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w1AITAjmzvd/xPBtUxvIi80KyY0ljMKAOq4bDm/5Jte5RYWN1wA6NEla7zEcOYOR5eLPEc+G19yl9qDqLW8bBw==" workbookSaltValue="lSKyOtmhwh2K0z0GcBFxl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L86" i="4"/>
  <c r="K86" i="4"/>
  <c r="J86" i="4"/>
  <c r="I86" i="4"/>
  <c r="H86" i="4"/>
  <c r="G86" i="4"/>
  <c r="F86" i="4"/>
  <c r="E86" i="4"/>
  <c r="BB10" i="4"/>
  <c r="AT10" i="4"/>
  <c r="AL10" i="4"/>
  <c r="P10" i="4"/>
  <c r="I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<sst xmlns="http://schemas.openxmlformats.org/spreadsheetml/2006/main" count="240" uniqueCount="123">
  <si>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</si>
  <si>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</si>
  <si>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</si>
  <si>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</si>
  <si>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</si>
  <si>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</si>
  <si>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</si>
  <si>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</si>
  <si>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</si>
  <si>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</si>
  <si>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</si>
  <si>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</si>
  <si>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</si>
  <si>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</si>
  <si>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</si>
  <si>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</si>
  <si>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</si>
  <si>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</si>
  <si>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</si>
  <si>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</si>
  <si>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</si>
  <si>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</si>
  <si>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</si>
  <si>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</si>
  <si>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</si>
  <si>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</si>
  <si>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</si>
  <si>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</si>
  <si>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</si>
  <si>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</si>
  <si>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</si>
  <si>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</si>
  <si>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</si>
  <si>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</si>
  <si>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</si>
  <si>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</si>
  <si>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</si>
  <si>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</si>
  <si>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</si>
  <si>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</si>
  <si>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</si>
  <si>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</si>
  <si>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phoneticPr fontId="3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</si>
  <si>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</si>
  <si>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</si>
  <si>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</si>
  <si>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</si>
  <si>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</si>
  <si>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</si>
  <si>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</si>
  <si>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</si>
  <si>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</si>
  <si>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</si>
  <si>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</si>
  <si>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</si>
  <si>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</si>
  <si>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</si>
  <si>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</si>
  <si>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</si>
  <si>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</si>
  <si>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</si>
  <si>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</si>
  <si>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</si>
  <si>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</si>
  <si>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</si>
  <si>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</si>
  <si>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</si>
  <si>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</si>
  <si>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</si>
  <si>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</si>
  <si>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</si>
  <si>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</si>
  <si>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</si>
  <si>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</si>
  <si>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</si>
  <si>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</si>
  <si>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</si>
  <si>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</si>
  <si>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</si>
  <si>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</si>
  <si>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</si>
  <si>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</si>
  <si>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</si>
  <si>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</si>
  <si>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</si>
  <si>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</si>
  <si>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</si>
  <si>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</si>
  <si>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</si>
  <si>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</si>
  <si>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</si>
  <si>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</si>
  <si>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</si>
  <si>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</si>
  <si>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</si>
  <si>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</si>
  <si>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</si>
  <si>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</si>
  <si>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</si>
  <si>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</si>
  <si>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</si>
  <si>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</si>
  <si>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</si>
  <si>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</si>
  <si>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</si>
  <si>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</si>
  <si>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</si>
  <si>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</si>
  <si>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兵庫県　三木市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</si>
  <si>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</si>
  <si>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</si>
  <si>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</si>
  <si>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</si>
  <si>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</si>
  <si>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</si>
  <si>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</si>
  <si>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</si>
  <si>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</si>
  <si>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</si>
  <si>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</si>
  <si>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特定環境保全公共下水道については、下水道整備に着手してからの経過年数が浅いため、有形固定資産減価償却率は類似団体平均を下回っており、また、管渠の老朽化も見受けられない。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rPh sb="17" eb="20">
      <t>ゲスイドウ</t>
    </rPh>
    <rPh sb="20" eb="22">
      <t>セイビ</t>
    </rPh>
    <rPh sb="23" eb="25">
      <t>チャクシュ</t>
    </rPh>
    <rPh sb="30" eb="32">
      <t>ケイカ</t>
    </rPh>
    <rPh sb="32" eb="34">
      <t>ネンスウ</t>
    </rPh>
    <rPh sb="35" eb="36">
      <t>アサ</t>
    </rPh>
    <rPh sb="40" eb="42">
      <t>ユウケイ</t>
    </rPh>
    <rPh sb="42" eb="44">
      <t>コテイ</t>
    </rPh>
    <rPh sb="44" eb="46">
      <t>シサン</t>
    </rPh>
    <rPh sb="46" eb="48">
      <t>ゲンカ</t>
    </rPh>
    <rPh sb="48" eb="50">
      <t>ショウキャク</t>
    </rPh>
    <rPh sb="50" eb="51">
      <t>リツ</t>
    </rPh>
    <rPh sb="52" eb="54">
      <t>ルイジ</t>
    </rPh>
    <rPh sb="54" eb="56">
      <t>ダンタイ</t>
    </rPh>
    <rPh sb="56" eb="58">
      <t>ヘイキン</t>
    </rPh>
    <rPh sb="59" eb="61">
      <t>シタマワ</t>
    </rPh>
    <rPh sb="69" eb="71">
      <t>カンキョ</t>
    </rPh>
    <rPh sb="72" eb="75">
      <t>ロウキュウカ</t>
    </rPh>
    <rPh sb="76" eb="78">
      <t>ミウ</t>
    </rPh>
    <phoneticPr fontId="16"/>
  </si>
  <si>
    <t>①経常収支比率は、100％を超えており類似団体平均を上回っているが、今後、使用料収入の減少が予想されるため、引き続き効率的な運営を推進していく必要がある。                                                  　　　　　　　　　　　　　　　　　　　                                                                                                                              ②累積欠損金は発生していない。　　　　　　　　　　　　　　　　　　　　　　　　　　　                                                                                                                   　　　③流動比率は、類似団体平均を上回っているものの100％未満であり、現金預金等が十分に確保されているとは言えない。                                                               　　　　　　　　　　　　　　④企業債残高対事業規模比率は、平成26年度までは類似団体平均を下回っていたが、平成27年度以降、新規借入により類似団体平均を上回る結果となった。　　　　　　　　　　　　　　　　　　　　　　　　　　　　　　　　　　　　　           　　　　⑤経費回収率は、類似団体平均を上回っているものの100％未満であるため、引き続き経営の効率化を進めていく必要がある。　　　　　　　　　　　　　　　　　　　　　　　　　　　　⑥汚水処理原価は、類似団体平均より下回っているが、今後の使用料収入の減少を見据え、更なる経営の効率化に努める必要がある。　                  　　　　　　　　　　　　　　　　　　　　　　　　　　　　　　　　　　　　　　　　　　　　　　　　　　⑦特定環境保全公共下水道では単独の処理施設を有していないため、施設利用率の該当は無い。　　　　　　　　　　　　　　　　　　　　　　　　　　　　　　　　　　　　　　　　　　　　　　　　　　　　　　　　　　　　　　　　　　　　　　　　　　　　　　　　　　　　　                                                                                                                      ⑧水洗化率は、類似団体平均より下回っているため、未整備地解消に向けた取り組みが必要である。　　　　　　　　　　　　　</t>
    <rPh sb="1" eb="3">
      <t>ケイジョウ</t>
    </rPh>
    <rPh sb="3" eb="5">
      <t>シュウシ</t>
    </rPh>
    <rPh sb="5" eb="7">
      <t>ヒリツ</t>
    </rPh>
    <rPh sb="14" eb="15">
      <t>コ</t>
    </rPh>
    <rPh sb="19" eb="21">
      <t>ルイジ</t>
    </rPh>
    <rPh sb="21" eb="23">
      <t>ダンタイ</t>
    </rPh>
    <rPh sb="23" eb="25">
      <t>ヘイキン</t>
    </rPh>
    <rPh sb="26" eb="28">
      <t>ウワマワ</t>
    </rPh>
    <rPh sb="34" eb="36">
      <t>コンゴ</t>
    </rPh>
    <rPh sb="37" eb="40">
      <t>シヨウリョウ</t>
    </rPh>
    <rPh sb="40" eb="42">
      <t>シュウニュウ</t>
    </rPh>
    <rPh sb="43" eb="45">
      <t>ゲンショウ</t>
    </rPh>
    <rPh sb="46" eb="48">
      <t>ヨソウ</t>
    </rPh>
    <rPh sb="54" eb="55">
      <t>ヒ</t>
    </rPh>
    <rPh sb="56" eb="57">
      <t>ツヅ</t>
    </rPh>
    <rPh sb="58" eb="61">
      <t>コウリツテキ</t>
    </rPh>
    <rPh sb="62" eb="64">
      <t>ウンエイ</t>
    </rPh>
    <rPh sb="65" eb="67">
      <t>スイシン</t>
    </rPh>
    <rPh sb="71" eb="73">
      <t>ヒツヨウ</t>
    </rPh>
    <rPh sb="273" eb="275">
      <t>ルイセキ</t>
    </rPh>
    <rPh sb="275" eb="278">
      <t>ケッソンキン</t>
    </rPh>
    <rPh sb="279" eb="281">
      <t>ハッセイ</t>
    </rPh>
    <rPh sb="433" eb="435">
      <t>リュウドウ</t>
    </rPh>
    <rPh sb="435" eb="437">
      <t>ヒリツ</t>
    </rPh>
    <rPh sb="439" eb="441">
      <t>ルイジ</t>
    </rPh>
    <rPh sb="441" eb="443">
      <t>ダンタイ</t>
    </rPh>
    <rPh sb="443" eb="445">
      <t>ヘイキン</t>
    </rPh>
    <rPh sb="446" eb="448">
      <t>ウワマワ</t>
    </rPh>
    <rPh sb="459" eb="461">
      <t>ミマン</t>
    </rPh>
    <rPh sb="465" eb="467">
      <t>ゲンキン</t>
    </rPh>
    <rPh sb="467" eb="469">
      <t>ヨキン</t>
    </rPh>
    <rPh sb="469" eb="470">
      <t>トウ</t>
    </rPh>
    <rPh sb="471" eb="473">
      <t>ジュウブン</t>
    </rPh>
    <rPh sb="474" eb="476">
      <t>カクホ</t>
    </rPh>
    <rPh sb="483" eb="484">
      <t>イ</t>
    </rPh>
    <rPh sb="566" eb="568">
      <t>キギョウ</t>
    </rPh>
    <rPh sb="568" eb="569">
      <t>サイ</t>
    </rPh>
    <rPh sb="569" eb="571">
      <t>ザンダカ</t>
    </rPh>
    <rPh sb="571" eb="572">
      <t>タイ</t>
    </rPh>
    <rPh sb="572" eb="574">
      <t>ジギョウ</t>
    </rPh>
    <rPh sb="574" eb="576">
      <t>キボ</t>
    </rPh>
    <rPh sb="576" eb="578">
      <t>ヒリツ</t>
    </rPh>
    <rPh sb="580" eb="582">
      <t>ヘイセイ</t>
    </rPh>
    <rPh sb="584" eb="586">
      <t>ネンド</t>
    </rPh>
    <rPh sb="589" eb="591">
      <t>ルイジ</t>
    </rPh>
    <rPh sb="591" eb="593">
      <t>ダンタイ</t>
    </rPh>
    <rPh sb="593" eb="595">
      <t>ヘイキン</t>
    </rPh>
    <rPh sb="596" eb="598">
      <t>シタマワ</t>
    </rPh>
    <rPh sb="604" eb="606">
      <t>ヘイセイ</t>
    </rPh>
    <rPh sb="608" eb="610">
      <t>ネンド</t>
    </rPh>
    <rPh sb="610" eb="612">
      <t>イコウ</t>
    </rPh>
    <rPh sb="613" eb="615">
      <t>シンキ</t>
    </rPh>
    <rPh sb="615" eb="617">
      <t>カリイレ</t>
    </rPh>
    <rPh sb="620" eb="622">
      <t>ルイジ</t>
    </rPh>
    <rPh sb="622" eb="624">
      <t>ダンタイ</t>
    </rPh>
    <rPh sb="624" eb="626">
      <t>ヘイキン</t>
    </rPh>
    <rPh sb="627" eb="629">
      <t>ウワマワ</t>
    </rPh>
    <rPh sb="630" eb="632">
      <t>ケッカ</t>
    </rPh>
    <rPh sb="690" eb="692">
      <t>ケイヒ</t>
    </rPh>
    <rPh sb="692" eb="694">
      <t>カイシュウ</t>
    </rPh>
    <rPh sb="694" eb="695">
      <t>リツ</t>
    </rPh>
    <rPh sb="697" eb="699">
      <t>ルイジ</t>
    </rPh>
    <rPh sb="699" eb="701">
      <t>ダンタイ</t>
    </rPh>
    <rPh sb="701" eb="703">
      <t>ヘイキン</t>
    </rPh>
    <rPh sb="704" eb="706">
      <t>ウワマワ</t>
    </rPh>
    <rPh sb="717" eb="719">
      <t>ミマン</t>
    </rPh>
    <rPh sb="725" eb="726">
      <t>ヒ</t>
    </rPh>
    <rPh sb="727" eb="728">
      <t>ツヅ</t>
    </rPh>
    <rPh sb="729" eb="731">
      <t>ケイエイ</t>
    </rPh>
    <rPh sb="732" eb="735">
      <t>コウリツカ</t>
    </rPh>
    <rPh sb="736" eb="737">
      <t>スス</t>
    </rPh>
    <rPh sb="741" eb="743">
      <t>ヒツヨウ</t>
    </rPh>
    <rPh sb="776" eb="778">
      <t>オスイ</t>
    </rPh>
    <rPh sb="778" eb="780">
      <t>ショリ</t>
    </rPh>
    <rPh sb="780" eb="782">
      <t>ゲンカ</t>
    </rPh>
    <rPh sb="784" eb="786">
      <t>ルイジ</t>
    </rPh>
    <rPh sb="786" eb="788">
      <t>ダンタイ</t>
    </rPh>
    <rPh sb="788" eb="790">
      <t>ヘイキン</t>
    </rPh>
    <rPh sb="792" eb="794">
      <t>シタマワ</t>
    </rPh>
    <rPh sb="800" eb="802">
      <t>コンゴ</t>
    </rPh>
    <rPh sb="803" eb="806">
      <t>シヨウリョウ</t>
    </rPh>
    <rPh sb="806" eb="808">
      <t>シュウニュウ</t>
    </rPh>
    <rPh sb="809" eb="811">
      <t>ゲンショウ</t>
    </rPh>
    <rPh sb="812" eb="814">
      <t>ミス</t>
    </rPh>
    <rPh sb="816" eb="817">
      <t>サラ</t>
    </rPh>
    <rPh sb="819" eb="821">
      <t>ケイエイ</t>
    </rPh>
    <rPh sb="822" eb="825">
      <t>コウリツカ</t>
    </rPh>
    <rPh sb="826" eb="827">
      <t>ツト</t>
    </rPh>
    <rPh sb="829" eb="831">
      <t>ヒツヨウ</t>
    </rPh>
    <rPh sb="905" eb="907">
      <t>トクテイ</t>
    </rPh>
    <rPh sb="907" eb="909">
      <t>カンキョウ</t>
    </rPh>
    <rPh sb="909" eb="911">
      <t>ホゼン</t>
    </rPh>
    <rPh sb="911" eb="913">
      <t>コウキョウ</t>
    </rPh>
    <rPh sb="913" eb="916">
      <t>ゲスイドウ</t>
    </rPh>
    <rPh sb="918" eb="920">
      <t>タンドク</t>
    </rPh>
    <rPh sb="921" eb="923">
      <t>ショリ</t>
    </rPh>
    <rPh sb="923" eb="925">
      <t>シセツ</t>
    </rPh>
    <rPh sb="926" eb="927">
      <t>ユウ</t>
    </rPh>
    <rPh sb="935" eb="937">
      <t>シセツ</t>
    </rPh>
    <rPh sb="937" eb="940">
      <t>リヨウリツ</t>
    </rPh>
    <rPh sb="941" eb="943">
      <t>ガイトウ</t>
    </rPh>
    <rPh sb="944" eb="945">
      <t>ナシ</t>
    </rPh>
    <rPh sb="1154" eb="1155">
      <t>リツ</t>
    </rPh>
    <rPh sb="1157" eb="1159">
      <t>ルイジ</t>
    </rPh>
    <rPh sb="1159" eb="1161">
      <t>ダンタイ</t>
    </rPh>
    <rPh sb="1161" eb="1163">
      <t>ヘイキン</t>
    </rPh>
    <rPh sb="1165" eb="1167">
      <t>シタマワ</t>
    </rPh>
    <rPh sb="1174" eb="1177">
      <t>ミセイビ</t>
    </rPh>
    <rPh sb="1177" eb="1178">
      <t>チ</t>
    </rPh>
    <rPh sb="1178" eb="1180">
      <t>カイショウ</t>
    </rPh>
    <rPh sb="1181" eb="1182">
      <t>ム</t>
    </rPh>
    <rPh sb="1184" eb="1185">
      <t>ト</t>
    </rPh>
    <rPh sb="1186" eb="1187">
      <t>ク</t>
    </rPh>
    <rPh sb="1189" eb="1191">
      <t>ヒツヨウ</t>
    </rPh>
    <phoneticPr fontId="16"/>
  </si>
  <si>
    <t>類似団体と比較すると、水洗化率が類似団体より低いため、未整備地解消に向け継続して取り組む必要がある。
また、流動比率が100％を下回っており現金預金等の資金が十分に確保されていないため、人口減少に伴う使用料収入減少等、将来見込まれる資金不足が生じないよう、今後も引き続き効率的な運営を推進していく必要がある。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rPh sb="0" eb="2">
      <t>ルイジ</t>
    </rPh>
    <rPh sb="2" eb="4">
      <t>ダンタイ</t>
    </rPh>
    <rPh sb="5" eb="7">
      <t>ヒカク</t>
    </rPh>
    <rPh sb="11" eb="14">
      <t>スイセンカ</t>
    </rPh>
    <rPh sb="14" eb="15">
      <t>リツ</t>
    </rPh>
    <rPh sb="16" eb="18">
      <t>ルイジ</t>
    </rPh>
    <rPh sb="18" eb="20">
      <t>ダンタイ</t>
    </rPh>
    <rPh sb="22" eb="23">
      <t>ヒク</t>
    </rPh>
    <rPh sb="27" eb="30">
      <t>ミセイビ</t>
    </rPh>
    <rPh sb="30" eb="31">
      <t>チ</t>
    </rPh>
    <rPh sb="31" eb="33">
      <t>カイショウ</t>
    </rPh>
    <rPh sb="34" eb="35">
      <t>ム</t>
    </rPh>
    <rPh sb="36" eb="38">
      <t>ケイゾク</t>
    </rPh>
    <rPh sb="40" eb="41">
      <t>ト</t>
    </rPh>
    <rPh sb="42" eb="43">
      <t>ク</t>
    </rPh>
    <rPh sb="44" eb="46">
      <t>ヒツヨウ</t>
    </rPh>
    <rPh sb="54" eb="56">
      <t>リュウドウ</t>
    </rPh>
    <rPh sb="56" eb="58">
      <t>ヒリツ</t>
    </rPh>
    <rPh sb="64" eb="66">
      <t>シタマワ</t>
    </rPh>
    <rPh sb="70" eb="72">
      <t>ゲンキン</t>
    </rPh>
    <rPh sb="72" eb="74">
      <t>ヨキン</t>
    </rPh>
    <rPh sb="74" eb="75">
      <t>トウ</t>
    </rPh>
    <rPh sb="76" eb="78">
      <t>シキン</t>
    </rPh>
    <rPh sb="79" eb="81">
      <t>ジュウブン</t>
    </rPh>
    <rPh sb="82" eb="84">
      <t>カクホ</t>
    </rPh>
    <rPh sb="93" eb="95">
      <t>ジンコウ</t>
    </rPh>
    <rPh sb="95" eb="97">
      <t>ゲンショウ</t>
    </rPh>
    <rPh sb="98" eb="99">
      <t>トモナ</t>
    </rPh>
    <rPh sb="100" eb="103">
      <t>シヨウリョウ</t>
    </rPh>
    <rPh sb="103" eb="105">
      <t>シュウニュウ</t>
    </rPh>
    <rPh sb="105" eb="107">
      <t>ゲンショウ</t>
    </rPh>
    <rPh sb="107" eb="108">
      <t>トウ</t>
    </rPh>
    <rPh sb="109" eb="111">
      <t>ショウライ</t>
    </rPh>
    <rPh sb="111" eb="113">
      <t>ミコ</t>
    </rPh>
    <rPh sb="116" eb="118">
      <t>シキン</t>
    </rPh>
    <rPh sb="118" eb="120">
      <t>フソク</t>
    </rPh>
    <rPh sb="121" eb="122">
      <t>ショウ</t>
    </rPh>
    <rPh sb="128" eb="130">
      <t>コンゴ</t>
    </rPh>
    <rPh sb="131" eb="132">
      <t>ヒ</t>
    </rPh>
    <rPh sb="133" eb="134">
      <t>ツヅ</t>
    </rPh>
    <rPh sb="135" eb="138">
      <t>コウリツテキ</t>
    </rPh>
    <rPh sb="139" eb="141">
      <t>ウンエイ</t>
    </rPh>
    <rPh sb="142" eb="144">
      <t>スイシン</t>
    </rPh>
    <rPh sb="148" eb="150">
      <t>ヒツヨウ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</si>
</sst>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398-49ED-BCFD-A0F3A5F83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02368"/>
        <c:axId val="5620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0.04</c:v>
                </c:pt>
                <c:pt idx="2">
                  <c:v>7.0000000000000007E-2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398-49ED-BCFD-A0F3A5F83F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02368"/>
        <c:axId val="56204288"/>
      </c:lineChart>
      <c:dateAx>
        <c:axId val="5620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56204288"/>
        <c:crosses val="autoZero"/>
        <c:auto val="1"/>
        <c:lblOffset val="100"/>
        <c:baseTimeUnit val="years"/>
      </c:dateAx>
      <c:valAx>
        <c:axId val="5620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5620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95-4AAF-B1CD-B43F57F37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58048"/>
        <c:axId val="146659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43.65</c:v>
                </c:pt>
                <c:pt idx="1">
                  <c:v>43.58</c:v>
                </c:pt>
                <c:pt idx="2">
                  <c:v>41.35</c:v>
                </c:pt>
                <c:pt idx="3">
                  <c:v>42.9</c:v>
                </c:pt>
                <c:pt idx="4">
                  <c:v>43.36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95-4AAF-B1CD-B43F57F379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58048"/>
        <c:axId val="146659968"/>
      </c:lineChart>
      <c:dateAx>
        <c:axId val="146658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659968"/>
        <c:crosses val="autoZero"/>
        <c:auto val="1"/>
        <c:lblOffset val="100"/>
        <c:baseTimeUnit val="years"/>
      </c:dateAx>
      <c:valAx>
        <c:axId val="146659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658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75.67</c:v>
                </c:pt>
                <c:pt idx="1">
                  <c:v>77.36</c:v>
                </c:pt>
                <c:pt idx="2">
                  <c:v>78.23</c:v>
                </c:pt>
                <c:pt idx="3">
                  <c:v>79.37</c:v>
                </c:pt>
                <c:pt idx="4">
                  <c:v>80.510000000000005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18-43FD-8C65-42607E25E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87104"/>
        <c:axId val="146689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82.2</c:v>
                </c:pt>
                <c:pt idx="1">
                  <c:v>82.35</c:v>
                </c:pt>
                <c:pt idx="2">
                  <c:v>82.9</c:v>
                </c:pt>
                <c:pt idx="3">
                  <c:v>83.5</c:v>
                </c:pt>
                <c:pt idx="4">
                  <c:v>83.06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418-43FD-8C65-42607E25E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87104"/>
        <c:axId val="146689024"/>
      </c:lineChart>
      <c:dateAx>
        <c:axId val="146687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689024"/>
        <c:crosses val="autoZero"/>
        <c:auto val="1"/>
        <c:lblOffset val="100"/>
        <c:baseTimeUnit val="years"/>
      </c:dateAx>
      <c:valAx>
        <c:axId val="146689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687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102.16</c:v>
                </c:pt>
                <c:pt idx="1">
                  <c:v>100.06</c:v>
                </c:pt>
                <c:pt idx="2">
                  <c:v>107.53</c:v>
                </c:pt>
                <c:pt idx="3">
                  <c:v>107.11</c:v>
                </c:pt>
                <c:pt idx="4">
                  <c:v>103.43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596-45CF-BA50-E1A39DED5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15200"/>
        <c:axId val="144117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96.59</c:v>
                </c:pt>
                <c:pt idx="1">
                  <c:v>101.24</c:v>
                </c:pt>
                <c:pt idx="2">
                  <c:v>100.94</c:v>
                </c:pt>
                <c:pt idx="3">
                  <c:v>100.85</c:v>
                </c:pt>
                <c:pt idx="4">
                  <c:v>102.13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596-45CF-BA50-E1A39DED57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15200"/>
        <c:axId val="144117120"/>
      </c:lineChart>
      <c:dateAx>
        <c:axId val="1441152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117120"/>
        <c:crosses val="autoZero"/>
        <c:auto val="1"/>
        <c:lblOffset val="100"/>
        <c:baseTimeUnit val="years"/>
      </c:dateAx>
      <c:valAx>
        <c:axId val="144117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1152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8.6999999999999993</c:v>
                </c:pt>
                <c:pt idx="1">
                  <c:v>15.93</c:v>
                </c:pt>
                <c:pt idx="2">
                  <c:v>18.07</c:v>
                </c:pt>
                <c:pt idx="3">
                  <c:v>20.16</c:v>
                </c:pt>
                <c:pt idx="4">
                  <c:v>22.29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7B-4EBF-876C-2441CBCF6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153984"/>
        <c:axId val="144164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13.6</c:v>
                </c:pt>
                <c:pt idx="1">
                  <c:v>22.34</c:v>
                </c:pt>
                <c:pt idx="2">
                  <c:v>22.79</c:v>
                </c:pt>
                <c:pt idx="3">
                  <c:v>22.77</c:v>
                </c:pt>
                <c:pt idx="4">
                  <c:v>23.93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07B-4EBF-876C-2441CBCF6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153984"/>
        <c:axId val="144164352"/>
      </c:lineChart>
      <c:dateAx>
        <c:axId val="14415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164352"/>
        <c:crosses val="autoZero"/>
        <c:auto val="1"/>
        <c:lblOffset val="100"/>
        <c:baseTimeUnit val="years"/>
      </c:dateAx>
      <c:valAx>
        <c:axId val="144164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153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CC-4138-A4C7-24AD2B65E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261120"/>
        <c:axId val="144263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0.04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CC-4138-A4C7-24AD2B65E7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261120"/>
        <c:axId val="144263040"/>
      </c:lineChart>
      <c:dateAx>
        <c:axId val="14426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263040"/>
        <c:crosses val="autoZero"/>
        <c:auto val="1"/>
        <c:lblOffset val="100"/>
        <c:baseTimeUnit val="years"/>
      </c:dateAx>
      <c:valAx>
        <c:axId val="144263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26112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C1A-4A4A-A815-1BAF76B00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07328"/>
        <c:axId val="1443092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232.81</c:v>
                </c:pt>
                <c:pt idx="1">
                  <c:v>184.13</c:v>
                </c:pt>
                <c:pt idx="2">
                  <c:v>101.85</c:v>
                </c:pt>
                <c:pt idx="3">
                  <c:v>110.77</c:v>
                </c:pt>
                <c:pt idx="4">
                  <c:v>109.51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C1A-4A4A-A815-1BAF76B00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07328"/>
        <c:axId val="144309248"/>
      </c:lineChart>
      <c:dateAx>
        <c:axId val="144307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309248"/>
        <c:crosses val="autoZero"/>
        <c:auto val="1"/>
        <c:lblOffset val="100"/>
        <c:baseTimeUnit val="years"/>
      </c:dateAx>
      <c:valAx>
        <c:axId val="1443092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307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1182</c:v>
                </c:pt>
                <c:pt idx="1">
                  <c:v>66.680000000000007</c:v>
                </c:pt>
                <c:pt idx="2">
                  <c:v>61.38</c:v>
                </c:pt>
                <c:pt idx="3">
                  <c:v>60.61</c:v>
                </c:pt>
                <c:pt idx="4">
                  <c:v>59.26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96-4EBF-8885-1683D915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344576"/>
        <c:axId val="14434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290.19</c:v>
                </c:pt>
                <c:pt idx="1">
                  <c:v>63.22</c:v>
                </c:pt>
                <c:pt idx="2">
                  <c:v>49.07</c:v>
                </c:pt>
                <c:pt idx="3">
                  <c:v>46.78</c:v>
                </c:pt>
                <c:pt idx="4">
                  <c:v>47.44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96-4EBF-8885-1683D915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344576"/>
        <c:axId val="144346496"/>
      </c:lineChart>
      <c:dateAx>
        <c:axId val="1443445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346496"/>
        <c:crosses val="autoZero"/>
        <c:auto val="1"/>
        <c:lblOffset val="100"/>
        <c:baseTimeUnit val="years"/>
      </c:dateAx>
      <c:valAx>
        <c:axId val="14434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344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1306.9100000000001</c:v>
                </c:pt>
                <c:pt idx="1">
                  <c:v>314.91000000000003</c:v>
                </c:pt>
                <c:pt idx="2">
                  <c:v>1559.66</c:v>
                </c:pt>
                <c:pt idx="3">
                  <c:v>1505.15</c:v>
                </c:pt>
                <c:pt idx="4">
                  <c:v>1304.1099999999999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7B-4E69-91AC-8CC25B86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41728"/>
        <c:axId val="1444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1569.13</c:v>
                </c:pt>
                <c:pt idx="1">
                  <c:v>1436</c:v>
                </c:pt>
                <c:pt idx="2">
                  <c:v>1434.89</c:v>
                </c:pt>
                <c:pt idx="3">
                  <c:v>1298.9100000000001</c:v>
                </c:pt>
                <c:pt idx="4">
                  <c:v>1243.71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7B-4E69-91AC-8CC25B86B6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41728"/>
        <c:axId val="144443648"/>
      </c:lineChart>
      <c:dateAx>
        <c:axId val="144441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43648"/>
        <c:crosses val="autoZero"/>
        <c:auto val="1"/>
        <c:lblOffset val="100"/>
        <c:baseTimeUnit val="years"/>
      </c:dateAx>
      <c:valAx>
        <c:axId val="1444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4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70.989999999999995</c:v>
                </c:pt>
                <c:pt idx="1">
                  <c:v>70.709999999999994</c:v>
                </c:pt>
                <c:pt idx="2">
                  <c:v>104.79</c:v>
                </c:pt>
                <c:pt idx="3">
                  <c:v>90.97</c:v>
                </c:pt>
                <c:pt idx="4">
                  <c:v>99.05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B3-4586-978A-7C617273A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4478976"/>
        <c:axId val="144480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64.63</c:v>
                </c:pt>
                <c:pt idx="1">
                  <c:v>66.56</c:v>
                </c:pt>
                <c:pt idx="2">
                  <c:v>66.22</c:v>
                </c:pt>
                <c:pt idx="3">
                  <c:v>69.87</c:v>
                </c:pt>
                <c:pt idx="4">
                  <c:v>74.3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7B3-4586-978A-7C617273A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478976"/>
        <c:axId val="144480896"/>
      </c:lineChart>
      <c:dateAx>
        <c:axId val="144478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4480896"/>
        <c:crosses val="autoZero"/>
        <c:auto val="1"/>
        <c:lblOffset val="100"/>
        <c:baseTimeUnit val="years"/>
      </c:dateAx>
      <c:valAx>
        <c:axId val="144480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4478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235.45</c:v>
                </c:pt>
                <c:pt idx="1">
                  <c:v>235.5</c:v>
                </c:pt>
                <c:pt idx="2">
                  <c:v>160.61000000000001</c:v>
                </c:pt>
                <c:pt idx="3">
                  <c:v>185.78</c:v>
                </c:pt>
                <c:pt idx="4">
                  <c:v>169.85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553-48C3-B719-F32C81CD7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616704"/>
        <c:axId val="14661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245.75</c:v>
                </c:pt>
                <c:pt idx="1">
                  <c:v>244.29</c:v>
                </c:pt>
                <c:pt idx="2">
                  <c:v>246.72</c:v>
                </c:pt>
                <c:pt idx="3">
                  <c:v>234.96</c:v>
                </c:pt>
                <c:pt idx="4">
                  <c:v>221.81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53-48C3-B719-F32C81CD76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616704"/>
        <c:axId val="146618624"/>
      </c:lineChart>
      <c:dateAx>
        <c:axId val="146616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46618624"/>
        <c:crosses val="autoZero"/>
        <c:auto val="1"/>
        <c:lblOffset val="100"/>
        <c:baseTimeUnit val="years"/>
      </c:dateAx>
      <c:valAx>
        <c:axId val="14661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4661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【1,225.44】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【215.23】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【24.65】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3" t="str">
        <f>データ!H6</f>
        <v>兵庫県　三木市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3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8" t="str">
        <f>データ!I6</f>
        <v>法適用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tr">
        <f>データ!$M$6</f>
        <v>非設置</v>
      </c>
      <c r="AE8" s="49"/>
      <c r="AF8" s="49"/>
      <c r="AG8" s="49"/>
      <c r="AH8" s="49"/>
      <c r="AI8" s="49"/>
      <c r="AJ8" s="49"/>
      <c r="AK8" s="3"/>
      <c r="AL8" s="50">
        <f>データ!S6</f>
        <v>78414</v>
      </c>
      <c r="AM8" s="50"/>
      <c r="AN8" s="50"/>
      <c r="AO8" s="50"/>
      <c r="AP8" s="50"/>
      <c r="AQ8" s="50"/>
      <c r="AR8" s="50"/>
      <c r="AS8" s="50"/>
      <c r="AT8" s="45">
        <f>データ!T6</f>
        <v>176.51</v>
      </c>
      <c r="AU8" s="45"/>
      <c r="AV8" s="45"/>
      <c r="AW8" s="45"/>
      <c r="AX8" s="45"/>
      <c r="AY8" s="45"/>
      <c r="AZ8" s="45"/>
      <c r="BA8" s="45"/>
      <c r="BB8" s="45">
        <f>データ!U6</f>
        <v>444.25</v>
      </c>
      <c r="BC8" s="45"/>
      <c r="BD8" s="45"/>
      <c r="BE8" s="45"/>
      <c r="BF8" s="45"/>
      <c r="BG8" s="45"/>
      <c r="BH8" s="45"/>
      <c r="BI8" s="45"/>
      <c r="BJ8" s="3"/>
      <c r="BK8" s="3"/>
      <c r="BL8" s="46" t="s">
        <v>10</v>
      </c>
      <c r="BM8" s="47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3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3"/>
      <c r="BK9" s="3"/>
      <c r="BL9" s="51" t="s">
        <v>20</v>
      </c>
      <c r="BM9" s="52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>
        <f>データ!O6</f>
        <v>41.17</v>
      </c>
      <c r="J10" s="45"/>
      <c r="K10" s="45"/>
      <c r="L10" s="45"/>
      <c r="M10" s="45"/>
      <c r="N10" s="45"/>
      <c r="O10" s="45"/>
      <c r="P10" s="45">
        <f>データ!P6</f>
        <v>11.29</v>
      </c>
      <c r="Q10" s="45"/>
      <c r="R10" s="45"/>
      <c r="S10" s="45"/>
      <c r="T10" s="45"/>
      <c r="U10" s="45"/>
      <c r="V10" s="45"/>
      <c r="W10" s="45">
        <f>データ!Q6</f>
        <v>84.43</v>
      </c>
      <c r="X10" s="45"/>
      <c r="Y10" s="45"/>
      <c r="Z10" s="45"/>
      <c r="AA10" s="45"/>
      <c r="AB10" s="45"/>
      <c r="AC10" s="45"/>
      <c r="AD10" s="50">
        <f>データ!R6</f>
        <v>2592</v>
      </c>
      <c r="AE10" s="50"/>
      <c r="AF10" s="50"/>
      <c r="AG10" s="50"/>
      <c r="AH10" s="50"/>
      <c r="AI10" s="50"/>
      <c r="AJ10" s="50"/>
      <c r="AK10" s="2"/>
      <c r="AL10" s="50">
        <f>データ!V6</f>
        <v>8818</v>
      </c>
      <c r="AM10" s="50"/>
      <c r="AN10" s="50"/>
      <c r="AO10" s="50"/>
      <c r="AP10" s="50"/>
      <c r="AQ10" s="50"/>
      <c r="AR10" s="50"/>
      <c r="AS10" s="50"/>
      <c r="AT10" s="45">
        <f>データ!W6</f>
        <v>4.95</v>
      </c>
      <c r="AU10" s="45"/>
      <c r="AV10" s="45"/>
      <c r="AW10" s="45"/>
      <c r="AX10" s="45"/>
      <c r="AY10" s="45"/>
      <c r="AZ10" s="45"/>
      <c r="BA10" s="45"/>
      <c r="BB10" s="45">
        <f>データ!X6</f>
        <v>1781.41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8" t="s">
        <v>121</v>
      </c>
      <c r="BM16" s="79"/>
      <c r="BN16" s="79"/>
      <c r="BO16" s="79"/>
      <c r="BP16" s="79"/>
      <c r="BQ16" s="79"/>
      <c r="BR16" s="79"/>
      <c r="BS16" s="79"/>
      <c r="BT16" s="79"/>
      <c r="BU16" s="79"/>
      <c r="BV16" s="79"/>
      <c r="BW16" s="79"/>
      <c r="BX16" s="79"/>
      <c r="BY16" s="79"/>
      <c r="BZ16" s="8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8"/>
      <c r="BM17" s="79"/>
      <c r="BN17" s="79"/>
      <c r="BO17" s="79"/>
      <c r="BP17" s="79"/>
      <c r="BQ17" s="79"/>
      <c r="BR17" s="79"/>
      <c r="BS17" s="79"/>
      <c r="BT17" s="79"/>
      <c r="BU17" s="79"/>
      <c r="BV17" s="79"/>
      <c r="BW17" s="79"/>
      <c r="BX17" s="79"/>
      <c r="BY17" s="79"/>
      <c r="BZ17" s="8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8"/>
      <c r="BM18" s="79"/>
      <c r="BN18" s="79"/>
      <c r="BO18" s="79"/>
      <c r="BP18" s="79"/>
      <c r="BQ18" s="79"/>
      <c r="BR18" s="79"/>
      <c r="BS18" s="79"/>
      <c r="BT18" s="79"/>
      <c r="BU18" s="79"/>
      <c r="BV18" s="79"/>
      <c r="BW18" s="79"/>
      <c r="BX18" s="79"/>
      <c r="BY18" s="79"/>
      <c r="BZ18" s="8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8"/>
      <c r="BM19" s="79"/>
      <c r="BN19" s="79"/>
      <c r="BO19" s="79"/>
      <c r="BP19" s="79"/>
      <c r="BQ19" s="79"/>
      <c r="BR19" s="79"/>
      <c r="BS19" s="79"/>
      <c r="BT19" s="79"/>
      <c r="BU19" s="79"/>
      <c r="BV19" s="79"/>
      <c r="BW19" s="79"/>
      <c r="BX19" s="79"/>
      <c r="BY19" s="79"/>
      <c r="BZ19" s="8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8"/>
      <c r="BM20" s="79"/>
      <c r="BN20" s="79"/>
      <c r="BO20" s="79"/>
      <c r="BP20" s="79"/>
      <c r="BQ20" s="79"/>
      <c r="BR20" s="79"/>
      <c r="BS20" s="79"/>
      <c r="BT20" s="79"/>
      <c r="BU20" s="79"/>
      <c r="BV20" s="79"/>
      <c r="BW20" s="79"/>
      <c r="BX20" s="79"/>
      <c r="BY20" s="79"/>
      <c r="BZ20" s="8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8"/>
      <c r="BM21" s="79"/>
      <c r="BN21" s="79"/>
      <c r="BO21" s="79"/>
      <c r="BP21" s="79"/>
      <c r="BQ21" s="79"/>
      <c r="BR21" s="79"/>
      <c r="BS21" s="79"/>
      <c r="BT21" s="79"/>
      <c r="BU21" s="79"/>
      <c r="BV21" s="79"/>
      <c r="BW21" s="79"/>
      <c r="BX21" s="79"/>
      <c r="BY21" s="79"/>
      <c r="BZ21" s="8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8"/>
      <c r="BM22" s="79"/>
      <c r="BN22" s="79"/>
      <c r="BO22" s="79"/>
      <c r="BP22" s="79"/>
      <c r="BQ22" s="79"/>
      <c r="BR22" s="79"/>
      <c r="BS22" s="79"/>
      <c r="BT22" s="79"/>
      <c r="BU22" s="79"/>
      <c r="BV22" s="79"/>
      <c r="BW22" s="79"/>
      <c r="BX22" s="79"/>
      <c r="BY22" s="79"/>
      <c r="BZ22" s="8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8"/>
      <c r="BM23" s="79"/>
      <c r="BN23" s="79"/>
      <c r="BO23" s="79"/>
      <c r="BP23" s="79"/>
      <c r="BQ23" s="79"/>
      <c r="BR23" s="79"/>
      <c r="BS23" s="79"/>
      <c r="BT23" s="79"/>
      <c r="BU23" s="79"/>
      <c r="BV23" s="79"/>
      <c r="BW23" s="79"/>
      <c r="BX23" s="79"/>
      <c r="BY23" s="79"/>
      <c r="BZ23" s="8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8"/>
      <c r="BM24" s="79"/>
      <c r="BN24" s="79"/>
      <c r="BO24" s="79"/>
      <c r="BP24" s="79"/>
      <c r="BQ24" s="79"/>
      <c r="BR24" s="79"/>
      <c r="BS24" s="79"/>
      <c r="BT24" s="79"/>
      <c r="BU24" s="79"/>
      <c r="BV24" s="79"/>
      <c r="BW24" s="79"/>
      <c r="BX24" s="79"/>
      <c r="BY24" s="79"/>
      <c r="BZ24" s="8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8"/>
      <c r="BM25" s="79"/>
      <c r="BN25" s="79"/>
      <c r="BO25" s="79"/>
      <c r="BP25" s="79"/>
      <c r="BQ25" s="79"/>
      <c r="BR25" s="79"/>
      <c r="BS25" s="79"/>
      <c r="BT25" s="79"/>
      <c r="BU25" s="79"/>
      <c r="BV25" s="79"/>
      <c r="BW25" s="79"/>
      <c r="BX25" s="79"/>
      <c r="BY25" s="79"/>
      <c r="BZ25" s="8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8"/>
      <c r="BM26" s="79"/>
      <c r="BN26" s="79"/>
      <c r="BO26" s="79"/>
      <c r="BP26" s="79"/>
      <c r="BQ26" s="79"/>
      <c r="BR26" s="79"/>
      <c r="BS26" s="79"/>
      <c r="BT26" s="79"/>
      <c r="BU26" s="79"/>
      <c r="BV26" s="79"/>
      <c r="BW26" s="79"/>
      <c r="BX26" s="79"/>
      <c r="BY26" s="79"/>
      <c r="BZ26" s="8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8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8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8"/>
      <c r="BM28" s="79"/>
      <c r="BN28" s="79"/>
      <c r="BO28" s="79"/>
      <c r="BP28" s="79"/>
      <c r="BQ28" s="79"/>
      <c r="BR28" s="79"/>
      <c r="BS28" s="79"/>
      <c r="BT28" s="79"/>
      <c r="BU28" s="79"/>
      <c r="BV28" s="79"/>
      <c r="BW28" s="79"/>
      <c r="BX28" s="79"/>
      <c r="BY28" s="79"/>
      <c r="BZ28" s="8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8"/>
      <c r="BM29" s="79"/>
      <c r="BN29" s="79"/>
      <c r="BO29" s="79"/>
      <c r="BP29" s="79"/>
      <c r="BQ29" s="79"/>
      <c r="BR29" s="79"/>
      <c r="BS29" s="79"/>
      <c r="BT29" s="79"/>
      <c r="BU29" s="79"/>
      <c r="BV29" s="79"/>
      <c r="BW29" s="79"/>
      <c r="BX29" s="79"/>
      <c r="BY29" s="79"/>
      <c r="BZ29" s="8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8"/>
      <c r="BM30" s="79"/>
      <c r="BN30" s="79"/>
      <c r="BO30" s="79"/>
      <c r="BP30" s="79"/>
      <c r="BQ30" s="79"/>
      <c r="BR30" s="79"/>
      <c r="BS30" s="79"/>
      <c r="BT30" s="79"/>
      <c r="BU30" s="79"/>
      <c r="BV30" s="79"/>
      <c r="BW30" s="79"/>
      <c r="BX30" s="79"/>
      <c r="BY30" s="79"/>
      <c r="BZ30" s="8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8"/>
      <c r="BM31" s="79"/>
      <c r="BN31" s="79"/>
      <c r="BO31" s="79"/>
      <c r="BP31" s="79"/>
      <c r="BQ31" s="79"/>
      <c r="BR31" s="79"/>
      <c r="BS31" s="79"/>
      <c r="BT31" s="79"/>
      <c r="BU31" s="79"/>
      <c r="BV31" s="79"/>
      <c r="BW31" s="79"/>
      <c r="BX31" s="79"/>
      <c r="BY31" s="79"/>
      <c r="BZ31" s="8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8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79"/>
      <c r="BX32" s="79"/>
      <c r="BY32" s="79"/>
      <c r="BZ32" s="8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8"/>
      <c r="BM33" s="79"/>
      <c r="BN33" s="79"/>
      <c r="BO33" s="79"/>
      <c r="BP33" s="79"/>
      <c r="BQ33" s="79"/>
      <c r="BR33" s="79"/>
      <c r="BS33" s="79"/>
      <c r="BT33" s="79"/>
      <c r="BU33" s="79"/>
      <c r="BV33" s="79"/>
      <c r="BW33" s="79"/>
      <c r="BX33" s="79"/>
      <c r="BY33" s="79"/>
      <c r="BZ33" s="80"/>
    </row>
    <row r="34" spans="1:78" ht="13.5" customHeight="1">
      <c r="A34" s="2"/>
      <c r="B34" s="16"/>
      <c r="C34" s="69" t="s">
        <v>27</v>
      </c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19"/>
      <c r="R34" s="69" t="s">
        <v>28</v>
      </c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19"/>
      <c r="AG34" s="69" t="s">
        <v>29</v>
      </c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19"/>
      <c r="AV34" s="69" t="s">
        <v>30</v>
      </c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18"/>
      <c r="BK34" s="2"/>
      <c r="BL34" s="78"/>
      <c r="BM34" s="79"/>
      <c r="BN34" s="79"/>
      <c r="BO34" s="79"/>
      <c r="BP34" s="79"/>
      <c r="BQ34" s="79"/>
      <c r="BR34" s="79"/>
      <c r="BS34" s="79"/>
      <c r="BT34" s="79"/>
      <c r="BU34" s="79"/>
      <c r="BV34" s="79"/>
      <c r="BW34" s="79"/>
      <c r="BX34" s="79"/>
      <c r="BY34" s="79"/>
      <c r="BZ34" s="80"/>
    </row>
    <row r="35" spans="1:78" ht="13.5" customHeight="1">
      <c r="A35" s="2"/>
      <c r="B35" s="16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1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1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1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18"/>
      <c r="BK35" s="2"/>
      <c r="BL35" s="78"/>
      <c r="BM35" s="79"/>
      <c r="BN35" s="79"/>
      <c r="BO35" s="79"/>
      <c r="BP35" s="79"/>
      <c r="BQ35" s="79"/>
      <c r="BR35" s="79"/>
      <c r="BS35" s="79"/>
      <c r="BT35" s="79"/>
      <c r="BU35" s="79"/>
      <c r="BV35" s="79"/>
      <c r="BW35" s="79"/>
      <c r="BX35" s="79"/>
      <c r="BY35" s="79"/>
      <c r="BZ35" s="8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8"/>
      <c r="BM36" s="79"/>
      <c r="BN36" s="79"/>
      <c r="BO36" s="79"/>
      <c r="BP36" s="79"/>
      <c r="BQ36" s="79"/>
      <c r="BR36" s="79"/>
      <c r="BS36" s="79"/>
      <c r="BT36" s="79"/>
      <c r="BU36" s="79"/>
      <c r="BV36" s="79"/>
      <c r="BW36" s="79"/>
      <c r="BX36" s="79"/>
      <c r="BY36" s="79"/>
      <c r="BZ36" s="8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8"/>
      <c r="BM37" s="79"/>
      <c r="BN37" s="79"/>
      <c r="BO37" s="79"/>
      <c r="BP37" s="79"/>
      <c r="BQ37" s="79"/>
      <c r="BR37" s="79"/>
      <c r="BS37" s="79"/>
      <c r="BT37" s="79"/>
      <c r="BU37" s="79"/>
      <c r="BV37" s="79"/>
      <c r="BW37" s="79"/>
      <c r="BX37" s="79"/>
      <c r="BY37" s="79"/>
      <c r="BZ37" s="8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8"/>
      <c r="BM38" s="79"/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8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8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79"/>
      <c r="BX39" s="79"/>
      <c r="BY39" s="79"/>
      <c r="BZ39" s="8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8"/>
      <c r="BM40" s="79"/>
      <c r="BN40" s="79"/>
      <c r="BO40" s="79"/>
      <c r="BP40" s="79"/>
      <c r="BQ40" s="79"/>
      <c r="BR40" s="79"/>
      <c r="BS40" s="79"/>
      <c r="BT40" s="79"/>
      <c r="BU40" s="79"/>
      <c r="BV40" s="79"/>
      <c r="BW40" s="79"/>
      <c r="BX40" s="79"/>
      <c r="BY40" s="79"/>
      <c r="BZ40" s="8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8"/>
      <c r="BM41" s="79"/>
      <c r="BN41" s="79"/>
      <c r="BO41" s="79"/>
      <c r="BP41" s="79"/>
      <c r="BQ41" s="79"/>
      <c r="BR41" s="79"/>
      <c r="BS41" s="79"/>
      <c r="BT41" s="79"/>
      <c r="BU41" s="79"/>
      <c r="BV41" s="79"/>
      <c r="BW41" s="79"/>
      <c r="BX41" s="79"/>
      <c r="BY41" s="79"/>
      <c r="BZ41" s="8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8"/>
      <c r="BM42" s="79"/>
      <c r="BN42" s="79"/>
      <c r="BO42" s="79"/>
      <c r="BP42" s="79"/>
      <c r="BQ42" s="79"/>
      <c r="BR42" s="79"/>
      <c r="BS42" s="79"/>
      <c r="BT42" s="79"/>
      <c r="BU42" s="79"/>
      <c r="BV42" s="79"/>
      <c r="BW42" s="79"/>
      <c r="BX42" s="79"/>
      <c r="BY42" s="79"/>
      <c r="BZ42" s="8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8"/>
      <c r="BM43" s="79"/>
      <c r="BN43" s="79"/>
      <c r="BO43" s="79"/>
      <c r="BP43" s="79"/>
      <c r="BQ43" s="79"/>
      <c r="BR43" s="79"/>
      <c r="BS43" s="79"/>
      <c r="BT43" s="79"/>
      <c r="BU43" s="79"/>
      <c r="BV43" s="79"/>
      <c r="BW43" s="79"/>
      <c r="BX43" s="79"/>
      <c r="BY43" s="79"/>
      <c r="BZ43" s="8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1"/>
      <c r="BM44" s="82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78" t="s">
        <v>120</v>
      </c>
      <c r="BM47" s="79"/>
      <c r="BN47" s="79"/>
      <c r="BO47" s="79"/>
      <c r="BP47" s="79"/>
      <c r="BQ47" s="79"/>
      <c r="BR47" s="79"/>
      <c r="BS47" s="79"/>
      <c r="BT47" s="79"/>
      <c r="BU47" s="79"/>
      <c r="BV47" s="79"/>
      <c r="BW47" s="79"/>
      <c r="BX47" s="79"/>
      <c r="BY47" s="79"/>
      <c r="BZ47" s="8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78"/>
      <c r="BM48" s="79"/>
      <c r="BN48" s="79"/>
      <c r="BO48" s="79"/>
      <c r="BP48" s="79"/>
      <c r="BQ48" s="79"/>
      <c r="BR48" s="79"/>
      <c r="BS48" s="79"/>
      <c r="BT48" s="79"/>
      <c r="BU48" s="79"/>
      <c r="BV48" s="79"/>
      <c r="BW48" s="79"/>
      <c r="BX48" s="79"/>
      <c r="BY48" s="79"/>
      <c r="BZ48" s="8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78"/>
      <c r="BM49" s="79"/>
      <c r="BN49" s="79"/>
      <c r="BO49" s="79"/>
      <c r="BP49" s="79"/>
      <c r="BQ49" s="79"/>
      <c r="BR49" s="79"/>
      <c r="BS49" s="79"/>
      <c r="BT49" s="79"/>
      <c r="BU49" s="79"/>
      <c r="BV49" s="79"/>
      <c r="BW49" s="79"/>
      <c r="BX49" s="79"/>
      <c r="BY49" s="79"/>
      <c r="BZ49" s="8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78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79"/>
      <c r="BX50" s="79"/>
      <c r="BY50" s="79"/>
      <c r="BZ50" s="8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78"/>
      <c r="BM51" s="79"/>
      <c r="BN51" s="79"/>
      <c r="BO51" s="79"/>
      <c r="BP51" s="79"/>
      <c r="BQ51" s="79"/>
      <c r="BR51" s="79"/>
      <c r="BS51" s="79"/>
      <c r="BT51" s="79"/>
      <c r="BU51" s="79"/>
      <c r="BV51" s="79"/>
      <c r="BW51" s="79"/>
      <c r="BX51" s="79"/>
      <c r="BY51" s="79"/>
      <c r="BZ51" s="8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78"/>
      <c r="BM52" s="79"/>
      <c r="BN52" s="79"/>
      <c r="BO52" s="79"/>
      <c r="BP52" s="79"/>
      <c r="BQ52" s="79"/>
      <c r="BR52" s="79"/>
      <c r="BS52" s="79"/>
      <c r="BT52" s="79"/>
      <c r="BU52" s="79"/>
      <c r="BV52" s="79"/>
      <c r="BW52" s="79"/>
      <c r="BX52" s="79"/>
      <c r="BY52" s="79"/>
      <c r="BZ52" s="8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78"/>
      <c r="BM53" s="79"/>
      <c r="BN53" s="79"/>
      <c r="BO53" s="79"/>
      <c r="BP53" s="79"/>
      <c r="BQ53" s="79"/>
      <c r="BR53" s="79"/>
      <c r="BS53" s="79"/>
      <c r="BT53" s="79"/>
      <c r="BU53" s="79"/>
      <c r="BV53" s="79"/>
      <c r="BW53" s="79"/>
      <c r="BX53" s="79"/>
      <c r="BY53" s="79"/>
      <c r="BZ53" s="8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78"/>
      <c r="BM54" s="79"/>
      <c r="BN54" s="79"/>
      <c r="BO54" s="79"/>
      <c r="BP54" s="79"/>
      <c r="BQ54" s="79"/>
      <c r="BR54" s="79"/>
      <c r="BS54" s="79"/>
      <c r="BT54" s="79"/>
      <c r="BU54" s="79"/>
      <c r="BV54" s="79"/>
      <c r="BW54" s="79"/>
      <c r="BX54" s="79"/>
      <c r="BY54" s="79"/>
      <c r="BZ54" s="8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78"/>
      <c r="BM55" s="79"/>
      <c r="BN55" s="79"/>
      <c r="BO55" s="79"/>
      <c r="BP55" s="79"/>
      <c r="BQ55" s="79"/>
      <c r="BR55" s="79"/>
      <c r="BS55" s="79"/>
      <c r="BT55" s="79"/>
      <c r="BU55" s="79"/>
      <c r="BV55" s="79"/>
      <c r="BW55" s="79"/>
      <c r="BX55" s="79"/>
      <c r="BY55" s="79"/>
      <c r="BZ55" s="80"/>
    </row>
    <row r="56" spans="1:78" ht="13.5" customHeight="1">
      <c r="A56" s="2"/>
      <c r="B56" s="16"/>
      <c r="C56" s="69" t="s">
        <v>32</v>
      </c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19"/>
      <c r="R56" s="69" t="s">
        <v>33</v>
      </c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  <c r="AD56" s="69"/>
      <c r="AE56" s="69"/>
      <c r="AF56" s="19"/>
      <c r="AG56" s="69" t="s">
        <v>34</v>
      </c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19"/>
      <c r="AV56" s="69" t="s">
        <v>35</v>
      </c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18"/>
      <c r="BK56" s="2"/>
      <c r="BL56" s="78"/>
      <c r="BM56" s="79"/>
      <c r="BN56" s="79"/>
      <c r="BO56" s="79"/>
      <c r="BP56" s="79"/>
      <c r="BQ56" s="79"/>
      <c r="BR56" s="79"/>
      <c r="BS56" s="79"/>
      <c r="BT56" s="79"/>
      <c r="BU56" s="79"/>
      <c r="BV56" s="79"/>
      <c r="BW56" s="79"/>
      <c r="BX56" s="79"/>
      <c r="BY56" s="79"/>
      <c r="BZ56" s="80"/>
    </row>
    <row r="57" spans="1:78" ht="13.5" customHeight="1">
      <c r="A57" s="2"/>
      <c r="B57" s="16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1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  <c r="AD57" s="69"/>
      <c r="AE57" s="69"/>
      <c r="AF57" s="1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1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18"/>
      <c r="BK57" s="2"/>
      <c r="BL57" s="78"/>
      <c r="BM57" s="79"/>
      <c r="BN57" s="79"/>
      <c r="BO57" s="79"/>
      <c r="BP57" s="79"/>
      <c r="BQ57" s="79"/>
      <c r="BR57" s="79"/>
      <c r="BS57" s="79"/>
      <c r="BT57" s="79"/>
      <c r="BU57" s="79"/>
      <c r="BV57" s="79"/>
      <c r="BW57" s="79"/>
      <c r="BX57" s="79"/>
      <c r="BY57" s="79"/>
      <c r="BZ57" s="8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78"/>
      <c r="BM58" s="79"/>
      <c r="BN58" s="79"/>
      <c r="BO58" s="79"/>
      <c r="BP58" s="79"/>
      <c r="BQ58" s="79"/>
      <c r="BR58" s="79"/>
      <c r="BS58" s="79"/>
      <c r="BT58" s="79"/>
      <c r="BU58" s="79"/>
      <c r="BV58" s="79"/>
      <c r="BW58" s="79"/>
      <c r="BX58" s="79"/>
      <c r="BY58" s="79"/>
      <c r="BZ58" s="8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78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79"/>
      <c r="BX59" s="79"/>
      <c r="BY59" s="79"/>
      <c r="BZ59" s="80"/>
    </row>
    <row r="60" spans="1:78" ht="13.5" customHeight="1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78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79"/>
      <c r="BX60" s="79"/>
      <c r="BY60" s="79"/>
      <c r="BZ60" s="80"/>
    </row>
    <row r="61" spans="1:78" ht="13.5" customHeight="1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78"/>
      <c r="BM61" s="79"/>
      <c r="BN61" s="79"/>
      <c r="BO61" s="79"/>
      <c r="BP61" s="79"/>
      <c r="BQ61" s="79"/>
      <c r="BR61" s="79"/>
      <c r="BS61" s="79"/>
      <c r="BT61" s="79"/>
      <c r="BU61" s="79"/>
      <c r="BV61" s="79"/>
      <c r="BW61" s="79"/>
      <c r="BX61" s="79"/>
      <c r="BY61" s="79"/>
      <c r="BZ61" s="8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78"/>
      <c r="BM62" s="79"/>
      <c r="BN62" s="79"/>
      <c r="BO62" s="79"/>
      <c r="BP62" s="79"/>
      <c r="BQ62" s="79"/>
      <c r="BR62" s="79"/>
      <c r="BS62" s="79"/>
      <c r="BT62" s="79"/>
      <c r="BU62" s="79"/>
      <c r="BV62" s="79"/>
      <c r="BW62" s="79"/>
      <c r="BX62" s="79"/>
      <c r="BY62" s="79"/>
      <c r="BZ62" s="8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81"/>
      <c r="BM63" s="82"/>
      <c r="BN63" s="82"/>
      <c r="BO63" s="82"/>
      <c r="BP63" s="82"/>
      <c r="BQ63" s="82"/>
      <c r="BR63" s="82"/>
      <c r="BS63" s="82"/>
      <c r="BT63" s="82"/>
      <c r="BU63" s="82"/>
      <c r="BV63" s="82"/>
      <c r="BW63" s="82"/>
      <c r="BX63" s="82"/>
      <c r="BY63" s="82"/>
      <c r="BZ63" s="8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78" t="s">
        <v>122</v>
      </c>
      <c r="BM66" s="79"/>
      <c r="BN66" s="79"/>
      <c r="BO66" s="79"/>
      <c r="BP66" s="79"/>
      <c r="BQ66" s="79"/>
      <c r="BR66" s="79"/>
      <c r="BS66" s="79"/>
      <c r="BT66" s="79"/>
      <c r="BU66" s="79"/>
      <c r="BV66" s="79"/>
      <c r="BW66" s="79"/>
      <c r="BX66" s="79"/>
      <c r="BY66" s="79"/>
      <c r="BZ66" s="8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78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8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78"/>
      <c r="BM68" s="79"/>
      <c r="BN68" s="79"/>
      <c r="BO68" s="79"/>
      <c r="BP68" s="79"/>
      <c r="BQ68" s="79"/>
      <c r="BR68" s="79"/>
      <c r="BS68" s="79"/>
      <c r="BT68" s="79"/>
      <c r="BU68" s="79"/>
      <c r="BV68" s="79"/>
      <c r="BW68" s="79"/>
      <c r="BX68" s="79"/>
      <c r="BY68" s="79"/>
      <c r="BZ68" s="8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78"/>
      <c r="BM69" s="79"/>
      <c r="BN69" s="79"/>
      <c r="BO69" s="79"/>
      <c r="BP69" s="79"/>
      <c r="BQ69" s="79"/>
      <c r="BR69" s="79"/>
      <c r="BS69" s="79"/>
      <c r="BT69" s="79"/>
      <c r="BU69" s="79"/>
      <c r="BV69" s="79"/>
      <c r="BW69" s="79"/>
      <c r="BX69" s="79"/>
      <c r="BY69" s="79"/>
      <c r="BZ69" s="8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78"/>
      <c r="BM70" s="79"/>
      <c r="BN70" s="79"/>
      <c r="BO70" s="79"/>
      <c r="BP70" s="79"/>
      <c r="BQ70" s="79"/>
      <c r="BR70" s="79"/>
      <c r="BS70" s="79"/>
      <c r="BT70" s="79"/>
      <c r="BU70" s="79"/>
      <c r="BV70" s="79"/>
      <c r="BW70" s="79"/>
      <c r="BX70" s="79"/>
      <c r="BY70" s="79"/>
      <c r="BZ70" s="8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78"/>
      <c r="BM71" s="79"/>
      <c r="BN71" s="79"/>
      <c r="BO71" s="79"/>
      <c r="BP71" s="79"/>
      <c r="BQ71" s="79"/>
      <c r="BR71" s="79"/>
      <c r="BS71" s="79"/>
      <c r="BT71" s="79"/>
      <c r="BU71" s="79"/>
      <c r="BV71" s="79"/>
      <c r="BW71" s="79"/>
      <c r="BX71" s="79"/>
      <c r="BY71" s="79"/>
      <c r="BZ71" s="8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78"/>
      <c r="BM72" s="79"/>
      <c r="BN72" s="79"/>
      <c r="BO72" s="79"/>
      <c r="BP72" s="79"/>
      <c r="BQ72" s="79"/>
      <c r="BR72" s="79"/>
      <c r="BS72" s="79"/>
      <c r="BT72" s="79"/>
      <c r="BU72" s="79"/>
      <c r="BV72" s="79"/>
      <c r="BW72" s="79"/>
      <c r="BX72" s="79"/>
      <c r="BY72" s="79"/>
      <c r="BZ72" s="8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78"/>
      <c r="BM73" s="79"/>
      <c r="BN73" s="79"/>
      <c r="BO73" s="79"/>
      <c r="BP73" s="79"/>
      <c r="BQ73" s="79"/>
      <c r="BR73" s="79"/>
      <c r="BS73" s="79"/>
      <c r="BT73" s="79"/>
      <c r="BU73" s="79"/>
      <c r="BV73" s="79"/>
      <c r="BW73" s="79"/>
      <c r="BX73" s="79"/>
      <c r="BY73" s="79"/>
      <c r="BZ73" s="8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78"/>
      <c r="BM74" s="79"/>
      <c r="BN74" s="79"/>
      <c r="BO74" s="79"/>
      <c r="BP74" s="79"/>
      <c r="BQ74" s="79"/>
      <c r="BR74" s="79"/>
      <c r="BS74" s="79"/>
      <c r="BT74" s="79"/>
      <c r="BU74" s="79"/>
      <c r="BV74" s="79"/>
      <c r="BW74" s="79"/>
      <c r="BX74" s="79"/>
      <c r="BY74" s="79"/>
      <c r="BZ74" s="8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78"/>
      <c r="BM75" s="79"/>
      <c r="BN75" s="79"/>
      <c r="BO75" s="79"/>
      <c r="BP75" s="79"/>
      <c r="BQ75" s="79"/>
      <c r="BR75" s="79"/>
      <c r="BS75" s="79"/>
      <c r="BT75" s="79"/>
      <c r="BU75" s="79"/>
      <c r="BV75" s="79"/>
      <c r="BW75" s="79"/>
      <c r="BX75" s="79"/>
      <c r="BY75" s="79"/>
      <c r="BZ75" s="8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78"/>
      <c r="BM76" s="79"/>
      <c r="BN76" s="79"/>
      <c r="BO76" s="79"/>
      <c r="BP76" s="79"/>
      <c r="BQ76" s="79"/>
      <c r="BR76" s="79"/>
      <c r="BS76" s="79"/>
      <c r="BT76" s="79"/>
      <c r="BU76" s="79"/>
      <c r="BV76" s="79"/>
      <c r="BW76" s="79"/>
      <c r="BX76" s="79"/>
      <c r="BY76" s="79"/>
      <c r="BZ76" s="8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78"/>
      <c r="BM77" s="79"/>
      <c r="BN77" s="79"/>
      <c r="BO77" s="79"/>
      <c r="BP77" s="79"/>
      <c r="BQ77" s="79"/>
      <c r="BR77" s="79"/>
      <c r="BS77" s="79"/>
      <c r="BT77" s="79"/>
      <c r="BU77" s="79"/>
      <c r="BV77" s="79"/>
      <c r="BW77" s="79"/>
      <c r="BX77" s="79"/>
      <c r="BY77" s="79"/>
      <c r="BZ77" s="8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78"/>
      <c r="BM78" s="79"/>
      <c r="BN78" s="79"/>
      <c r="BO78" s="79"/>
      <c r="BP78" s="79"/>
      <c r="BQ78" s="79"/>
      <c r="BR78" s="79"/>
      <c r="BS78" s="79"/>
      <c r="BT78" s="79"/>
      <c r="BU78" s="79"/>
      <c r="BV78" s="79"/>
      <c r="BW78" s="79"/>
      <c r="BX78" s="79"/>
      <c r="BY78" s="79"/>
      <c r="BZ78" s="80"/>
    </row>
    <row r="79" spans="1:78" ht="13.5" customHeight="1">
      <c r="A79" s="2"/>
      <c r="B79" s="16"/>
      <c r="C79" s="69" t="s">
        <v>38</v>
      </c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19"/>
      <c r="V79" s="19"/>
      <c r="W79" s="69" t="s">
        <v>39</v>
      </c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19"/>
      <c r="AP79" s="19"/>
      <c r="AQ79" s="69" t="s">
        <v>40</v>
      </c>
      <c r="AR79" s="69"/>
      <c r="AS79" s="69"/>
      <c r="AT79" s="69"/>
      <c r="AU79" s="69"/>
      <c r="AV79" s="69"/>
      <c r="AW79" s="69"/>
      <c r="AX79" s="69"/>
      <c r="AY79" s="69"/>
      <c r="AZ79" s="69"/>
      <c r="BA79" s="69"/>
      <c r="BB79" s="69"/>
      <c r="BC79" s="69"/>
      <c r="BD79" s="69"/>
      <c r="BE79" s="69"/>
      <c r="BF79" s="69"/>
      <c r="BG79" s="69"/>
      <c r="BH79" s="69"/>
      <c r="BI79" s="17"/>
      <c r="BJ79" s="18"/>
      <c r="BK79" s="2"/>
      <c r="BL79" s="78"/>
      <c r="BM79" s="79"/>
      <c r="BN79" s="79"/>
      <c r="BO79" s="79"/>
      <c r="BP79" s="79"/>
      <c r="BQ79" s="79"/>
      <c r="BR79" s="79"/>
      <c r="BS79" s="79"/>
      <c r="BT79" s="79"/>
      <c r="BU79" s="79"/>
      <c r="BV79" s="79"/>
      <c r="BW79" s="79"/>
      <c r="BX79" s="79"/>
      <c r="BY79" s="79"/>
      <c r="BZ79" s="80"/>
    </row>
    <row r="80" spans="1:78" ht="13.5" customHeight="1">
      <c r="A80" s="2"/>
      <c r="B80" s="16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19"/>
      <c r="V80" s="1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19"/>
      <c r="AP80" s="19"/>
      <c r="AQ80" s="69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69"/>
      <c r="BD80" s="69"/>
      <c r="BE80" s="69"/>
      <c r="BF80" s="69"/>
      <c r="BG80" s="69"/>
      <c r="BH80" s="69"/>
      <c r="BI80" s="17"/>
      <c r="BJ80" s="18"/>
      <c r="BK80" s="2"/>
      <c r="BL80" s="78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79"/>
      <c r="BX80" s="79"/>
      <c r="BY80" s="79"/>
      <c r="BZ80" s="8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78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8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81"/>
      <c r="BM82" s="82"/>
      <c r="BN82" s="82"/>
      <c r="BO82" s="82"/>
      <c r="BP82" s="82"/>
      <c r="BQ82" s="82"/>
      <c r="BR82" s="82"/>
      <c r="BS82" s="82"/>
      <c r="BT82" s="82"/>
      <c r="BU82" s="82"/>
      <c r="BV82" s="82"/>
      <c r="BW82" s="82"/>
      <c r="BX82" s="82"/>
      <c r="BY82" s="82"/>
      <c r="BZ82" s="83"/>
    </row>
    <row r="83" spans="1:78">
      <c r="C83" s="2" t="s">
        <v>41</v>
      </c>
    </row>
    <row r="84" spans="1:78">
      <c r="C84" s="25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>【102.38】</v>
      </c>
      <c r="F86" s="26" t="str">
        <f>データ!AT6</f>
        <v>【102.97】</v>
      </c>
      <c r="G86" s="26" t="str">
        <f>データ!BE6</f>
        <v>【54.73】</v>
      </c>
      <c r="H86" s="26" t="str">
        <f>データ!BP6</f>
        <v>【1,225.44】</v>
      </c>
      <c r="I86" s="26" t="str">
        <f>データ!CA6</f>
        <v>【75.58】</v>
      </c>
      <c r="J86" s="26" t="str">
        <f>データ!CL6</f>
        <v>【215.23】</v>
      </c>
      <c r="K86" s="26" t="str">
        <f>データ!CW6</f>
        <v>【42.66】</v>
      </c>
      <c r="L86" s="26" t="str">
        <f>データ!DH6</f>
        <v>【82.67】</v>
      </c>
      <c r="M86" s="26" t="str">
        <f>データ!DS6</f>
        <v>【24.65】</v>
      </c>
      <c r="N86" s="26" t="str">
        <f>データ!ED6</f>
        <v>【0.00】</v>
      </c>
      <c r="O86" s="26" t="str">
        <f>データ!EO6</f>
        <v>【0.10】</v>
      </c>
    </row>
  </sheetData>
  <sheetProtection algorithmName="SHA-512" hashValue="xCAY7nC55Vk4VpZedcGYO4OmfnLXGwuBcMwY8laAAPsZb/blP7G1p8L83N3sew9XOaEGIXRaX5KoiPRdhH23iw==" saltValue="yYHcVtIz93PK2MeJq/Ex9Q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workbookViewId="0"/>
  </sheetViews>
  <sheetFormatPr defaultRowHeight="13.5"/>
  <cols>
    <col min="2" max="144" width="11.875" customWidth="1"/>
  </cols>
  <sheetData>
    <row r="1" spans="1:148">
      <c r="A1" t="s">
        <v>55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>
      <c r="A2" s="28" t="s">
        <v>56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>
      <c r="A3" s="28" t="s">
        <v>57</v>
      </c>
      <c r="B3" s="29" t="s">
        <v>58</v>
      </c>
      <c r="C3" s="29" t="s">
        <v>59</v>
      </c>
      <c r="D3" s="29" t="s">
        <v>60</v>
      </c>
      <c r="E3" s="29" t="s">
        <v>61</v>
      </c>
      <c r="F3" s="29" t="s">
        <v>62</v>
      </c>
      <c r="G3" s="29" t="s">
        <v>63</v>
      </c>
      <c r="H3" s="71" t="s">
        <v>64</v>
      </c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3"/>
      <c r="Y3" s="77" t="s">
        <v>65</v>
      </c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70"/>
      <c r="CO3" s="70"/>
      <c r="CP3" s="70"/>
      <c r="CQ3" s="70"/>
      <c r="CR3" s="70"/>
      <c r="CS3" s="70"/>
      <c r="CT3" s="70"/>
      <c r="CU3" s="70"/>
      <c r="CV3" s="70"/>
      <c r="CW3" s="70"/>
      <c r="CX3" s="70"/>
      <c r="CY3" s="70"/>
      <c r="CZ3" s="70"/>
      <c r="DA3" s="70"/>
      <c r="DB3" s="70"/>
      <c r="DC3" s="70"/>
      <c r="DD3" s="70"/>
      <c r="DE3" s="70"/>
      <c r="DF3" s="70"/>
      <c r="DG3" s="70"/>
      <c r="DH3" s="70"/>
      <c r="DI3" s="70" t="s">
        <v>66</v>
      </c>
      <c r="DJ3" s="70"/>
      <c r="DK3" s="70"/>
      <c r="DL3" s="70"/>
      <c r="DM3" s="70"/>
      <c r="DN3" s="70"/>
      <c r="DO3" s="70"/>
      <c r="DP3" s="70"/>
      <c r="DQ3" s="70"/>
      <c r="DR3" s="70"/>
      <c r="DS3" s="70"/>
      <c r="DT3" s="70"/>
      <c r="DU3" s="70"/>
      <c r="DV3" s="70"/>
      <c r="DW3" s="70"/>
      <c r="DX3" s="70"/>
      <c r="DY3" s="70"/>
      <c r="DZ3" s="70"/>
      <c r="EA3" s="70"/>
      <c r="EB3" s="70"/>
      <c r="EC3" s="70"/>
      <c r="ED3" s="70"/>
      <c r="EE3" s="70"/>
      <c r="EF3" s="70"/>
      <c r="EG3" s="70"/>
      <c r="EH3" s="70"/>
      <c r="EI3" s="70"/>
      <c r="EJ3" s="70"/>
      <c r="EK3" s="70"/>
      <c r="EL3" s="70"/>
      <c r="EM3" s="70"/>
      <c r="EN3" s="70"/>
      <c r="EO3" s="70"/>
    </row>
    <row r="4" spans="1:148">
      <c r="A4" s="28" t="s">
        <v>67</v>
      </c>
      <c r="B4" s="30"/>
      <c r="C4" s="30"/>
      <c r="D4" s="30"/>
      <c r="E4" s="30"/>
      <c r="F4" s="30"/>
      <c r="G4" s="30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6"/>
      <c r="Y4" s="70" t="s">
        <v>68</v>
      </c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 t="s">
        <v>69</v>
      </c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 t="s">
        <v>70</v>
      </c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 t="s">
        <v>71</v>
      </c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 t="s">
        <v>72</v>
      </c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 t="s">
        <v>73</v>
      </c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 t="s">
        <v>74</v>
      </c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 t="s">
        <v>75</v>
      </c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 t="s">
        <v>76</v>
      </c>
      <c r="DJ4" s="70"/>
      <c r="DK4" s="70"/>
      <c r="DL4" s="70"/>
      <c r="DM4" s="70"/>
      <c r="DN4" s="70"/>
      <c r="DO4" s="70"/>
      <c r="DP4" s="70"/>
      <c r="DQ4" s="70"/>
      <c r="DR4" s="70"/>
      <c r="DS4" s="70"/>
      <c r="DT4" s="70" t="s">
        <v>77</v>
      </c>
      <c r="DU4" s="70"/>
      <c r="DV4" s="70"/>
      <c r="DW4" s="70"/>
      <c r="DX4" s="70"/>
      <c r="DY4" s="70"/>
      <c r="DZ4" s="70"/>
      <c r="EA4" s="70"/>
      <c r="EB4" s="70"/>
      <c r="EC4" s="70"/>
      <c r="ED4" s="70"/>
      <c r="EE4" s="70" t="s">
        <v>78</v>
      </c>
      <c r="EF4" s="70"/>
      <c r="EG4" s="70"/>
      <c r="EH4" s="70"/>
      <c r="EI4" s="70"/>
      <c r="EJ4" s="70"/>
      <c r="EK4" s="70"/>
      <c r="EL4" s="70"/>
      <c r="EM4" s="70"/>
      <c r="EN4" s="70"/>
      <c r="EO4" s="70"/>
    </row>
    <row r="5" spans="1:148">
      <c r="A5" s="28" t="s">
        <v>79</v>
      </c>
      <c r="B5" s="31"/>
      <c r="C5" s="31"/>
      <c r="D5" s="31"/>
      <c r="E5" s="31"/>
      <c r="F5" s="31"/>
      <c r="G5" s="31"/>
      <c r="H5" s="32" t="s">
        <v>80</v>
      </c>
      <c r="I5" s="32" t="s">
        <v>81</v>
      </c>
      <c r="J5" s="32" t="s">
        <v>82</v>
      </c>
      <c r="K5" s="32" t="s">
        <v>83</v>
      </c>
      <c r="L5" s="32" t="s">
        <v>84</v>
      </c>
      <c r="M5" s="32" t="s">
        <v>5</v>
      </c>
      <c r="N5" s="32" t="s">
        <v>85</v>
      </c>
      <c r="O5" s="32" t="s">
        <v>86</v>
      </c>
      <c r="P5" s="32" t="s">
        <v>87</v>
      </c>
      <c r="Q5" s="32" t="s">
        <v>88</v>
      </c>
      <c r="R5" s="32" t="s">
        <v>89</v>
      </c>
      <c r="S5" s="32" t="s">
        <v>90</v>
      </c>
      <c r="T5" s="32" t="s">
        <v>91</v>
      </c>
      <c r="U5" s="32" t="s">
        <v>92</v>
      </c>
      <c r="V5" s="32" t="s">
        <v>93</v>
      </c>
      <c r="W5" s="32" t="s">
        <v>94</v>
      </c>
      <c r="X5" s="32" t="s">
        <v>95</v>
      </c>
      <c r="Y5" s="32" t="s">
        <v>96</v>
      </c>
      <c r="Z5" s="32" t="s">
        <v>97</v>
      </c>
      <c r="AA5" s="32" t="s">
        <v>98</v>
      </c>
      <c r="AB5" s="32" t="s">
        <v>99</v>
      </c>
      <c r="AC5" s="32" t="s">
        <v>100</v>
      </c>
      <c r="AD5" s="32" t="s">
        <v>101</v>
      </c>
      <c r="AE5" s="32" t="s">
        <v>102</v>
      </c>
      <c r="AF5" s="32" t="s">
        <v>103</v>
      </c>
      <c r="AG5" s="32" t="s">
        <v>104</v>
      </c>
      <c r="AH5" s="32" t="s">
        <v>105</v>
      </c>
      <c r="AI5" s="32" t="s">
        <v>43</v>
      </c>
      <c r="AJ5" s="32" t="s">
        <v>96</v>
      </c>
      <c r="AK5" s="32" t="s">
        <v>97</v>
      </c>
      <c r="AL5" s="32" t="s">
        <v>98</v>
      </c>
      <c r="AM5" s="32" t="s">
        <v>99</v>
      </c>
      <c r="AN5" s="32" t="s">
        <v>100</v>
      </c>
      <c r="AO5" s="32" t="s">
        <v>101</v>
      </c>
      <c r="AP5" s="32" t="s">
        <v>102</v>
      </c>
      <c r="AQ5" s="32" t="s">
        <v>103</v>
      </c>
      <c r="AR5" s="32" t="s">
        <v>104</v>
      </c>
      <c r="AS5" s="32" t="s">
        <v>105</v>
      </c>
      <c r="AT5" s="32" t="s">
        <v>106</v>
      </c>
      <c r="AU5" s="32" t="s">
        <v>96</v>
      </c>
      <c r="AV5" s="32" t="s">
        <v>97</v>
      </c>
      <c r="AW5" s="32" t="s">
        <v>98</v>
      </c>
      <c r="AX5" s="32" t="s">
        <v>99</v>
      </c>
      <c r="AY5" s="32" t="s">
        <v>100</v>
      </c>
      <c r="AZ5" s="32" t="s">
        <v>101</v>
      </c>
      <c r="BA5" s="32" t="s">
        <v>102</v>
      </c>
      <c r="BB5" s="32" t="s">
        <v>103</v>
      </c>
      <c r="BC5" s="32" t="s">
        <v>104</v>
      </c>
      <c r="BD5" s="32" t="s">
        <v>105</v>
      </c>
      <c r="BE5" s="32" t="s">
        <v>106</v>
      </c>
      <c r="BF5" s="32" t="s">
        <v>96</v>
      </c>
      <c r="BG5" s="32" t="s">
        <v>97</v>
      </c>
      <c r="BH5" s="32" t="s">
        <v>98</v>
      </c>
      <c r="BI5" s="32" t="s">
        <v>99</v>
      </c>
      <c r="BJ5" s="32" t="s">
        <v>100</v>
      </c>
      <c r="BK5" s="32" t="s">
        <v>101</v>
      </c>
      <c r="BL5" s="32" t="s">
        <v>102</v>
      </c>
      <c r="BM5" s="32" t="s">
        <v>103</v>
      </c>
      <c r="BN5" s="32" t="s">
        <v>104</v>
      </c>
      <c r="BO5" s="32" t="s">
        <v>105</v>
      </c>
      <c r="BP5" s="32" t="s">
        <v>106</v>
      </c>
      <c r="BQ5" s="32" t="s">
        <v>96</v>
      </c>
      <c r="BR5" s="32" t="s">
        <v>97</v>
      </c>
      <c r="BS5" s="32" t="s">
        <v>98</v>
      </c>
      <c r="BT5" s="32" t="s">
        <v>99</v>
      </c>
      <c r="BU5" s="32" t="s">
        <v>100</v>
      </c>
      <c r="BV5" s="32" t="s">
        <v>101</v>
      </c>
      <c r="BW5" s="32" t="s">
        <v>102</v>
      </c>
      <c r="BX5" s="32" t="s">
        <v>103</v>
      </c>
      <c r="BY5" s="32" t="s">
        <v>104</v>
      </c>
      <c r="BZ5" s="32" t="s">
        <v>105</v>
      </c>
      <c r="CA5" s="32" t="s">
        <v>106</v>
      </c>
      <c r="CB5" s="32" t="s">
        <v>96</v>
      </c>
      <c r="CC5" s="32" t="s">
        <v>97</v>
      </c>
      <c r="CD5" s="32" t="s">
        <v>98</v>
      </c>
      <c r="CE5" s="32" t="s">
        <v>99</v>
      </c>
      <c r="CF5" s="32" t="s">
        <v>100</v>
      </c>
      <c r="CG5" s="32" t="s">
        <v>101</v>
      </c>
      <c r="CH5" s="32" t="s">
        <v>102</v>
      </c>
      <c r="CI5" s="32" t="s">
        <v>103</v>
      </c>
      <c r="CJ5" s="32" t="s">
        <v>104</v>
      </c>
      <c r="CK5" s="32" t="s">
        <v>105</v>
      </c>
      <c r="CL5" s="32" t="s">
        <v>106</v>
      </c>
      <c r="CM5" s="32" t="s">
        <v>96</v>
      </c>
      <c r="CN5" s="32" t="s">
        <v>97</v>
      </c>
      <c r="CO5" s="32" t="s">
        <v>98</v>
      </c>
      <c r="CP5" s="32" t="s">
        <v>99</v>
      </c>
      <c r="CQ5" s="32" t="s">
        <v>100</v>
      </c>
      <c r="CR5" s="32" t="s">
        <v>101</v>
      </c>
      <c r="CS5" s="32" t="s">
        <v>102</v>
      </c>
      <c r="CT5" s="32" t="s">
        <v>103</v>
      </c>
      <c r="CU5" s="32" t="s">
        <v>104</v>
      </c>
      <c r="CV5" s="32" t="s">
        <v>105</v>
      </c>
      <c r="CW5" s="32" t="s">
        <v>106</v>
      </c>
      <c r="CX5" s="32" t="s">
        <v>96</v>
      </c>
      <c r="CY5" s="32" t="s">
        <v>97</v>
      </c>
      <c r="CZ5" s="32" t="s">
        <v>98</v>
      </c>
      <c r="DA5" s="32" t="s">
        <v>99</v>
      </c>
      <c r="DB5" s="32" t="s">
        <v>100</v>
      </c>
      <c r="DC5" s="32" t="s">
        <v>101</v>
      </c>
      <c r="DD5" s="32" t="s">
        <v>102</v>
      </c>
      <c r="DE5" s="32" t="s">
        <v>103</v>
      </c>
      <c r="DF5" s="32" t="s">
        <v>104</v>
      </c>
      <c r="DG5" s="32" t="s">
        <v>105</v>
      </c>
      <c r="DH5" s="32" t="s">
        <v>106</v>
      </c>
      <c r="DI5" s="32" t="s">
        <v>96</v>
      </c>
      <c r="DJ5" s="32" t="s">
        <v>97</v>
      </c>
      <c r="DK5" s="32" t="s">
        <v>98</v>
      </c>
      <c r="DL5" s="32" t="s">
        <v>99</v>
      </c>
      <c r="DM5" s="32" t="s">
        <v>100</v>
      </c>
      <c r="DN5" s="32" t="s">
        <v>101</v>
      </c>
      <c r="DO5" s="32" t="s">
        <v>102</v>
      </c>
      <c r="DP5" s="32" t="s">
        <v>103</v>
      </c>
      <c r="DQ5" s="32" t="s">
        <v>104</v>
      </c>
      <c r="DR5" s="32" t="s">
        <v>105</v>
      </c>
      <c r="DS5" s="32" t="s">
        <v>106</v>
      </c>
      <c r="DT5" s="32" t="s">
        <v>96</v>
      </c>
      <c r="DU5" s="32" t="s">
        <v>97</v>
      </c>
      <c r="DV5" s="32" t="s">
        <v>98</v>
      </c>
      <c r="DW5" s="32" t="s">
        <v>99</v>
      </c>
      <c r="DX5" s="32" t="s">
        <v>100</v>
      </c>
      <c r="DY5" s="32" t="s">
        <v>101</v>
      </c>
      <c r="DZ5" s="32" t="s">
        <v>102</v>
      </c>
      <c r="EA5" s="32" t="s">
        <v>103</v>
      </c>
      <c r="EB5" s="32" t="s">
        <v>104</v>
      </c>
      <c r="EC5" s="32" t="s">
        <v>105</v>
      </c>
      <c r="ED5" s="32" t="s">
        <v>106</v>
      </c>
      <c r="EE5" s="32" t="s">
        <v>96</v>
      </c>
      <c r="EF5" s="32" t="s">
        <v>97</v>
      </c>
      <c r="EG5" s="32" t="s">
        <v>98</v>
      </c>
      <c r="EH5" s="32" t="s">
        <v>99</v>
      </c>
      <c r="EI5" s="32" t="s">
        <v>100</v>
      </c>
      <c r="EJ5" s="32" t="s">
        <v>101</v>
      </c>
      <c r="EK5" s="32" t="s">
        <v>102</v>
      </c>
      <c r="EL5" s="32" t="s">
        <v>103</v>
      </c>
      <c r="EM5" s="32" t="s">
        <v>104</v>
      </c>
      <c r="EN5" s="32" t="s">
        <v>105</v>
      </c>
      <c r="EO5" s="32" t="s">
        <v>106</v>
      </c>
    </row>
    <row r="6" spans="1:148" s="36" customFormat="1">
      <c r="A6" s="28" t="s">
        <v>107</v>
      </c>
      <c r="B6" s="33">
        <f>B7</f>
        <v>2017</v>
      </c>
      <c r="C6" s="33">
        <f t="shared" ref="C6:X6" si="3">C7</f>
        <v>282154</v>
      </c>
      <c r="D6" s="33">
        <f t="shared" si="3"/>
        <v>46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兵庫県　三木市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>
        <f t="shared" si="3"/>
        <v>41.17</v>
      </c>
      <c r="P6" s="34">
        <f t="shared" si="3"/>
        <v>11.29</v>
      </c>
      <c r="Q6" s="34">
        <f t="shared" si="3"/>
        <v>84.43</v>
      </c>
      <c r="R6" s="34">
        <f t="shared" si="3"/>
        <v>2592</v>
      </c>
      <c r="S6" s="34">
        <f t="shared" si="3"/>
        <v>78414</v>
      </c>
      <c r="T6" s="34">
        <f t="shared" si="3"/>
        <v>176.51</v>
      </c>
      <c r="U6" s="34">
        <f t="shared" si="3"/>
        <v>444.25</v>
      </c>
      <c r="V6" s="34">
        <f t="shared" si="3"/>
        <v>8818</v>
      </c>
      <c r="W6" s="34">
        <f t="shared" si="3"/>
        <v>4.95</v>
      </c>
      <c r="X6" s="34">
        <f t="shared" si="3"/>
        <v>1781.41</v>
      </c>
      <c r="Y6" s="35">
        <f>IF(Y7="",NA(),Y7)</f>
        <v>102.16</v>
      </c>
      <c r="Z6" s="35">
        <f t="shared" ref="Z6:AH6" si="4">IF(Z7="",NA(),Z7)</f>
        <v>100.06</v>
      </c>
      <c r="AA6" s="35">
        <f t="shared" si="4"/>
        <v>107.53</v>
      </c>
      <c r="AB6" s="35">
        <f t="shared" si="4"/>
        <v>107.11</v>
      </c>
      <c r="AC6" s="35">
        <f t="shared" si="4"/>
        <v>103.43</v>
      </c>
      <c r="AD6" s="35">
        <f t="shared" si="4"/>
        <v>96.59</v>
      </c>
      <c r="AE6" s="35">
        <f t="shared" si="4"/>
        <v>101.24</v>
      </c>
      <c r="AF6" s="35">
        <f t="shared" si="4"/>
        <v>100.94</v>
      </c>
      <c r="AG6" s="35">
        <f t="shared" si="4"/>
        <v>100.85</v>
      </c>
      <c r="AH6" s="35">
        <f t="shared" si="4"/>
        <v>102.13</v>
      </c>
      <c r="AI6" s="34" t="str">
        <f>IF(AI7="","",IF(AI7="-","【-】","【"&amp;SUBSTITUTE(TEXT(AI7,"#,##0.00"),"-","△")&amp;"】"))</f>
        <v>【102.38】</v>
      </c>
      <c r="AJ6" s="34">
        <f>IF(AJ7="",NA(),AJ7)</f>
        <v>0</v>
      </c>
      <c r="AK6" s="34">
        <f t="shared" ref="AK6:AS6" si="5">IF(AK7="",NA(),AK7)</f>
        <v>0</v>
      </c>
      <c r="AL6" s="34">
        <f t="shared" si="5"/>
        <v>0</v>
      </c>
      <c r="AM6" s="34">
        <f t="shared" si="5"/>
        <v>0</v>
      </c>
      <c r="AN6" s="34">
        <f t="shared" si="5"/>
        <v>0</v>
      </c>
      <c r="AO6" s="35">
        <f t="shared" si="5"/>
        <v>232.81</v>
      </c>
      <c r="AP6" s="35">
        <f t="shared" si="5"/>
        <v>184.13</v>
      </c>
      <c r="AQ6" s="35">
        <f t="shared" si="5"/>
        <v>101.85</v>
      </c>
      <c r="AR6" s="35">
        <f t="shared" si="5"/>
        <v>110.77</v>
      </c>
      <c r="AS6" s="35">
        <f t="shared" si="5"/>
        <v>109.51</v>
      </c>
      <c r="AT6" s="34" t="str">
        <f>IF(AT7="","",IF(AT7="-","【-】","【"&amp;SUBSTITUTE(TEXT(AT7,"#,##0.00"),"-","△")&amp;"】"))</f>
        <v>【102.97】</v>
      </c>
      <c r="AU6" s="35">
        <f>IF(AU7="",NA(),AU7)</f>
        <v>1182</v>
      </c>
      <c r="AV6" s="35">
        <f t="shared" ref="AV6:BD6" si="6">IF(AV7="",NA(),AV7)</f>
        <v>66.680000000000007</v>
      </c>
      <c r="AW6" s="35">
        <f t="shared" si="6"/>
        <v>61.38</v>
      </c>
      <c r="AX6" s="35">
        <f t="shared" si="6"/>
        <v>60.61</v>
      </c>
      <c r="AY6" s="35">
        <f t="shared" si="6"/>
        <v>59.26</v>
      </c>
      <c r="AZ6" s="35">
        <f t="shared" si="6"/>
        <v>290.19</v>
      </c>
      <c r="BA6" s="35">
        <f t="shared" si="6"/>
        <v>63.22</v>
      </c>
      <c r="BB6" s="35">
        <f t="shared" si="6"/>
        <v>49.07</v>
      </c>
      <c r="BC6" s="35">
        <f t="shared" si="6"/>
        <v>46.78</v>
      </c>
      <c r="BD6" s="35">
        <f t="shared" si="6"/>
        <v>47.44</v>
      </c>
      <c r="BE6" s="34" t="str">
        <f>IF(BE7="","",IF(BE7="-","【-】","【"&amp;SUBSTITUTE(TEXT(BE7,"#,##0.00"),"-","△")&amp;"】"))</f>
        <v>【54.73】</v>
      </c>
      <c r="BF6" s="35">
        <f>IF(BF7="",NA(),BF7)</f>
        <v>1306.9100000000001</v>
      </c>
      <c r="BG6" s="35">
        <f t="shared" ref="BG6:BO6" si="7">IF(BG7="",NA(),BG7)</f>
        <v>314.91000000000003</v>
      </c>
      <c r="BH6" s="35">
        <f t="shared" si="7"/>
        <v>1559.66</v>
      </c>
      <c r="BI6" s="35">
        <f t="shared" si="7"/>
        <v>1505.15</v>
      </c>
      <c r="BJ6" s="35">
        <f t="shared" si="7"/>
        <v>1304.1099999999999</v>
      </c>
      <c r="BK6" s="35">
        <f t="shared" si="7"/>
        <v>1569.13</v>
      </c>
      <c r="BL6" s="35">
        <f t="shared" si="7"/>
        <v>1436</v>
      </c>
      <c r="BM6" s="35">
        <f t="shared" si="7"/>
        <v>1434.89</v>
      </c>
      <c r="BN6" s="35">
        <f t="shared" si="7"/>
        <v>1298.9100000000001</v>
      </c>
      <c r="BO6" s="35">
        <f t="shared" si="7"/>
        <v>1243.71</v>
      </c>
      <c r="BP6" s="34" t="str">
        <f>IF(BP7="","",IF(BP7="-","【-】","【"&amp;SUBSTITUTE(TEXT(BP7,"#,##0.00"),"-","△")&amp;"】"))</f>
        <v>【1,225.44】</v>
      </c>
      <c r="BQ6" s="35">
        <f>IF(BQ7="",NA(),BQ7)</f>
        <v>70.989999999999995</v>
      </c>
      <c r="BR6" s="35">
        <f t="shared" ref="BR6:BZ6" si="8">IF(BR7="",NA(),BR7)</f>
        <v>70.709999999999994</v>
      </c>
      <c r="BS6" s="35">
        <f t="shared" si="8"/>
        <v>104.79</v>
      </c>
      <c r="BT6" s="35">
        <f t="shared" si="8"/>
        <v>90.97</v>
      </c>
      <c r="BU6" s="35">
        <f t="shared" si="8"/>
        <v>99.05</v>
      </c>
      <c r="BV6" s="35">
        <f t="shared" si="8"/>
        <v>64.63</v>
      </c>
      <c r="BW6" s="35">
        <f t="shared" si="8"/>
        <v>66.56</v>
      </c>
      <c r="BX6" s="35">
        <f t="shared" si="8"/>
        <v>66.22</v>
      </c>
      <c r="BY6" s="35">
        <f t="shared" si="8"/>
        <v>69.87</v>
      </c>
      <c r="BZ6" s="35">
        <f t="shared" si="8"/>
        <v>74.3</v>
      </c>
      <c r="CA6" s="34" t="str">
        <f>IF(CA7="","",IF(CA7="-","【-】","【"&amp;SUBSTITUTE(TEXT(CA7,"#,##0.00"),"-","△")&amp;"】"))</f>
        <v>【75.58】</v>
      </c>
      <c r="CB6" s="35">
        <f>IF(CB7="",NA(),CB7)</f>
        <v>235.45</v>
      </c>
      <c r="CC6" s="35">
        <f t="shared" ref="CC6:CK6" si="9">IF(CC7="",NA(),CC7)</f>
        <v>235.5</v>
      </c>
      <c r="CD6" s="35">
        <f t="shared" si="9"/>
        <v>160.61000000000001</v>
      </c>
      <c r="CE6" s="35">
        <f t="shared" si="9"/>
        <v>185.78</v>
      </c>
      <c r="CF6" s="35">
        <f t="shared" si="9"/>
        <v>169.85</v>
      </c>
      <c r="CG6" s="35">
        <f t="shared" si="9"/>
        <v>245.75</v>
      </c>
      <c r="CH6" s="35">
        <f t="shared" si="9"/>
        <v>244.29</v>
      </c>
      <c r="CI6" s="35">
        <f t="shared" si="9"/>
        <v>246.72</v>
      </c>
      <c r="CJ6" s="35">
        <f t="shared" si="9"/>
        <v>234.96</v>
      </c>
      <c r="CK6" s="35">
        <f t="shared" si="9"/>
        <v>221.81</v>
      </c>
      <c r="CL6" s="34" t="str">
        <f>IF(CL7="","",IF(CL7="-","【-】","【"&amp;SUBSTITUTE(TEXT(CL7,"#,##0.00"),"-","△")&amp;"】"))</f>
        <v>【215.23】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43.65</v>
      </c>
      <c r="CS6" s="35">
        <f t="shared" si="10"/>
        <v>43.58</v>
      </c>
      <c r="CT6" s="35">
        <f t="shared" si="10"/>
        <v>41.35</v>
      </c>
      <c r="CU6" s="35">
        <f t="shared" si="10"/>
        <v>42.9</v>
      </c>
      <c r="CV6" s="35">
        <f t="shared" si="10"/>
        <v>43.36</v>
      </c>
      <c r="CW6" s="34" t="str">
        <f>IF(CW7="","",IF(CW7="-","【-】","【"&amp;SUBSTITUTE(TEXT(CW7,"#,##0.00"),"-","△")&amp;"】"))</f>
        <v>【42.66】</v>
      </c>
      <c r="CX6" s="35">
        <f>IF(CX7="",NA(),CX7)</f>
        <v>75.67</v>
      </c>
      <c r="CY6" s="35">
        <f t="shared" ref="CY6:DG6" si="11">IF(CY7="",NA(),CY7)</f>
        <v>77.36</v>
      </c>
      <c r="CZ6" s="35">
        <f t="shared" si="11"/>
        <v>78.23</v>
      </c>
      <c r="DA6" s="35">
        <f t="shared" si="11"/>
        <v>79.37</v>
      </c>
      <c r="DB6" s="35">
        <f t="shared" si="11"/>
        <v>80.510000000000005</v>
      </c>
      <c r="DC6" s="35">
        <f t="shared" si="11"/>
        <v>82.2</v>
      </c>
      <c r="DD6" s="35">
        <f t="shared" si="11"/>
        <v>82.35</v>
      </c>
      <c r="DE6" s="35">
        <f t="shared" si="11"/>
        <v>82.9</v>
      </c>
      <c r="DF6" s="35">
        <f t="shared" si="11"/>
        <v>83.5</v>
      </c>
      <c r="DG6" s="35">
        <f t="shared" si="11"/>
        <v>83.06</v>
      </c>
      <c r="DH6" s="34" t="str">
        <f>IF(DH7="","",IF(DH7="-","【-】","【"&amp;SUBSTITUTE(TEXT(DH7,"#,##0.00"),"-","△")&amp;"】"))</f>
        <v>【82.67】</v>
      </c>
      <c r="DI6" s="35">
        <f>IF(DI7="",NA(),DI7)</f>
        <v>8.6999999999999993</v>
      </c>
      <c r="DJ6" s="35">
        <f t="shared" ref="DJ6:DR6" si="12">IF(DJ7="",NA(),DJ7)</f>
        <v>15.93</v>
      </c>
      <c r="DK6" s="35">
        <f t="shared" si="12"/>
        <v>18.07</v>
      </c>
      <c r="DL6" s="35">
        <f t="shared" si="12"/>
        <v>20.16</v>
      </c>
      <c r="DM6" s="35">
        <f t="shared" si="12"/>
        <v>22.29</v>
      </c>
      <c r="DN6" s="35">
        <f t="shared" si="12"/>
        <v>13.6</v>
      </c>
      <c r="DO6" s="35">
        <f t="shared" si="12"/>
        <v>22.34</v>
      </c>
      <c r="DP6" s="35">
        <f t="shared" si="12"/>
        <v>22.79</v>
      </c>
      <c r="DQ6" s="35">
        <f t="shared" si="12"/>
        <v>22.77</v>
      </c>
      <c r="DR6" s="35">
        <f t="shared" si="12"/>
        <v>23.93</v>
      </c>
      <c r="DS6" s="34" t="str">
        <f>IF(DS7="","",IF(DS7="-","【-】","【"&amp;SUBSTITUTE(TEXT(DS7,"#,##0.00"),"-","△")&amp;"】"))</f>
        <v>【24.65】</v>
      </c>
      <c r="DT6" s="34">
        <f>IF(DT7="",NA(),DT7)</f>
        <v>0</v>
      </c>
      <c r="DU6" s="34">
        <f t="shared" ref="DU6:EC6" si="13">IF(DU7="",NA(),DU7)</f>
        <v>0</v>
      </c>
      <c r="DV6" s="34">
        <f t="shared" si="13"/>
        <v>0</v>
      </c>
      <c r="DW6" s="34">
        <f t="shared" si="13"/>
        <v>0</v>
      </c>
      <c r="DX6" s="34">
        <f t="shared" si="13"/>
        <v>0</v>
      </c>
      <c r="DY6" s="34">
        <f t="shared" si="13"/>
        <v>0</v>
      </c>
      <c r="DZ6" s="34">
        <f t="shared" si="13"/>
        <v>0</v>
      </c>
      <c r="EA6" s="35">
        <f t="shared" si="13"/>
        <v>0.04</v>
      </c>
      <c r="EB6" s="34">
        <f t="shared" si="13"/>
        <v>0</v>
      </c>
      <c r="EC6" s="34">
        <f t="shared" si="13"/>
        <v>0</v>
      </c>
      <c r="ED6" s="34" t="str">
        <f>IF(ED7="","",IF(ED7="-","【-】","【"&amp;SUBSTITUTE(TEXT(ED7,"#,##0.00"),"-","△")&amp;"】"))</f>
        <v>【0.00】</v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0.04</v>
      </c>
      <c r="EL6" s="35">
        <f t="shared" si="14"/>
        <v>7.0000000000000007E-2</v>
      </c>
      <c r="EM6" s="35">
        <f t="shared" si="14"/>
        <v>0.09</v>
      </c>
      <c r="EN6" s="35">
        <f t="shared" si="14"/>
        <v>0.09</v>
      </c>
      <c r="EO6" s="34" t="str">
        <f>IF(EO7="","",IF(EO7="-","【-】","【"&amp;SUBSTITUTE(TEXT(EO7,"#,##0.00"),"-","△")&amp;"】"))</f>
        <v>【0.10】</v>
      </c>
    </row>
    <row r="7" spans="1:148" s="36" customFormat="1">
      <c r="A7" s="28"/>
      <c r="B7" s="37">
        <v>2017</v>
      </c>
      <c r="C7" s="37">
        <v>282154</v>
      </c>
      <c r="D7" s="37">
        <v>46</v>
      </c>
      <c r="E7" s="37">
        <v>17</v>
      </c>
      <c r="F7" s="37">
        <v>4</v>
      </c>
      <c r="G7" s="37">
        <v>0</v>
      </c>
      <c r="H7" s="37" t="s">
        <v>108</v>
      </c>
      <c r="I7" s="37" t="s">
        <v>109</v>
      </c>
      <c r="J7" s="37" t="s">
        <v>110</v>
      </c>
      <c r="K7" s="37" t="s">
        <v>111</v>
      </c>
      <c r="L7" s="37" t="s">
        <v>112</v>
      </c>
      <c r="M7" s="37" t="s">
        <v>113</v>
      </c>
      <c r="N7" s="38" t="s">
        <v>114</v>
      </c>
      <c r="O7" s="38">
        <v>41.17</v>
      </c>
      <c r="P7" s="38">
        <v>11.29</v>
      </c>
      <c r="Q7" s="38">
        <v>84.43</v>
      </c>
      <c r="R7" s="38">
        <v>2592</v>
      </c>
      <c r="S7" s="38">
        <v>78414</v>
      </c>
      <c r="T7" s="38">
        <v>176.51</v>
      </c>
      <c r="U7" s="38">
        <v>444.25</v>
      </c>
      <c r="V7" s="38">
        <v>8818</v>
      </c>
      <c r="W7" s="38">
        <v>4.95</v>
      </c>
      <c r="X7" s="38">
        <v>1781.41</v>
      </c>
      <c r="Y7" s="38">
        <v>102.16</v>
      </c>
      <c r="Z7" s="38">
        <v>100.06</v>
      </c>
      <c r="AA7" s="38">
        <v>107.53</v>
      </c>
      <c r="AB7" s="38">
        <v>107.11</v>
      </c>
      <c r="AC7" s="38">
        <v>103.43</v>
      </c>
      <c r="AD7" s="38">
        <v>96.59</v>
      </c>
      <c r="AE7" s="38">
        <v>101.24</v>
      </c>
      <c r="AF7" s="38">
        <v>100.94</v>
      </c>
      <c r="AG7" s="38">
        <v>100.85</v>
      </c>
      <c r="AH7" s="38">
        <v>102.13</v>
      </c>
      <c r="AI7" s="38">
        <v>102.38</v>
      </c>
      <c r="AJ7" s="38">
        <v>0</v>
      </c>
      <c r="AK7" s="38">
        <v>0</v>
      </c>
      <c r="AL7" s="38">
        <v>0</v>
      </c>
      <c r="AM7" s="38">
        <v>0</v>
      </c>
      <c r="AN7" s="38">
        <v>0</v>
      </c>
      <c r="AO7" s="38">
        <v>232.81</v>
      </c>
      <c r="AP7" s="38">
        <v>184.13</v>
      </c>
      <c r="AQ7" s="38">
        <v>101.85</v>
      </c>
      <c r="AR7" s="38">
        <v>110.77</v>
      </c>
      <c r="AS7" s="38">
        <v>109.51</v>
      </c>
      <c r="AT7" s="38">
        <v>102.97</v>
      </c>
      <c r="AU7" s="38">
        <v>1182</v>
      </c>
      <c r="AV7" s="38">
        <v>66.680000000000007</v>
      </c>
      <c r="AW7" s="38">
        <v>61.38</v>
      </c>
      <c r="AX7" s="38">
        <v>60.61</v>
      </c>
      <c r="AY7" s="38">
        <v>59.26</v>
      </c>
      <c r="AZ7" s="38">
        <v>290.19</v>
      </c>
      <c r="BA7" s="38">
        <v>63.22</v>
      </c>
      <c r="BB7" s="38">
        <v>49.07</v>
      </c>
      <c r="BC7" s="38">
        <v>46.78</v>
      </c>
      <c r="BD7" s="38">
        <v>47.44</v>
      </c>
      <c r="BE7" s="38">
        <v>54.73</v>
      </c>
      <c r="BF7" s="38">
        <v>1306.9100000000001</v>
      </c>
      <c r="BG7" s="38">
        <v>314.91000000000003</v>
      </c>
      <c r="BH7" s="38">
        <v>1559.66</v>
      </c>
      <c r="BI7" s="38">
        <v>1505.15</v>
      </c>
      <c r="BJ7" s="38">
        <v>1304.1099999999999</v>
      </c>
      <c r="BK7" s="38">
        <v>1569.13</v>
      </c>
      <c r="BL7" s="38">
        <v>1436</v>
      </c>
      <c r="BM7" s="38">
        <v>1434.89</v>
      </c>
      <c r="BN7" s="38">
        <v>1298.9100000000001</v>
      </c>
      <c r="BO7" s="38">
        <v>1243.71</v>
      </c>
      <c r="BP7" s="38">
        <v>1225.44</v>
      </c>
      <c r="BQ7" s="38">
        <v>70.989999999999995</v>
      </c>
      <c r="BR7" s="38">
        <v>70.709999999999994</v>
      </c>
      <c r="BS7" s="38">
        <v>104.79</v>
      </c>
      <c r="BT7" s="38">
        <v>90.97</v>
      </c>
      <c r="BU7" s="38">
        <v>99.05</v>
      </c>
      <c r="BV7" s="38">
        <v>64.63</v>
      </c>
      <c r="BW7" s="38">
        <v>66.56</v>
      </c>
      <c r="BX7" s="38">
        <v>66.22</v>
      </c>
      <c r="BY7" s="38">
        <v>69.87</v>
      </c>
      <c r="BZ7" s="38">
        <v>74.3</v>
      </c>
      <c r="CA7" s="38">
        <v>75.58</v>
      </c>
      <c r="CB7" s="38">
        <v>235.45</v>
      </c>
      <c r="CC7" s="38">
        <v>235.5</v>
      </c>
      <c r="CD7" s="38">
        <v>160.61000000000001</v>
      </c>
      <c r="CE7" s="38">
        <v>185.78</v>
      </c>
      <c r="CF7" s="38">
        <v>169.85</v>
      </c>
      <c r="CG7" s="38">
        <v>245.75</v>
      </c>
      <c r="CH7" s="38">
        <v>244.29</v>
      </c>
      <c r="CI7" s="38">
        <v>246.72</v>
      </c>
      <c r="CJ7" s="38">
        <v>234.96</v>
      </c>
      <c r="CK7" s="38">
        <v>221.81</v>
      </c>
      <c r="CL7" s="38">
        <v>215.23</v>
      </c>
      <c r="CM7" s="38" t="s">
        <v>114</v>
      </c>
      <c r="CN7" s="38" t="s">
        <v>114</v>
      </c>
      <c r="CO7" s="38" t="s">
        <v>114</v>
      </c>
      <c r="CP7" s="38" t="s">
        <v>114</v>
      </c>
      <c r="CQ7" s="38" t="s">
        <v>114</v>
      </c>
      <c r="CR7" s="38">
        <v>43.65</v>
      </c>
      <c r="CS7" s="38">
        <v>43.58</v>
      </c>
      <c r="CT7" s="38">
        <v>41.35</v>
      </c>
      <c r="CU7" s="38">
        <v>42.9</v>
      </c>
      <c r="CV7" s="38">
        <v>43.36</v>
      </c>
      <c r="CW7" s="38">
        <v>42.66</v>
      </c>
      <c r="CX7" s="38">
        <v>75.67</v>
      </c>
      <c r="CY7" s="38">
        <v>77.36</v>
      </c>
      <c r="CZ7" s="38">
        <v>78.23</v>
      </c>
      <c r="DA7" s="38">
        <v>79.37</v>
      </c>
      <c r="DB7" s="38">
        <v>80.510000000000005</v>
      </c>
      <c r="DC7" s="38">
        <v>82.2</v>
      </c>
      <c r="DD7" s="38">
        <v>82.35</v>
      </c>
      <c r="DE7" s="38">
        <v>82.9</v>
      </c>
      <c r="DF7" s="38">
        <v>83.5</v>
      </c>
      <c r="DG7" s="38">
        <v>83.06</v>
      </c>
      <c r="DH7" s="38">
        <v>82.67</v>
      </c>
      <c r="DI7" s="38">
        <v>8.6999999999999993</v>
      </c>
      <c r="DJ7" s="38">
        <v>15.93</v>
      </c>
      <c r="DK7" s="38">
        <v>18.07</v>
      </c>
      <c r="DL7" s="38">
        <v>20.16</v>
      </c>
      <c r="DM7" s="38">
        <v>22.29</v>
      </c>
      <c r="DN7" s="38">
        <v>13.6</v>
      </c>
      <c r="DO7" s="38">
        <v>22.34</v>
      </c>
      <c r="DP7" s="38">
        <v>22.79</v>
      </c>
      <c r="DQ7" s="38">
        <v>22.77</v>
      </c>
      <c r="DR7" s="38">
        <v>23.93</v>
      </c>
      <c r="DS7" s="38">
        <v>24.65</v>
      </c>
      <c r="DT7" s="38">
        <v>0</v>
      </c>
      <c r="DU7" s="38">
        <v>0</v>
      </c>
      <c r="DV7" s="38">
        <v>0</v>
      </c>
      <c r="DW7" s="38">
        <v>0</v>
      </c>
      <c r="DX7" s="38">
        <v>0</v>
      </c>
      <c r="DY7" s="38">
        <v>0</v>
      </c>
      <c r="DZ7" s="38">
        <v>0</v>
      </c>
      <c r="EA7" s="38">
        <v>0.04</v>
      </c>
      <c r="EB7" s="38">
        <v>0</v>
      </c>
      <c r="EC7" s="38">
        <v>0</v>
      </c>
      <c r="ED7" s="38">
        <v>0</v>
      </c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0.04</v>
      </c>
      <c r="EL7" s="38">
        <v>7.0000000000000007E-2</v>
      </c>
      <c r="EM7" s="38">
        <v>0.09</v>
      </c>
      <c r="EN7" s="38">
        <v>0.09</v>
      </c>
      <c r="EO7" s="38">
        <v>0.1</v>
      </c>
    </row>
    <row r="8" spans="1:148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>
      <c r="A9" s="40"/>
      <c r="B9" s="40" t="s">
        <v>115</v>
      </c>
      <c r="C9" s="40" t="s">
        <v>116</v>
      </c>
      <c r="D9" s="40" t="s">
        <v>117</v>
      </c>
      <c r="E9" s="40" t="s">
        <v>118</v>
      </c>
      <c r="F9" s="40" t="s">
        <v>119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>
      <c r="A10" s="40" t="s">
        <v>58</v>
      </c>
      <c r="B10" s="41">
        <f>DATEVALUE($B$6-4&amp;"年1月1日")</f>
        <v>41275</v>
      </c>
      <c r="C10" s="41">
        <f>DATEVALUE($B$6-3&amp;"年1月1日")</f>
        <v>41640</v>
      </c>
      <c r="D10" s="41">
        <f>DATEVALUE($B$6-2&amp;"年1月1日")</f>
        <v>42005</v>
      </c>
      <c r="E10" s="41">
        <f>DATEVALUE($B$6-1&amp;"年1月1日")</f>
        <v>42370</v>
      </c>
      <c r="F10" s="41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三木市役所</cp:lastModifiedBy>
  <cp:lastPrinted>2019-01-29T00:50:40Z</cp:lastPrinted>
  <dcterms:created xsi:type="dcterms:W3CDTF">2018-12-03T08:53:40Z</dcterms:created>
  <dcterms:modified xsi:type="dcterms:W3CDTF">2019-01-29T00:57:01Z</dcterms:modified>
</cp:coreProperties>
</file>