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8250" activeTab="0"/>
  </bookViews>
  <sheets>
    <sheet name="労働状況台帳（工事）" sheetId="1" r:id="rId1"/>
  </sheets>
  <definedNames>
    <definedName name="_xlnm.Print_Area" localSheetId="0">'労働状況台帳（工事）'!$A$1:$K$37</definedName>
  </definedNames>
  <calcPr fullCalcOnLoad="1"/>
</workbook>
</file>

<file path=xl/sharedStrings.xml><?xml version="1.0" encoding="utf-8"?>
<sst xmlns="http://schemas.openxmlformats.org/spreadsheetml/2006/main" count="120" uniqueCount="113">
  <si>
    <t>職種</t>
  </si>
  <si>
    <t>算定
労働時間</t>
  </si>
  <si>
    <t>工事名</t>
  </si>
  <si>
    <t>履行場所</t>
  </si>
  <si>
    <t>工事期間</t>
  </si>
  <si>
    <t>請負業者名</t>
  </si>
  <si>
    <t>代表者名</t>
  </si>
  <si>
    <t>所在地</t>
  </si>
  <si>
    <t>担当者名</t>
  </si>
  <si>
    <t>電話番号</t>
  </si>
  <si>
    <t>ＦＡＸ番号</t>
  </si>
  <si>
    <t>下請業者名</t>
  </si>
  <si>
    <t>下請業者所在地</t>
  </si>
  <si>
    <t>下請業者担当者名</t>
  </si>
  <si>
    <t>下請業者電話番号</t>
  </si>
  <si>
    <t>下請業者ＦＡＸ番号</t>
  </si>
  <si>
    <t>下請業者代表者名</t>
  </si>
  <si>
    <t>作成年月日</t>
  </si>
  <si>
    <t>労働報酬計算対象期間</t>
  </si>
  <si>
    <t>～</t>
  </si>
  <si>
    <t>とび工</t>
  </si>
  <si>
    <t>No</t>
  </si>
  <si>
    <t>a</t>
  </si>
  <si>
    <t>c</t>
  </si>
  <si>
    <t>d</t>
  </si>
  <si>
    <t>e</t>
  </si>
  <si>
    <t>f</t>
  </si>
  <si>
    <t>下請業者請負内容（工種）</t>
  </si>
  <si>
    <t>普通作業員</t>
  </si>
  <si>
    <t>下限総額
(基準額)</t>
  </si>
  <si>
    <t>労働報酬
下限額</t>
  </si>
  <si>
    <t>労働報酬下限額</t>
  </si>
  <si>
    <t>特殊作業員</t>
  </si>
  <si>
    <t>軽作業員</t>
  </si>
  <si>
    <t>造園工</t>
  </si>
  <si>
    <t>法面工</t>
  </si>
  <si>
    <t>石工</t>
  </si>
  <si>
    <t>ブロック工</t>
  </si>
  <si>
    <t>電工</t>
  </si>
  <si>
    <t>鉄筋工</t>
  </si>
  <si>
    <t>鉄骨工</t>
  </si>
  <si>
    <t>塗装工</t>
  </si>
  <si>
    <t>溶接工</t>
  </si>
  <si>
    <t>運転手（特殊）</t>
  </si>
  <si>
    <t>運転手（一般）</t>
  </si>
  <si>
    <t>潜かん工</t>
  </si>
  <si>
    <t>さく岩工</t>
  </si>
  <si>
    <t>トンネル特殊工</t>
  </si>
  <si>
    <t>トンネル作業員</t>
  </si>
  <si>
    <t>トンネル世話役</t>
  </si>
  <si>
    <t>橋りょう特殊工</t>
  </si>
  <si>
    <t>橋りょう塗装工</t>
  </si>
  <si>
    <t>橋りょう世話役</t>
  </si>
  <si>
    <t>土木一般世話役</t>
  </si>
  <si>
    <t>高級船員</t>
  </si>
  <si>
    <t>普通船員</t>
  </si>
  <si>
    <t>潜水士</t>
  </si>
  <si>
    <t>潜水連絡員</t>
  </si>
  <si>
    <t>軌道工</t>
  </si>
  <si>
    <t>型わく工</t>
  </si>
  <si>
    <t>大工</t>
  </si>
  <si>
    <t>左官</t>
  </si>
  <si>
    <t>配管工</t>
  </si>
  <si>
    <t>はつり工</t>
  </si>
  <si>
    <t>防水工</t>
  </si>
  <si>
    <t>板金工</t>
  </si>
  <si>
    <t>タイル工</t>
  </si>
  <si>
    <t>サッシ工</t>
  </si>
  <si>
    <t>屋根ふき工</t>
  </si>
  <si>
    <t>内装工</t>
  </si>
  <si>
    <t>ガラス工</t>
  </si>
  <si>
    <t>建具工</t>
  </si>
  <si>
    <t>ダクト工</t>
  </si>
  <si>
    <t>保温工</t>
  </si>
  <si>
    <t>建築ブロック工</t>
  </si>
  <si>
    <t>設備機械工</t>
  </si>
  <si>
    <t>交通誘導員Ａ</t>
  </si>
  <si>
    <t>交通誘導員Ｂ</t>
  </si>
  <si>
    <t>潜かん世話役</t>
  </si>
  <si>
    <t>潜水送気員</t>
  </si>
  <si>
    <t>山林砂防工</t>
  </si>
  <si>
    <t>実物給与</t>
  </si>
  <si>
    <t>臨時の給与</t>
  </si>
  <si>
    <t>按分後の額</t>
  </si>
  <si>
    <t>支給額</t>
  </si>
  <si>
    <t>※以下に当月の支給総額、実物給与の当月分、臨時の給与の当月分、それぞれの支給額を入力すると下限額クリアのチェックができます。</t>
  </si>
  <si>
    <t>時間外割増賃金</t>
  </si>
  <si>
    <t>個別手当</t>
  </si>
  <si>
    <t>労働時間による按分が必要でないもの</t>
  </si>
  <si>
    <t>個別手当とならないもの</t>
  </si>
  <si>
    <t>労働報酬額</t>
  </si>
  <si>
    <t>所定時間内</t>
  </si>
  <si>
    <t>所定時間外</t>
  </si>
  <si>
    <t>休日</t>
  </si>
  <si>
    <t>深夜</t>
  </si>
  <si>
    <t>対象契約に係る労働時間数</t>
  </si>
  <si>
    <t>労働時間による按分が必要なもの</t>
  </si>
  <si>
    <t>b</t>
  </si>
  <si>
    <t>労働報酬の支払われるべき日</t>
  </si>
  <si>
    <t>すべての労働に係る労働時間数</t>
  </si>
  <si>
    <t>g</t>
  </si>
  <si>
    <t>h=a×g</t>
  </si>
  <si>
    <t>※ g=c＋d×1.25＋e×1.35＋f×0.25</t>
  </si>
  <si>
    <t>※　按分は所定時間内の時間数による按分ですので、ｃ／ｂの割合となります。</t>
  </si>
  <si>
    <t>第１号様式</t>
  </si>
  <si>
    <t>その他（見習・軽作業等）</t>
  </si>
  <si>
    <t>判定</t>
  </si>
  <si>
    <t>（□にチェックを入れて提出してください。）</t>
  </si>
  <si>
    <r>
      <rPr>
        <sz val="16"/>
        <color indexed="8"/>
        <rFont val="ＭＳ Ｐゴシック"/>
        <family val="3"/>
      </rPr>
      <t>□</t>
    </r>
    <r>
      <rPr>
        <sz val="12"/>
        <color indexed="8"/>
        <rFont val="ＭＳ Ｐゴシック"/>
        <family val="3"/>
      </rPr>
      <t xml:space="preserve"> 下記の労働者に支払った賃金等は、下限総額（基準額）以上であることを確認しました。</t>
    </r>
  </si>
  <si>
    <t>職　種</t>
  </si>
  <si>
    <t>労　働　者　氏　名</t>
  </si>
  <si>
    <t>下限額表</t>
  </si>
  <si>
    <t>三木市労働状況台帳（平成３１年度　工事請負契約用）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</si>
</sst>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s>
  <fonts count="46">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2"/>
      <name val="ＭＳ Ｐゴシック"/>
      <family val="3"/>
    </font>
    <font>
      <sz val="16"/>
      <color indexed="8"/>
      <name val="ＭＳ Ｐゴシック"/>
      <family val="3"/>
    </font>
    <font>
      <b/>
      <sz val="14"/>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style="hair"/>
      <top style="hair"/>
      <bottom style="thin"/>
    </border>
    <border>
      <left>
        <color indexed="63"/>
      </left>
      <right>
        <color indexed="63"/>
      </right>
      <top style="thin"/>
      <bottom style="thin"/>
    </border>
    <border>
      <left style="hair"/>
      <right style="hair"/>
      <top style="thin"/>
      <bottom>
        <color indexed="63"/>
      </bottom>
    </border>
    <border>
      <left style="thin"/>
      <right>
        <color indexed="63"/>
      </right>
      <top style="thin"/>
      <bottom style="thin"/>
    </border>
    <border>
      <left>
        <color indexed="63"/>
      </left>
      <right style="thin"/>
      <top style="thin"/>
      <bottom style="thin"/>
    </border>
    <border>
      <left style="hair"/>
      <right>
        <color indexed="63"/>
      </right>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thin"/>
      <top style="thin"/>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hair"/>
      <right style="hair"/>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hair"/>
      <right style="thin"/>
      <top style="hair"/>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6" fillId="0" borderId="0" applyNumberFormat="0" applyFill="0" applyBorder="0" applyAlignment="0" applyProtection="0"/>
    <xf numFmtId="0" fontId="44" fillId="31" borderId="0" applyNumberFormat="0" applyBorder="0" applyAlignment="0" applyProtection="0"/>
  </cellStyleXfs>
  <cellXfs count="97">
    <xf numFmtId="0" fontId="0" fillId="0" borderId="0" xfId="0" applyFont="1" applyAlignment="1">
      <alignment vertical="center"/>
    </xf>
    <xf numFmtId="38" fontId="1" fillId="0" borderId="0" xfId="49" applyFont="1" applyFill="1" applyBorder="1" applyAlignment="1">
      <alignment horizontal="left" vertical="center" indent="3"/>
    </xf>
    <xf numFmtId="0" fontId="0" fillId="32" borderId="10" xfId="0" applyFill="1" applyBorder="1" applyAlignment="1">
      <alignment horizontal="center" vertical="center"/>
    </xf>
    <xf numFmtId="38" fontId="7" fillId="33" borderId="11" xfId="49" applyFont="1" applyFill="1" applyBorder="1" applyAlignment="1">
      <alignment vertical="center"/>
    </xf>
    <xf numFmtId="38" fontId="1" fillId="34" borderId="0" xfId="49" applyFont="1" applyFill="1" applyAlignment="1">
      <alignment vertical="center"/>
    </xf>
    <xf numFmtId="0" fontId="8" fillId="34" borderId="0" xfId="0" applyFont="1" applyFill="1" applyAlignment="1">
      <alignment vertical="center"/>
    </xf>
    <xf numFmtId="38" fontId="8" fillId="34" borderId="0" xfId="49" applyFont="1" applyFill="1" applyAlignment="1">
      <alignment vertical="center"/>
    </xf>
    <xf numFmtId="0" fontId="0" fillId="34" borderId="0" xfId="0" applyFill="1" applyAlignment="1">
      <alignment vertical="center"/>
    </xf>
    <xf numFmtId="38" fontId="1" fillId="34" borderId="0" xfId="49" applyFont="1" applyFill="1" applyAlignment="1">
      <alignment vertical="center"/>
    </xf>
    <xf numFmtId="178" fontId="1" fillId="32" borderId="12" xfId="49" applyNumberFormat="1" applyFont="1" applyFill="1" applyBorder="1" applyAlignment="1">
      <alignment horizontal="center" vertical="center"/>
    </xf>
    <xf numFmtId="38" fontId="1" fillId="32" borderId="13" xfId="49" applyFont="1" applyFill="1" applyBorder="1" applyAlignment="1">
      <alignment horizontal="distributed" vertical="center" wrapText="1"/>
    </xf>
    <xf numFmtId="38" fontId="1" fillId="32" borderId="13" xfId="49" applyFont="1" applyFill="1" applyBorder="1" applyAlignment="1">
      <alignment horizontal="distributed" vertical="center"/>
    </xf>
    <xf numFmtId="38" fontId="1" fillId="0" borderId="0" xfId="49" applyFont="1" applyFill="1" applyAlignment="1">
      <alignment vertical="center"/>
    </xf>
    <xf numFmtId="38" fontId="7" fillId="0" borderId="0" xfId="49" applyFont="1" applyFill="1" applyAlignment="1">
      <alignment horizontal="right" vertical="center"/>
    </xf>
    <xf numFmtId="178" fontId="1" fillId="0" borderId="14" xfId="49" applyNumberFormat="1" applyFont="1" applyFill="1" applyBorder="1" applyAlignment="1">
      <alignment horizontal="right" vertical="center"/>
    </xf>
    <xf numFmtId="178" fontId="1" fillId="0" borderId="15" xfId="49" applyNumberFormat="1" applyFont="1" applyFill="1" applyBorder="1" applyAlignment="1">
      <alignment horizontal="left" vertical="center"/>
    </xf>
    <xf numFmtId="38" fontId="1" fillId="0" borderId="0" xfId="49" applyFont="1" applyFill="1" applyBorder="1" applyAlignment="1">
      <alignment vertical="center" shrinkToFit="1"/>
    </xf>
    <xf numFmtId="0" fontId="0" fillId="0" borderId="0" xfId="0" applyFill="1" applyAlignment="1">
      <alignment vertical="center"/>
    </xf>
    <xf numFmtId="38" fontId="7" fillId="0" borderId="16" xfId="49" applyFont="1" applyFill="1" applyBorder="1" applyAlignment="1">
      <alignment vertical="center"/>
    </xf>
    <xf numFmtId="38" fontId="4" fillId="0" borderId="0" xfId="49" applyFont="1" applyFill="1" applyAlignment="1">
      <alignment vertical="center"/>
    </xf>
    <xf numFmtId="38" fontId="4" fillId="0" borderId="0" xfId="49" applyFont="1" applyFill="1" applyAlignment="1">
      <alignment horizontal="righ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38" fontId="8" fillId="33" borderId="19" xfId="49" applyFont="1" applyFill="1" applyBorder="1" applyAlignment="1">
      <alignment vertical="center"/>
    </xf>
    <xf numFmtId="38" fontId="7" fillId="0" borderId="16" xfId="49" applyFont="1" applyFill="1" applyBorder="1" applyAlignment="1">
      <alignment vertical="center"/>
    </xf>
    <xf numFmtId="38" fontId="7" fillId="0" borderId="11" xfId="49" applyFont="1" applyFill="1" applyBorder="1" applyAlignment="1">
      <alignment vertical="center"/>
    </xf>
    <xf numFmtId="38" fontId="1" fillId="32" borderId="20" xfId="49" applyFont="1" applyFill="1" applyBorder="1" applyAlignment="1">
      <alignment horizontal="center" vertical="center"/>
    </xf>
    <xf numFmtId="38" fontId="1" fillId="32" borderId="10" xfId="49" applyFont="1" applyFill="1" applyBorder="1" applyAlignment="1">
      <alignment horizontal="center" vertical="center" wrapText="1"/>
    </xf>
    <xf numFmtId="0" fontId="0" fillId="32" borderId="21" xfId="0" applyFill="1" applyBorder="1" applyAlignment="1">
      <alignment horizontal="distributed" vertical="center" wrapText="1"/>
    </xf>
    <xf numFmtId="0" fontId="0" fillId="32" borderId="22" xfId="0" applyFill="1" applyBorder="1" applyAlignment="1">
      <alignment horizontal="center" vertical="center" wrapText="1"/>
    </xf>
    <xf numFmtId="0" fontId="0" fillId="0" borderId="23" xfId="0" applyFill="1" applyBorder="1" applyAlignment="1">
      <alignment vertical="center"/>
    </xf>
    <xf numFmtId="0" fontId="0" fillId="0" borderId="24" xfId="0" applyFill="1" applyBorder="1" applyAlignment="1">
      <alignment vertical="center"/>
    </xf>
    <xf numFmtId="38" fontId="7" fillId="33" borderId="24" xfId="49" applyFont="1" applyFill="1" applyBorder="1" applyAlignment="1">
      <alignment vertical="center"/>
    </xf>
    <xf numFmtId="38" fontId="7" fillId="0" borderId="25" xfId="49" applyFont="1" applyFill="1" applyBorder="1" applyAlignment="1">
      <alignment vertical="center"/>
    </xf>
    <xf numFmtId="38" fontId="7" fillId="33" borderId="26" xfId="49" applyFont="1" applyFill="1" applyBorder="1" applyAlignment="1">
      <alignment vertical="center"/>
    </xf>
    <xf numFmtId="38" fontId="7" fillId="0" borderId="24" xfId="49" applyFont="1" applyFill="1" applyBorder="1" applyAlignment="1">
      <alignment vertical="center"/>
    </xf>
    <xf numFmtId="38" fontId="7" fillId="34" borderId="26" xfId="49" applyFont="1" applyFill="1" applyBorder="1" applyAlignment="1">
      <alignment vertical="center"/>
    </xf>
    <xf numFmtId="38" fontId="7" fillId="33" borderId="24" xfId="49" applyFont="1" applyFill="1" applyBorder="1" applyAlignment="1">
      <alignment vertical="center"/>
    </xf>
    <xf numFmtId="38" fontId="7" fillId="0" borderId="25" xfId="49" applyFont="1" applyFill="1" applyBorder="1" applyAlignment="1">
      <alignment vertical="center"/>
    </xf>
    <xf numFmtId="38" fontId="1" fillId="32" borderId="27" xfId="49" applyFont="1" applyFill="1" applyBorder="1" applyAlignment="1">
      <alignment horizontal="distributed" vertical="center"/>
    </xf>
    <xf numFmtId="0" fontId="0" fillId="32" borderId="19" xfId="0" applyFill="1" applyBorder="1" applyAlignment="1">
      <alignment vertical="center"/>
    </xf>
    <xf numFmtId="38" fontId="0" fillId="0" borderId="0" xfId="0" applyNumberFormat="1" applyFill="1" applyAlignment="1">
      <alignment vertical="center"/>
    </xf>
    <xf numFmtId="38" fontId="7" fillId="33" borderId="24" xfId="49" applyNumberFormat="1" applyFont="1" applyFill="1" applyBorder="1" applyAlignment="1">
      <alignment vertical="center"/>
    </xf>
    <xf numFmtId="0" fontId="0" fillId="0" borderId="24" xfId="0" applyFill="1" applyBorder="1" applyAlignment="1">
      <alignment vertical="center" shrinkToFit="1"/>
    </xf>
    <xf numFmtId="38" fontId="9" fillId="32" borderId="13" xfId="49" applyFont="1" applyFill="1" applyBorder="1" applyAlignment="1">
      <alignment horizontal="distributed" vertical="center" wrapText="1"/>
    </xf>
    <xf numFmtId="0" fontId="8" fillId="34" borderId="28" xfId="0" applyFont="1" applyFill="1" applyBorder="1" applyAlignment="1">
      <alignment vertical="center"/>
    </xf>
    <xf numFmtId="0" fontId="8" fillId="34" borderId="29" xfId="0" applyFont="1" applyFill="1" applyBorder="1" applyAlignment="1">
      <alignment vertical="center"/>
    </xf>
    <xf numFmtId="38" fontId="8" fillId="34" borderId="30" xfId="49" applyFont="1" applyFill="1" applyBorder="1" applyAlignment="1">
      <alignment vertical="center"/>
    </xf>
    <xf numFmtId="0" fontId="8" fillId="34" borderId="31" xfId="0" applyFont="1" applyFill="1" applyBorder="1" applyAlignment="1">
      <alignment vertical="center"/>
    </xf>
    <xf numFmtId="0" fontId="8" fillId="34" borderId="27" xfId="0" applyFont="1" applyFill="1" applyBorder="1" applyAlignment="1">
      <alignment vertical="center"/>
    </xf>
    <xf numFmtId="38" fontId="8" fillId="34" borderId="32" xfId="49" applyFont="1" applyFill="1" applyBorder="1" applyAlignment="1">
      <alignment vertical="center"/>
    </xf>
    <xf numFmtId="0" fontId="10" fillId="35" borderId="20" xfId="0" applyFont="1" applyFill="1" applyBorder="1" applyAlignment="1">
      <alignment vertical="center"/>
    </xf>
    <xf numFmtId="0" fontId="10" fillId="35" borderId="11" xfId="0" applyFont="1" applyFill="1" applyBorder="1" applyAlignment="1">
      <alignment vertical="center"/>
    </xf>
    <xf numFmtId="0" fontId="10" fillId="35" borderId="33" xfId="0" applyFont="1" applyFill="1" applyBorder="1" applyAlignment="1">
      <alignment vertical="center"/>
    </xf>
    <xf numFmtId="38" fontId="1" fillId="32" borderId="11" xfId="49" applyFont="1" applyFill="1" applyBorder="1" applyAlignment="1">
      <alignment horizontal="center" vertical="center"/>
    </xf>
    <xf numFmtId="0" fontId="0" fillId="0" borderId="0" xfId="0" applyFill="1" applyBorder="1" applyAlignment="1">
      <alignment horizontal="left" vertical="center"/>
    </xf>
    <xf numFmtId="178" fontId="1" fillId="0" borderId="0" xfId="49" applyNumberFormat="1" applyFont="1" applyFill="1" applyBorder="1" applyAlignment="1">
      <alignment horizontal="left" vertical="center"/>
    </xf>
    <xf numFmtId="0" fontId="0" fillId="32" borderId="34" xfId="0" applyFill="1" applyBorder="1" applyAlignment="1">
      <alignment horizontal="distributed" vertical="center" wrapText="1"/>
    </xf>
    <xf numFmtId="0" fontId="0" fillId="32" borderId="0" xfId="0" applyFill="1" applyBorder="1" applyAlignment="1">
      <alignment horizontal="center" vertical="center" wrapText="1"/>
    </xf>
    <xf numFmtId="38" fontId="7" fillId="33" borderId="25" xfId="49" applyFont="1" applyFill="1" applyBorder="1" applyAlignment="1">
      <alignment horizontal="center" vertical="center"/>
    </xf>
    <xf numFmtId="38" fontId="1" fillId="0" borderId="0" xfId="49" applyFont="1" applyFill="1" applyBorder="1" applyAlignment="1">
      <alignment vertical="center"/>
    </xf>
    <xf numFmtId="0" fontId="45" fillId="0" borderId="0" xfId="0" applyFont="1" applyFill="1" applyAlignment="1">
      <alignment vertical="center"/>
    </xf>
    <xf numFmtId="38" fontId="12" fillId="0" borderId="0" xfId="49" applyFont="1" applyFill="1" applyAlignment="1">
      <alignment vertical="center"/>
    </xf>
    <xf numFmtId="38" fontId="1" fillId="32" borderId="14" xfId="49" applyFont="1" applyFill="1" applyBorder="1" applyAlignment="1">
      <alignment horizontal="distributed" vertical="center" indent="3"/>
    </xf>
    <xf numFmtId="38" fontId="1" fillId="32" borderId="15" xfId="49" applyFont="1" applyFill="1" applyBorder="1" applyAlignment="1">
      <alignment horizontal="distributed" vertical="center" indent="3"/>
    </xf>
    <xf numFmtId="38" fontId="1" fillId="0" borderId="14" xfId="49" applyFont="1" applyFill="1" applyBorder="1" applyAlignment="1">
      <alignment vertical="center" shrinkToFit="1"/>
    </xf>
    <xf numFmtId="0" fontId="0" fillId="0" borderId="12" xfId="0" applyFill="1" applyBorder="1" applyAlignment="1">
      <alignment vertical="center" shrinkToFit="1"/>
    </xf>
    <xf numFmtId="0" fontId="0" fillId="0" borderId="15" xfId="0" applyFill="1" applyBorder="1" applyAlignment="1">
      <alignment vertical="center" shrinkToFit="1"/>
    </xf>
    <xf numFmtId="38" fontId="1" fillId="32" borderId="14" xfId="49" applyFont="1" applyFill="1" applyBorder="1" applyAlignment="1">
      <alignment horizontal="distributed" vertical="center" indent="1"/>
    </xf>
    <xf numFmtId="0" fontId="0" fillId="32" borderId="12" xfId="0" applyFill="1" applyBorder="1" applyAlignment="1">
      <alignment horizontal="distributed" vertical="center" indent="1"/>
    </xf>
    <xf numFmtId="0" fontId="0" fillId="32" borderId="15" xfId="0" applyFill="1" applyBorder="1" applyAlignment="1">
      <alignment horizontal="distributed" vertical="center" indent="1"/>
    </xf>
    <xf numFmtId="179" fontId="1" fillId="0" borderId="14" xfId="49" applyNumberFormat="1" applyFont="1" applyFill="1" applyBorder="1" applyAlignment="1">
      <alignment horizontal="left" vertical="center"/>
    </xf>
    <xf numFmtId="0" fontId="0" fillId="0" borderId="12" xfId="0" applyFill="1" applyBorder="1" applyAlignment="1">
      <alignment horizontal="left" vertical="center"/>
    </xf>
    <xf numFmtId="0" fontId="0" fillId="0" borderId="15" xfId="0" applyFill="1" applyBorder="1" applyAlignment="1">
      <alignment horizontal="left" vertical="center"/>
    </xf>
    <xf numFmtId="38" fontId="1" fillId="32" borderId="35" xfId="49" applyFont="1" applyFill="1" applyBorder="1" applyAlignment="1">
      <alignment horizontal="distributed" vertical="center" indent="3"/>
    </xf>
    <xf numFmtId="0" fontId="0" fillId="32" borderId="36" xfId="0" applyFill="1" applyBorder="1" applyAlignment="1">
      <alignment horizontal="distributed" vertical="center" indent="3"/>
    </xf>
    <xf numFmtId="0" fontId="0" fillId="32" borderId="15" xfId="0" applyFill="1" applyBorder="1" applyAlignment="1">
      <alignment horizontal="distributed" vertical="center" indent="3"/>
    </xf>
    <xf numFmtId="38" fontId="1" fillId="0" borderId="14" xfId="49" applyFont="1" applyFill="1" applyBorder="1" applyAlignment="1">
      <alignment horizontal="left" vertical="center"/>
    </xf>
    <xf numFmtId="38" fontId="1" fillId="32" borderId="29" xfId="49" applyFont="1" applyFill="1" applyBorder="1" applyAlignment="1">
      <alignment horizontal="center" vertical="center" wrapText="1"/>
    </xf>
    <xf numFmtId="0" fontId="0" fillId="0" borderId="11" xfId="0" applyBorder="1" applyAlignment="1">
      <alignment horizontal="center" vertical="center" wrapText="1"/>
    </xf>
    <xf numFmtId="38" fontId="1" fillId="32" borderId="32" xfId="49" applyFont="1" applyFill="1" applyBorder="1" applyAlignment="1">
      <alignment horizontal="center" vertical="center"/>
    </xf>
    <xf numFmtId="38" fontId="1" fillId="32" borderId="37" xfId="49" applyFont="1" applyFill="1" applyBorder="1" applyAlignment="1">
      <alignment horizontal="center" vertical="center"/>
    </xf>
    <xf numFmtId="38" fontId="1" fillId="34" borderId="0" xfId="49" applyFont="1" applyFill="1" applyAlignment="1">
      <alignment vertical="center" wrapText="1"/>
    </xf>
    <xf numFmtId="38" fontId="1" fillId="32" borderId="38" xfId="49" applyFont="1" applyFill="1" applyBorder="1" applyAlignment="1">
      <alignment horizontal="center" vertical="center"/>
    </xf>
    <xf numFmtId="0" fontId="0" fillId="32" borderId="39" xfId="0" applyFill="1" applyBorder="1" applyAlignment="1">
      <alignment horizontal="center" vertical="center"/>
    </xf>
    <xf numFmtId="38" fontId="1" fillId="32" borderId="13" xfId="49" applyFont="1" applyFill="1" applyBorder="1" applyAlignment="1">
      <alignment horizontal="center" vertical="center"/>
    </xf>
    <xf numFmtId="0" fontId="0" fillId="32" borderId="10" xfId="0" applyFill="1" applyBorder="1" applyAlignment="1">
      <alignment horizontal="center" vertical="center"/>
    </xf>
    <xf numFmtId="0" fontId="0" fillId="32" borderId="40" xfId="0" applyFill="1" applyBorder="1" applyAlignment="1">
      <alignment horizontal="center" vertical="center"/>
    </xf>
    <xf numFmtId="38" fontId="1" fillId="32" borderId="41" xfId="49" applyFont="1" applyFill="1" applyBorder="1" applyAlignment="1">
      <alignment horizontal="center" vertical="center" wrapText="1"/>
    </xf>
    <xf numFmtId="0" fontId="0" fillId="0" borderId="42" xfId="0" applyBorder="1" applyAlignment="1">
      <alignment vertical="center" wrapText="1"/>
    </xf>
    <xf numFmtId="0" fontId="0" fillId="0" borderId="43" xfId="0" applyBorder="1" applyAlignment="1">
      <alignment vertical="center" wrapText="1"/>
    </xf>
    <xf numFmtId="38" fontId="1" fillId="32" borderId="44" xfId="49" applyFont="1" applyFill="1" applyBorder="1" applyAlignment="1">
      <alignment horizontal="center" vertical="center"/>
    </xf>
    <xf numFmtId="0" fontId="1" fillId="0" borderId="42" xfId="0" applyFont="1" applyBorder="1" applyAlignment="1">
      <alignment vertical="center"/>
    </xf>
    <xf numFmtId="0" fontId="1" fillId="0" borderId="43" xfId="0" applyFont="1" applyBorder="1" applyAlignment="1">
      <alignment vertical="center"/>
    </xf>
    <xf numFmtId="38" fontId="1" fillId="32" borderId="41" xfId="49" applyFont="1" applyFill="1" applyBorder="1" applyAlignment="1">
      <alignment horizontal="center" vertical="center" wrapText="1"/>
    </xf>
    <xf numFmtId="38" fontId="9" fillId="32" borderId="28" xfId="49" applyFont="1" applyFill="1" applyBorder="1" applyAlignment="1">
      <alignment horizontal="center" vertical="center" wrapText="1"/>
    </xf>
    <xf numFmtId="0" fontId="0" fillId="0" borderId="29"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67"/>
  <sheetViews>
    <sheetView tabSelected="1" view="pageBreakPreview" zoomScaleSheetLayoutView="100" zoomScalePageLayoutView="0" workbookViewId="0" topLeftCell="A1">
      <selection activeCell="B1" sqref="B1"/>
    </sheetView>
  </sheetViews>
  <sheetFormatPr defaultColWidth="9.140625" defaultRowHeight="15"/>
  <cols>
    <col min="1" max="1" width="4.140625" style="17" customWidth="1"/>
    <col min="2" max="2" width="24.8515625" style="17" customWidth="1"/>
    <col min="3" max="3" width="14.8515625" style="17" customWidth="1"/>
    <col min="4" max="4" width="11.00390625" style="17" customWidth="1"/>
    <col min="5" max="5" width="13.8515625" style="17" customWidth="1"/>
    <col min="6" max="12" width="11.00390625" style="17" customWidth="1"/>
    <col min="13" max="13" width="10.8515625" style="8" bestFit="1" customWidth="1"/>
    <col min="14" max="14" width="10.8515625" style="8" customWidth="1"/>
    <col min="15" max="15" width="10.57421875" style="8" bestFit="1" customWidth="1"/>
    <col min="16" max="16" width="10.57421875" style="8" customWidth="1"/>
    <col min="17" max="17" width="11.28125" style="8" bestFit="1" customWidth="1"/>
    <col min="18" max="20" width="11.28125" style="8" customWidth="1"/>
    <col min="21" max="21" width="10.8515625" style="8" bestFit="1" customWidth="1"/>
    <col min="22" max="24" width="9.00390625" style="7" customWidth="1"/>
    <col min="25" max="25" width="4.57421875" style="5" bestFit="1" customWidth="1"/>
    <col min="26" max="26" width="17.140625" style="5" bestFit="1" customWidth="1"/>
    <col min="27" max="27" width="17.28125" style="6" bestFit="1" customWidth="1"/>
    <col min="28" max="16384" width="9.00390625" style="7" customWidth="1"/>
  </cols>
  <sheetData>
    <row r="1" spans="1:27" s="4" customFormat="1" ht="17.25">
      <c r="A1" s="62" t="s">
        <v>112</v>
      </c>
      <c r="B1" s="12"/>
      <c r="C1" s="12"/>
      <c r="D1" s="12"/>
      <c r="E1" s="12"/>
      <c r="F1" s="12"/>
      <c r="G1" s="12"/>
      <c r="H1" s="12"/>
      <c r="I1" s="12"/>
      <c r="J1" s="12"/>
      <c r="K1" s="13" t="s">
        <v>104</v>
      </c>
      <c r="L1" s="13"/>
      <c r="Y1" s="5"/>
      <c r="Z1" s="5"/>
      <c r="AA1" s="6"/>
    </row>
    <row r="2" spans="1:27" s="4" customFormat="1" ht="12" customHeight="1">
      <c r="A2" s="12"/>
      <c r="B2" s="12"/>
      <c r="C2" s="12"/>
      <c r="D2" s="12"/>
      <c r="E2" s="12"/>
      <c r="F2" s="12"/>
      <c r="G2" s="12"/>
      <c r="H2" s="12"/>
      <c r="I2" s="12"/>
      <c r="J2" s="12"/>
      <c r="K2" s="12"/>
      <c r="L2" s="12"/>
      <c r="Y2" s="5"/>
      <c r="Z2" s="5"/>
      <c r="AA2" s="6"/>
    </row>
    <row r="3" spans="1:27" s="4" customFormat="1" ht="16.5" customHeight="1">
      <c r="A3" s="63" t="s">
        <v>2</v>
      </c>
      <c r="B3" s="64"/>
      <c r="C3" s="65"/>
      <c r="D3" s="66"/>
      <c r="E3" s="67"/>
      <c r="F3" s="68" t="s">
        <v>17</v>
      </c>
      <c r="G3" s="69"/>
      <c r="H3" s="70"/>
      <c r="I3" s="71"/>
      <c r="J3" s="72"/>
      <c r="K3" s="73"/>
      <c r="L3" s="55"/>
      <c r="Y3" s="5"/>
      <c r="Z3" s="5"/>
      <c r="AA3" s="6"/>
    </row>
    <row r="4" spans="1:27" s="4" customFormat="1" ht="16.5" customHeight="1">
      <c r="A4" s="63" t="s">
        <v>3</v>
      </c>
      <c r="B4" s="64"/>
      <c r="C4" s="65"/>
      <c r="D4" s="66"/>
      <c r="E4" s="67"/>
      <c r="F4" s="68" t="s">
        <v>98</v>
      </c>
      <c r="G4" s="69"/>
      <c r="H4" s="70"/>
      <c r="I4" s="71"/>
      <c r="J4" s="72"/>
      <c r="K4" s="73"/>
      <c r="L4" s="55"/>
      <c r="Y4" s="5"/>
      <c r="Z4" s="5"/>
      <c r="AA4" s="6"/>
    </row>
    <row r="5" spans="1:27" s="4" customFormat="1" ht="16.5" customHeight="1">
      <c r="A5" s="74" t="s">
        <v>4</v>
      </c>
      <c r="B5" s="75"/>
      <c r="C5" s="14"/>
      <c r="D5" s="9" t="s">
        <v>19</v>
      </c>
      <c r="E5" s="15"/>
      <c r="F5" s="68" t="s">
        <v>18</v>
      </c>
      <c r="G5" s="69"/>
      <c r="H5" s="70"/>
      <c r="I5" s="14"/>
      <c r="J5" s="9" t="s">
        <v>19</v>
      </c>
      <c r="K5" s="15"/>
      <c r="L5" s="56"/>
      <c r="Y5" s="5"/>
      <c r="Z5" s="5"/>
      <c r="AA5" s="6"/>
    </row>
    <row r="6" spans="1:27" s="4" customFormat="1" ht="16.5" customHeight="1">
      <c r="A6" s="63" t="s">
        <v>5</v>
      </c>
      <c r="B6" s="76"/>
      <c r="C6" s="65"/>
      <c r="D6" s="66"/>
      <c r="E6" s="67"/>
      <c r="F6" s="68" t="s">
        <v>11</v>
      </c>
      <c r="G6" s="69"/>
      <c r="H6" s="70"/>
      <c r="I6" s="77"/>
      <c r="J6" s="72"/>
      <c r="K6" s="73"/>
      <c r="L6" s="55"/>
      <c r="Y6" s="5"/>
      <c r="Z6" s="5"/>
      <c r="AA6" s="6"/>
    </row>
    <row r="7" spans="1:27" s="4" customFormat="1" ht="16.5" customHeight="1">
      <c r="A7" s="63" t="s">
        <v>6</v>
      </c>
      <c r="B7" s="76"/>
      <c r="C7" s="65"/>
      <c r="D7" s="66"/>
      <c r="E7" s="67"/>
      <c r="F7" s="68" t="s">
        <v>27</v>
      </c>
      <c r="G7" s="69"/>
      <c r="H7" s="70"/>
      <c r="I7" s="77"/>
      <c r="J7" s="72"/>
      <c r="K7" s="73"/>
      <c r="L7" s="55"/>
      <c r="Y7" s="5"/>
      <c r="Z7" s="5"/>
      <c r="AA7" s="6"/>
    </row>
    <row r="8" spans="1:27" s="4" customFormat="1" ht="16.5" customHeight="1">
      <c r="A8" s="63" t="s">
        <v>7</v>
      </c>
      <c r="B8" s="76"/>
      <c r="C8" s="65"/>
      <c r="D8" s="66"/>
      <c r="E8" s="67"/>
      <c r="F8" s="68" t="s">
        <v>16</v>
      </c>
      <c r="G8" s="69"/>
      <c r="H8" s="70"/>
      <c r="I8" s="77"/>
      <c r="J8" s="72"/>
      <c r="K8" s="73"/>
      <c r="L8" s="55"/>
      <c r="Y8" s="5"/>
      <c r="Z8" s="5"/>
      <c r="AA8" s="6"/>
    </row>
    <row r="9" spans="1:27" s="4" customFormat="1" ht="16.5" customHeight="1">
      <c r="A9" s="63" t="s">
        <v>8</v>
      </c>
      <c r="B9" s="76"/>
      <c r="C9" s="65"/>
      <c r="D9" s="66"/>
      <c r="E9" s="67"/>
      <c r="F9" s="68" t="s">
        <v>12</v>
      </c>
      <c r="G9" s="69"/>
      <c r="H9" s="70"/>
      <c r="I9" s="77"/>
      <c r="J9" s="72"/>
      <c r="K9" s="73"/>
      <c r="L9" s="55"/>
      <c r="Y9" s="5"/>
      <c r="Z9" s="5"/>
      <c r="AA9" s="6"/>
    </row>
    <row r="10" spans="1:27" s="4" customFormat="1" ht="16.5" customHeight="1">
      <c r="A10" s="63" t="s">
        <v>9</v>
      </c>
      <c r="B10" s="76"/>
      <c r="C10" s="65"/>
      <c r="D10" s="66"/>
      <c r="E10" s="67"/>
      <c r="F10" s="68" t="s">
        <v>13</v>
      </c>
      <c r="G10" s="69"/>
      <c r="H10" s="70"/>
      <c r="I10" s="77"/>
      <c r="J10" s="72"/>
      <c r="K10" s="73"/>
      <c r="L10" s="55"/>
      <c r="M10" s="82" t="s">
        <v>85</v>
      </c>
      <c r="N10" s="82"/>
      <c r="O10" s="82"/>
      <c r="P10" s="82"/>
      <c r="Q10" s="82"/>
      <c r="R10" s="82"/>
      <c r="S10" s="82"/>
      <c r="T10" s="82"/>
      <c r="U10" s="82"/>
      <c r="Y10" s="5"/>
      <c r="Z10" s="5"/>
      <c r="AA10" s="6"/>
    </row>
    <row r="11" spans="1:27" s="4" customFormat="1" ht="16.5" customHeight="1">
      <c r="A11" s="63" t="s">
        <v>10</v>
      </c>
      <c r="B11" s="76"/>
      <c r="C11" s="65"/>
      <c r="D11" s="66"/>
      <c r="E11" s="67"/>
      <c r="F11" s="68" t="s">
        <v>14</v>
      </c>
      <c r="G11" s="69"/>
      <c r="H11" s="70"/>
      <c r="I11" s="77"/>
      <c r="J11" s="72"/>
      <c r="K11" s="73"/>
      <c r="L11" s="55"/>
      <c r="M11" s="82"/>
      <c r="N11" s="82"/>
      <c r="O11" s="82"/>
      <c r="P11" s="82"/>
      <c r="Q11" s="82"/>
      <c r="R11" s="82"/>
      <c r="S11" s="82"/>
      <c r="T11" s="82"/>
      <c r="U11" s="82"/>
      <c r="Y11" s="5"/>
      <c r="Z11" s="5"/>
      <c r="AA11" s="6"/>
    </row>
    <row r="12" spans="1:27" s="4" customFormat="1" ht="16.5" customHeight="1">
      <c r="A12" s="1"/>
      <c r="B12" s="60" t="s">
        <v>107</v>
      </c>
      <c r="C12" s="16"/>
      <c r="D12" s="16"/>
      <c r="E12" s="16"/>
      <c r="F12" s="68" t="s">
        <v>15</v>
      </c>
      <c r="G12" s="69"/>
      <c r="H12" s="70"/>
      <c r="I12" s="77"/>
      <c r="J12" s="72"/>
      <c r="K12" s="73"/>
      <c r="L12" s="55"/>
      <c r="M12" s="82"/>
      <c r="N12" s="82"/>
      <c r="O12" s="82"/>
      <c r="P12" s="82"/>
      <c r="Q12" s="82"/>
      <c r="R12" s="82"/>
      <c r="S12" s="82"/>
      <c r="T12" s="82"/>
      <c r="U12" s="82"/>
      <c r="Y12" s="5"/>
      <c r="Z12" s="5"/>
      <c r="AA12" s="6"/>
    </row>
    <row r="13" spans="2:21" ht="24" customHeight="1">
      <c r="B13" s="61" t="s">
        <v>108</v>
      </c>
      <c r="M13" s="4"/>
      <c r="N13" s="4"/>
      <c r="O13" s="4"/>
      <c r="P13" s="4"/>
      <c r="Q13" s="4"/>
      <c r="R13" s="4"/>
      <c r="S13" s="4"/>
      <c r="T13" s="4"/>
      <c r="U13" s="4"/>
    </row>
    <row r="14" spans="1:26" ht="30" customHeight="1">
      <c r="A14" s="83" t="s">
        <v>21</v>
      </c>
      <c r="B14" s="85" t="s">
        <v>110</v>
      </c>
      <c r="C14" s="85" t="s">
        <v>109</v>
      </c>
      <c r="D14" s="10" t="s">
        <v>30</v>
      </c>
      <c r="E14" s="44" t="s">
        <v>99</v>
      </c>
      <c r="F14" s="88" t="s">
        <v>95</v>
      </c>
      <c r="G14" s="89"/>
      <c r="H14" s="89"/>
      <c r="I14" s="90"/>
      <c r="J14" s="11" t="s">
        <v>1</v>
      </c>
      <c r="K14" s="28" t="s">
        <v>29</v>
      </c>
      <c r="L14" s="57"/>
      <c r="M14" s="91" t="s">
        <v>96</v>
      </c>
      <c r="N14" s="92"/>
      <c r="O14" s="92"/>
      <c r="P14" s="92"/>
      <c r="Q14" s="92"/>
      <c r="R14" s="93"/>
      <c r="S14" s="94" t="s">
        <v>88</v>
      </c>
      <c r="T14" s="90"/>
      <c r="U14" s="40"/>
      <c r="Z14" s="5" t="s">
        <v>111</v>
      </c>
    </row>
    <row r="15" spans="1:27" ht="14.25">
      <c r="A15" s="84"/>
      <c r="B15" s="86"/>
      <c r="C15" s="86"/>
      <c r="D15" s="2"/>
      <c r="E15" s="39" t="s">
        <v>91</v>
      </c>
      <c r="F15" s="39" t="s">
        <v>91</v>
      </c>
      <c r="G15" s="39" t="s">
        <v>92</v>
      </c>
      <c r="H15" s="39" t="s">
        <v>93</v>
      </c>
      <c r="I15" s="39" t="s">
        <v>94</v>
      </c>
      <c r="J15" s="27"/>
      <c r="K15" s="29"/>
      <c r="L15" s="58" t="s">
        <v>106</v>
      </c>
      <c r="M15" s="95" t="s">
        <v>89</v>
      </c>
      <c r="N15" s="96"/>
      <c r="O15" s="78" t="s">
        <v>81</v>
      </c>
      <c r="P15" s="78"/>
      <c r="Q15" s="78" t="s">
        <v>82</v>
      </c>
      <c r="R15" s="78"/>
      <c r="S15" s="78" t="s">
        <v>86</v>
      </c>
      <c r="T15" s="78" t="s">
        <v>87</v>
      </c>
      <c r="U15" s="80" t="s">
        <v>90</v>
      </c>
      <c r="Y15" s="21" t="s">
        <v>21</v>
      </c>
      <c r="Z15" s="22" t="s">
        <v>0</v>
      </c>
      <c r="AA15" s="23" t="s">
        <v>31</v>
      </c>
    </row>
    <row r="16" spans="1:27" ht="14.25">
      <c r="A16" s="84"/>
      <c r="B16" s="87"/>
      <c r="C16" s="87"/>
      <c r="D16" s="2" t="s">
        <v>22</v>
      </c>
      <c r="E16" s="2" t="s">
        <v>97</v>
      </c>
      <c r="F16" s="2" t="s">
        <v>23</v>
      </c>
      <c r="G16" s="2" t="s">
        <v>24</v>
      </c>
      <c r="H16" s="27" t="s">
        <v>25</v>
      </c>
      <c r="I16" s="27" t="s">
        <v>26</v>
      </c>
      <c r="J16" s="27" t="s">
        <v>100</v>
      </c>
      <c r="K16" s="29" t="s">
        <v>101</v>
      </c>
      <c r="L16" s="58"/>
      <c r="M16" s="26" t="s">
        <v>84</v>
      </c>
      <c r="N16" s="54" t="s">
        <v>83</v>
      </c>
      <c r="O16" s="54" t="s">
        <v>84</v>
      </c>
      <c r="P16" s="54" t="s">
        <v>83</v>
      </c>
      <c r="Q16" s="54" t="s">
        <v>84</v>
      </c>
      <c r="R16" s="54" t="s">
        <v>83</v>
      </c>
      <c r="S16" s="79"/>
      <c r="T16" s="79"/>
      <c r="U16" s="81"/>
      <c r="Y16" s="45">
        <v>1</v>
      </c>
      <c r="Z16" s="46" t="s">
        <v>32</v>
      </c>
      <c r="AA16" s="47">
        <v>2150</v>
      </c>
    </row>
    <row r="17" spans="1:27" ht="16.5" customHeight="1">
      <c r="A17" s="30">
        <v>1</v>
      </c>
      <c r="B17" s="31"/>
      <c r="C17" s="43"/>
      <c r="D17" s="32">
        <f>IF(C17="","",VLOOKUP(C17,Z16:AA67,2,FALSE))</f>
      </c>
      <c r="E17" s="33"/>
      <c r="F17" s="33"/>
      <c r="G17" s="35"/>
      <c r="H17" s="35"/>
      <c r="I17" s="35"/>
      <c r="J17" s="42">
        <f>ROUND((F17+G17*1.25+H17*1.35+I17*0.25),0)</f>
        <v>0</v>
      </c>
      <c r="K17" s="34" t="e">
        <f aca="true" t="shared" si="0" ref="K17:K36">D17*J17</f>
        <v>#VALUE!</v>
      </c>
      <c r="L17" s="59" t="e">
        <f>IF(OR(D17="",U17=""),"",IF(U17&gt;=K17,"○","×"))</f>
        <v>#DIV/0!</v>
      </c>
      <c r="M17" s="35"/>
      <c r="N17" s="3" t="e">
        <f aca="true" t="shared" si="1" ref="N17:N36">M17*F17/E17</f>
        <v>#DIV/0!</v>
      </c>
      <c r="O17" s="35"/>
      <c r="P17" s="3" t="e">
        <f aca="true" t="shared" si="2" ref="P17:P36">O17*F17/E17</f>
        <v>#DIV/0!</v>
      </c>
      <c r="Q17" s="35"/>
      <c r="R17" s="3" t="e">
        <f aca="true" t="shared" si="3" ref="R17:R36">Q17*F17/E17</f>
        <v>#DIV/0!</v>
      </c>
      <c r="S17" s="24"/>
      <c r="T17" s="24"/>
      <c r="U17" s="36" t="e">
        <f aca="true" t="shared" si="4" ref="U17:U36">N17+P17+R17+S17+T17</f>
        <v>#DIV/0!</v>
      </c>
      <c r="Y17" s="45">
        <v>2</v>
      </c>
      <c r="Z17" s="46" t="s">
        <v>28</v>
      </c>
      <c r="AA17" s="47">
        <v>2130</v>
      </c>
    </row>
    <row r="18" spans="1:27" ht="16.5" customHeight="1">
      <c r="A18" s="30">
        <v>2</v>
      </c>
      <c r="B18" s="31"/>
      <c r="C18" s="43"/>
      <c r="D18" s="32">
        <f>IF(C18="","",VLOOKUP(C18,Z16:AA67,2,FALSE))</f>
      </c>
      <c r="E18" s="33"/>
      <c r="F18" s="33"/>
      <c r="G18" s="35"/>
      <c r="H18" s="35"/>
      <c r="I18" s="35"/>
      <c r="J18" s="42">
        <f aca="true" t="shared" si="5" ref="J18:J36">ROUND((F18+G18*1.25+H18*1.35+I18*0.25),0)</f>
        <v>0</v>
      </c>
      <c r="K18" s="34" t="e">
        <f t="shared" si="0"/>
        <v>#VALUE!</v>
      </c>
      <c r="L18" s="59" t="e">
        <f aca="true" t="shared" si="6" ref="L18:L36">IF(OR(D18="",U18=""),"",IF(U18&gt;=K18,"○","×"))</f>
        <v>#DIV/0!</v>
      </c>
      <c r="M18" s="35"/>
      <c r="N18" s="37" t="e">
        <f t="shared" si="1"/>
        <v>#DIV/0!</v>
      </c>
      <c r="O18" s="35"/>
      <c r="P18" s="37" t="e">
        <f t="shared" si="2"/>
        <v>#DIV/0!</v>
      </c>
      <c r="Q18" s="35"/>
      <c r="R18" s="37" t="e">
        <f t="shared" si="3"/>
        <v>#DIV/0!</v>
      </c>
      <c r="S18" s="38"/>
      <c r="T18" s="38"/>
      <c r="U18" s="36" t="e">
        <f t="shared" si="4"/>
        <v>#DIV/0!</v>
      </c>
      <c r="Y18" s="45">
        <v>3</v>
      </c>
      <c r="Z18" s="46" t="s">
        <v>33</v>
      </c>
      <c r="AA18" s="47">
        <v>1410</v>
      </c>
    </row>
    <row r="19" spans="1:27" ht="16.5" customHeight="1">
      <c r="A19" s="30">
        <v>3</v>
      </c>
      <c r="B19" s="31"/>
      <c r="C19" s="43"/>
      <c r="D19" s="32">
        <f>IF(C19="","",VLOOKUP(C19,Z16:AA67,2,FALSE))</f>
      </c>
      <c r="E19" s="33"/>
      <c r="F19" s="18"/>
      <c r="G19" s="25"/>
      <c r="H19" s="25"/>
      <c r="I19" s="25"/>
      <c r="J19" s="42">
        <f t="shared" si="5"/>
        <v>0</v>
      </c>
      <c r="K19" s="34" t="e">
        <f t="shared" si="0"/>
        <v>#VALUE!</v>
      </c>
      <c r="L19" s="59" t="e">
        <f t="shared" si="6"/>
        <v>#DIV/0!</v>
      </c>
      <c r="M19" s="35"/>
      <c r="N19" s="3" t="e">
        <f t="shared" si="1"/>
        <v>#DIV/0!</v>
      </c>
      <c r="O19" s="35"/>
      <c r="P19" s="3" t="e">
        <f t="shared" si="2"/>
        <v>#DIV/0!</v>
      </c>
      <c r="Q19" s="35"/>
      <c r="R19" s="3" t="e">
        <f t="shared" si="3"/>
        <v>#DIV/0!</v>
      </c>
      <c r="S19" s="24"/>
      <c r="T19" s="24"/>
      <c r="U19" s="36" t="e">
        <f t="shared" si="4"/>
        <v>#DIV/0!</v>
      </c>
      <c r="Y19" s="45">
        <v>4</v>
      </c>
      <c r="Z19" s="46" t="s">
        <v>34</v>
      </c>
      <c r="AA19" s="47">
        <v>2180</v>
      </c>
    </row>
    <row r="20" spans="1:27" ht="16.5" customHeight="1">
      <c r="A20" s="30">
        <v>4</v>
      </c>
      <c r="B20" s="31"/>
      <c r="C20" s="43"/>
      <c r="D20" s="32">
        <f>IF(C20="","",VLOOKUP(C20,Z16:AA67,2,FALSE))</f>
      </c>
      <c r="E20" s="33"/>
      <c r="F20" s="33"/>
      <c r="G20" s="35"/>
      <c r="H20" s="35"/>
      <c r="I20" s="35"/>
      <c r="J20" s="42">
        <f t="shared" si="5"/>
        <v>0</v>
      </c>
      <c r="K20" s="34" t="e">
        <f t="shared" si="0"/>
        <v>#VALUE!</v>
      </c>
      <c r="L20" s="59" t="e">
        <f t="shared" si="6"/>
        <v>#DIV/0!</v>
      </c>
      <c r="M20" s="35"/>
      <c r="N20" s="37" t="e">
        <f t="shared" si="1"/>
        <v>#DIV/0!</v>
      </c>
      <c r="O20" s="35"/>
      <c r="P20" s="37" t="e">
        <f t="shared" si="2"/>
        <v>#DIV/0!</v>
      </c>
      <c r="Q20" s="35"/>
      <c r="R20" s="37" t="e">
        <f t="shared" si="3"/>
        <v>#DIV/0!</v>
      </c>
      <c r="S20" s="38"/>
      <c r="T20" s="38"/>
      <c r="U20" s="36" t="e">
        <f t="shared" si="4"/>
        <v>#DIV/0!</v>
      </c>
      <c r="Y20" s="45">
        <v>5</v>
      </c>
      <c r="Z20" s="46" t="s">
        <v>35</v>
      </c>
      <c r="AA20" s="47">
        <v>2600</v>
      </c>
    </row>
    <row r="21" spans="1:27" ht="16.5" customHeight="1">
      <c r="A21" s="30">
        <v>5</v>
      </c>
      <c r="B21" s="31"/>
      <c r="C21" s="43"/>
      <c r="D21" s="32">
        <f>IF(C21="","",VLOOKUP(C21,Z16:AA67,2,FALSE))</f>
      </c>
      <c r="E21" s="33"/>
      <c r="F21" s="18"/>
      <c r="G21" s="25"/>
      <c r="H21" s="25"/>
      <c r="I21" s="25"/>
      <c r="J21" s="42">
        <f t="shared" si="5"/>
        <v>0</v>
      </c>
      <c r="K21" s="34" t="e">
        <f t="shared" si="0"/>
        <v>#VALUE!</v>
      </c>
      <c r="L21" s="59" t="e">
        <f t="shared" si="6"/>
        <v>#DIV/0!</v>
      </c>
      <c r="M21" s="35"/>
      <c r="N21" s="3" t="e">
        <f t="shared" si="1"/>
        <v>#DIV/0!</v>
      </c>
      <c r="O21" s="35"/>
      <c r="P21" s="3" t="e">
        <f t="shared" si="2"/>
        <v>#DIV/0!</v>
      </c>
      <c r="Q21" s="35"/>
      <c r="R21" s="3" t="e">
        <f t="shared" si="3"/>
        <v>#DIV/0!</v>
      </c>
      <c r="S21" s="24"/>
      <c r="T21" s="24"/>
      <c r="U21" s="36" t="e">
        <f t="shared" si="4"/>
        <v>#DIV/0!</v>
      </c>
      <c r="Y21" s="45">
        <v>6</v>
      </c>
      <c r="Z21" s="46" t="s">
        <v>20</v>
      </c>
      <c r="AA21" s="47">
        <v>2600</v>
      </c>
    </row>
    <row r="22" spans="1:27" ht="16.5" customHeight="1">
      <c r="A22" s="30">
        <v>6</v>
      </c>
      <c r="B22" s="31"/>
      <c r="C22" s="43"/>
      <c r="D22" s="32">
        <f>IF(C22="","",VLOOKUP(C22,Z16:AA67,2,FALSE))</f>
      </c>
      <c r="E22" s="33"/>
      <c r="F22" s="33"/>
      <c r="G22" s="35"/>
      <c r="H22" s="35"/>
      <c r="I22" s="35"/>
      <c r="J22" s="42">
        <f t="shared" si="5"/>
        <v>0</v>
      </c>
      <c r="K22" s="34" t="e">
        <f t="shared" si="0"/>
        <v>#VALUE!</v>
      </c>
      <c r="L22" s="59" t="e">
        <f t="shared" si="6"/>
        <v>#DIV/0!</v>
      </c>
      <c r="M22" s="35"/>
      <c r="N22" s="37" t="e">
        <f t="shared" si="1"/>
        <v>#DIV/0!</v>
      </c>
      <c r="O22" s="35"/>
      <c r="P22" s="37" t="e">
        <f t="shared" si="2"/>
        <v>#DIV/0!</v>
      </c>
      <c r="Q22" s="35"/>
      <c r="R22" s="37" t="e">
        <f t="shared" si="3"/>
        <v>#DIV/0!</v>
      </c>
      <c r="S22" s="38"/>
      <c r="T22" s="38"/>
      <c r="U22" s="36" t="e">
        <f t="shared" si="4"/>
        <v>#DIV/0!</v>
      </c>
      <c r="Y22" s="45">
        <v>7</v>
      </c>
      <c r="Z22" s="46" t="s">
        <v>36</v>
      </c>
      <c r="AA22" s="47">
        <v>3310</v>
      </c>
    </row>
    <row r="23" spans="1:27" ht="16.5" customHeight="1">
      <c r="A23" s="30">
        <v>7</v>
      </c>
      <c r="B23" s="31"/>
      <c r="C23" s="43"/>
      <c r="D23" s="32">
        <f>IF(C23="","",VLOOKUP(C23,Z16:AA67,2,FALSE))</f>
      </c>
      <c r="E23" s="33"/>
      <c r="F23" s="18"/>
      <c r="G23" s="25"/>
      <c r="H23" s="25"/>
      <c r="I23" s="25"/>
      <c r="J23" s="42">
        <f t="shared" si="5"/>
        <v>0</v>
      </c>
      <c r="K23" s="34" t="e">
        <f t="shared" si="0"/>
        <v>#VALUE!</v>
      </c>
      <c r="L23" s="59" t="e">
        <f t="shared" si="6"/>
        <v>#DIV/0!</v>
      </c>
      <c r="M23" s="35"/>
      <c r="N23" s="3" t="e">
        <f t="shared" si="1"/>
        <v>#DIV/0!</v>
      </c>
      <c r="O23" s="35"/>
      <c r="P23" s="3" t="e">
        <f t="shared" si="2"/>
        <v>#DIV/0!</v>
      </c>
      <c r="Q23" s="35"/>
      <c r="R23" s="3" t="e">
        <f t="shared" si="3"/>
        <v>#DIV/0!</v>
      </c>
      <c r="S23" s="24"/>
      <c r="T23" s="24"/>
      <c r="U23" s="36" t="e">
        <f t="shared" si="4"/>
        <v>#DIV/0!</v>
      </c>
      <c r="Y23" s="45">
        <v>8</v>
      </c>
      <c r="Z23" s="46" t="s">
        <v>37</v>
      </c>
      <c r="AA23" s="47">
        <v>2870</v>
      </c>
    </row>
    <row r="24" spans="1:27" ht="16.5" customHeight="1">
      <c r="A24" s="30">
        <v>8</v>
      </c>
      <c r="B24" s="31"/>
      <c r="C24" s="43"/>
      <c r="D24" s="32">
        <f>IF(C24="","",VLOOKUP(C24,Z16:AA67,2,FALSE))</f>
      </c>
      <c r="E24" s="33"/>
      <c r="F24" s="33"/>
      <c r="G24" s="35"/>
      <c r="H24" s="35"/>
      <c r="I24" s="35"/>
      <c r="J24" s="42">
        <f t="shared" si="5"/>
        <v>0</v>
      </c>
      <c r="K24" s="34" t="e">
        <f t="shared" si="0"/>
        <v>#VALUE!</v>
      </c>
      <c r="L24" s="59" t="e">
        <f t="shared" si="6"/>
        <v>#DIV/0!</v>
      </c>
      <c r="M24" s="35"/>
      <c r="N24" s="37" t="e">
        <f t="shared" si="1"/>
        <v>#DIV/0!</v>
      </c>
      <c r="O24" s="35"/>
      <c r="P24" s="37" t="e">
        <f t="shared" si="2"/>
        <v>#DIV/0!</v>
      </c>
      <c r="Q24" s="35"/>
      <c r="R24" s="37" t="e">
        <f t="shared" si="3"/>
        <v>#DIV/0!</v>
      </c>
      <c r="S24" s="38"/>
      <c r="T24" s="38"/>
      <c r="U24" s="36" t="e">
        <f t="shared" si="4"/>
        <v>#DIV/0!</v>
      </c>
      <c r="Y24" s="45">
        <v>9</v>
      </c>
      <c r="Z24" s="46" t="s">
        <v>38</v>
      </c>
      <c r="AA24" s="47">
        <v>2190</v>
      </c>
    </row>
    <row r="25" spans="1:27" ht="16.5" customHeight="1">
      <c r="A25" s="30">
        <v>9</v>
      </c>
      <c r="B25" s="31"/>
      <c r="C25" s="43"/>
      <c r="D25" s="32">
        <f>IF(C25="","",VLOOKUP(C25,Z16:AA67,2,FALSE))</f>
      </c>
      <c r="E25" s="33"/>
      <c r="F25" s="18"/>
      <c r="G25" s="25"/>
      <c r="H25" s="25"/>
      <c r="I25" s="25"/>
      <c r="J25" s="42">
        <f t="shared" si="5"/>
        <v>0</v>
      </c>
      <c r="K25" s="34" t="e">
        <f t="shared" si="0"/>
        <v>#VALUE!</v>
      </c>
      <c r="L25" s="59" t="e">
        <f t="shared" si="6"/>
        <v>#DIV/0!</v>
      </c>
      <c r="M25" s="35"/>
      <c r="N25" s="3" t="e">
        <f t="shared" si="1"/>
        <v>#DIV/0!</v>
      </c>
      <c r="O25" s="35"/>
      <c r="P25" s="3" t="e">
        <f t="shared" si="2"/>
        <v>#DIV/0!</v>
      </c>
      <c r="Q25" s="35"/>
      <c r="R25" s="3" t="e">
        <f t="shared" si="3"/>
        <v>#DIV/0!</v>
      </c>
      <c r="S25" s="24"/>
      <c r="T25" s="24"/>
      <c r="U25" s="36" t="e">
        <f t="shared" si="4"/>
        <v>#DIV/0!</v>
      </c>
      <c r="Y25" s="45">
        <v>10</v>
      </c>
      <c r="Z25" s="46" t="s">
        <v>39</v>
      </c>
      <c r="AA25" s="47">
        <v>2410</v>
      </c>
    </row>
    <row r="26" spans="1:27" ht="16.5" customHeight="1">
      <c r="A26" s="30">
        <v>10</v>
      </c>
      <c r="B26" s="31"/>
      <c r="C26" s="43"/>
      <c r="D26" s="32">
        <f>IF(C26="","",VLOOKUP(C26,Z16:AA67,2,FALSE))</f>
      </c>
      <c r="E26" s="33"/>
      <c r="F26" s="33"/>
      <c r="G26" s="35"/>
      <c r="H26" s="35"/>
      <c r="I26" s="35"/>
      <c r="J26" s="42">
        <f t="shared" si="5"/>
        <v>0</v>
      </c>
      <c r="K26" s="34" t="e">
        <f t="shared" si="0"/>
        <v>#VALUE!</v>
      </c>
      <c r="L26" s="59" t="e">
        <f t="shared" si="6"/>
        <v>#DIV/0!</v>
      </c>
      <c r="M26" s="35"/>
      <c r="N26" s="37" t="e">
        <f t="shared" si="1"/>
        <v>#DIV/0!</v>
      </c>
      <c r="O26" s="35"/>
      <c r="P26" s="37" t="e">
        <f t="shared" si="2"/>
        <v>#DIV/0!</v>
      </c>
      <c r="Q26" s="35"/>
      <c r="R26" s="37" t="e">
        <f t="shared" si="3"/>
        <v>#DIV/0!</v>
      </c>
      <c r="S26" s="38"/>
      <c r="T26" s="38"/>
      <c r="U26" s="36" t="e">
        <f t="shared" si="4"/>
        <v>#DIV/0!</v>
      </c>
      <c r="Y26" s="45">
        <v>11</v>
      </c>
      <c r="Z26" s="46" t="s">
        <v>40</v>
      </c>
      <c r="AA26" s="47">
        <v>2320</v>
      </c>
    </row>
    <row r="27" spans="1:27" ht="16.5" customHeight="1">
      <c r="A27" s="30">
        <v>11</v>
      </c>
      <c r="B27" s="31"/>
      <c r="C27" s="43"/>
      <c r="D27" s="32">
        <f>IF(C27="","",VLOOKUP(C27,Z16:AA67,2,FALSE))</f>
      </c>
      <c r="E27" s="33"/>
      <c r="F27" s="18"/>
      <c r="G27" s="25"/>
      <c r="H27" s="25"/>
      <c r="I27" s="25"/>
      <c r="J27" s="42">
        <f t="shared" si="5"/>
        <v>0</v>
      </c>
      <c r="K27" s="34" t="e">
        <f t="shared" si="0"/>
        <v>#VALUE!</v>
      </c>
      <c r="L27" s="59" t="e">
        <f t="shared" si="6"/>
        <v>#DIV/0!</v>
      </c>
      <c r="M27" s="35"/>
      <c r="N27" s="3" t="e">
        <f t="shared" si="1"/>
        <v>#DIV/0!</v>
      </c>
      <c r="O27" s="35"/>
      <c r="P27" s="3" t="e">
        <f t="shared" si="2"/>
        <v>#DIV/0!</v>
      </c>
      <c r="Q27" s="35"/>
      <c r="R27" s="3" t="e">
        <f t="shared" si="3"/>
        <v>#DIV/0!</v>
      </c>
      <c r="S27" s="24"/>
      <c r="T27" s="24"/>
      <c r="U27" s="36" t="e">
        <f t="shared" si="4"/>
        <v>#DIV/0!</v>
      </c>
      <c r="Y27" s="45">
        <v>12</v>
      </c>
      <c r="Z27" s="46" t="s">
        <v>41</v>
      </c>
      <c r="AA27" s="47">
        <v>2520</v>
      </c>
    </row>
    <row r="28" spans="1:27" ht="16.5" customHeight="1">
      <c r="A28" s="30">
        <v>12</v>
      </c>
      <c r="B28" s="31"/>
      <c r="C28" s="43"/>
      <c r="D28" s="32">
        <f>IF(C28="","",VLOOKUP(C28,Z16:AA67,2,FALSE))</f>
      </c>
      <c r="E28" s="33"/>
      <c r="F28" s="33"/>
      <c r="G28" s="35"/>
      <c r="H28" s="35"/>
      <c r="I28" s="35"/>
      <c r="J28" s="42">
        <f t="shared" si="5"/>
        <v>0</v>
      </c>
      <c r="K28" s="34" t="e">
        <f t="shared" si="0"/>
        <v>#VALUE!</v>
      </c>
      <c r="L28" s="59" t="e">
        <f t="shared" si="6"/>
        <v>#DIV/0!</v>
      </c>
      <c r="M28" s="35"/>
      <c r="N28" s="37" t="e">
        <f t="shared" si="1"/>
        <v>#DIV/0!</v>
      </c>
      <c r="O28" s="35"/>
      <c r="P28" s="37" t="e">
        <f t="shared" si="2"/>
        <v>#DIV/0!</v>
      </c>
      <c r="Q28" s="35"/>
      <c r="R28" s="37" t="e">
        <f t="shared" si="3"/>
        <v>#DIV/0!</v>
      </c>
      <c r="S28" s="38"/>
      <c r="T28" s="38"/>
      <c r="U28" s="36" t="e">
        <f t="shared" si="4"/>
        <v>#DIV/0!</v>
      </c>
      <c r="Y28" s="45">
        <v>13</v>
      </c>
      <c r="Z28" s="46" t="s">
        <v>42</v>
      </c>
      <c r="AA28" s="47">
        <v>2650</v>
      </c>
    </row>
    <row r="29" spans="1:27" ht="16.5" customHeight="1">
      <c r="A29" s="30">
        <v>13</v>
      </c>
      <c r="B29" s="31"/>
      <c r="C29" s="43"/>
      <c r="D29" s="32">
        <f>IF(C29="","",VLOOKUP(C29,Z16:AA67,2,FALSE))</f>
      </c>
      <c r="E29" s="33"/>
      <c r="F29" s="18"/>
      <c r="G29" s="25"/>
      <c r="H29" s="25"/>
      <c r="I29" s="25"/>
      <c r="J29" s="42">
        <f t="shared" si="5"/>
        <v>0</v>
      </c>
      <c r="K29" s="34" t="e">
        <f t="shared" si="0"/>
        <v>#VALUE!</v>
      </c>
      <c r="L29" s="59" t="e">
        <f t="shared" si="6"/>
        <v>#DIV/0!</v>
      </c>
      <c r="M29" s="35"/>
      <c r="N29" s="3" t="e">
        <f t="shared" si="1"/>
        <v>#DIV/0!</v>
      </c>
      <c r="O29" s="35"/>
      <c r="P29" s="3" t="e">
        <f t="shared" si="2"/>
        <v>#DIV/0!</v>
      </c>
      <c r="Q29" s="35"/>
      <c r="R29" s="3" t="e">
        <f t="shared" si="3"/>
        <v>#DIV/0!</v>
      </c>
      <c r="S29" s="24"/>
      <c r="T29" s="24"/>
      <c r="U29" s="36" t="e">
        <f t="shared" si="4"/>
        <v>#DIV/0!</v>
      </c>
      <c r="Y29" s="45">
        <v>14</v>
      </c>
      <c r="Z29" s="46" t="s">
        <v>43</v>
      </c>
      <c r="AA29" s="47">
        <v>2220</v>
      </c>
    </row>
    <row r="30" spans="1:27" ht="16.5" customHeight="1">
      <c r="A30" s="30">
        <v>14</v>
      </c>
      <c r="B30" s="31"/>
      <c r="C30" s="43"/>
      <c r="D30" s="32">
        <f>IF(C30="","",VLOOKUP(C30,Z16:AA67,2,FALSE))</f>
      </c>
      <c r="E30" s="33"/>
      <c r="F30" s="33"/>
      <c r="G30" s="35"/>
      <c r="H30" s="35"/>
      <c r="I30" s="35"/>
      <c r="J30" s="42">
        <f t="shared" si="5"/>
        <v>0</v>
      </c>
      <c r="K30" s="34" t="e">
        <f t="shared" si="0"/>
        <v>#VALUE!</v>
      </c>
      <c r="L30" s="59" t="e">
        <f t="shared" si="6"/>
        <v>#DIV/0!</v>
      </c>
      <c r="M30" s="35"/>
      <c r="N30" s="37" t="e">
        <f t="shared" si="1"/>
        <v>#DIV/0!</v>
      </c>
      <c r="O30" s="35"/>
      <c r="P30" s="37" t="e">
        <f t="shared" si="2"/>
        <v>#DIV/0!</v>
      </c>
      <c r="Q30" s="35"/>
      <c r="R30" s="37" t="e">
        <f t="shared" si="3"/>
        <v>#DIV/0!</v>
      </c>
      <c r="S30" s="38"/>
      <c r="T30" s="38"/>
      <c r="U30" s="36" t="e">
        <f t="shared" si="4"/>
        <v>#DIV/0!</v>
      </c>
      <c r="Y30" s="45">
        <v>15</v>
      </c>
      <c r="Z30" s="46" t="s">
        <v>44</v>
      </c>
      <c r="AA30" s="47">
        <v>1960</v>
      </c>
    </row>
    <row r="31" spans="1:27" ht="16.5" customHeight="1">
      <c r="A31" s="30">
        <v>15</v>
      </c>
      <c r="B31" s="31"/>
      <c r="C31" s="43"/>
      <c r="D31" s="32">
        <f>IF(C31="","",VLOOKUP(C31,Z16:AA67,2,FALSE))</f>
      </c>
      <c r="E31" s="33"/>
      <c r="F31" s="18"/>
      <c r="G31" s="25"/>
      <c r="H31" s="25"/>
      <c r="I31" s="25"/>
      <c r="J31" s="42">
        <f t="shared" si="5"/>
        <v>0</v>
      </c>
      <c r="K31" s="34" t="e">
        <f t="shared" si="0"/>
        <v>#VALUE!</v>
      </c>
      <c r="L31" s="59" t="e">
        <f t="shared" si="6"/>
        <v>#DIV/0!</v>
      </c>
      <c r="M31" s="35"/>
      <c r="N31" s="3" t="e">
        <f t="shared" si="1"/>
        <v>#DIV/0!</v>
      </c>
      <c r="O31" s="35"/>
      <c r="P31" s="3" t="e">
        <f t="shared" si="2"/>
        <v>#DIV/0!</v>
      </c>
      <c r="Q31" s="35"/>
      <c r="R31" s="3" t="e">
        <f t="shared" si="3"/>
        <v>#DIV/0!</v>
      </c>
      <c r="S31" s="24"/>
      <c r="T31" s="24"/>
      <c r="U31" s="36" t="e">
        <f t="shared" si="4"/>
        <v>#DIV/0!</v>
      </c>
      <c r="Y31" s="45">
        <v>16</v>
      </c>
      <c r="Z31" s="46" t="s">
        <v>45</v>
      </c>
      <c r="AA31" s="47">
        <v>3330</v>
      </c>
    </row>
    <row r="32" spans="1:27" ht="16.5" customHeight="1">
      <c r="A32" s="30">
        <v>16</v>
      </c>
      <c r="B32" s="31"/>
      <c r="C32" s="43"/>
      <c r="D32" s="32">
        <f>IF(C32="","",VLOOKUP(C32,Z16:AA67,2,FALSE))</f>
      </c>
      <c r="E32" s="33"/>
      <c r="F32" s="33"/>
      <c r="G32" s="35"/>
      <c r="H32" s="35"/>
      <c r="I32" s="35"/>
      <c r="J32" s="42">
        <f t="shared" si="5"/>
        <v>0</v>
      </c>
      <c r="K32" s="34" t="e">
        <f t="shared" si="0"/>
        <v>#VALUE!</v>
      </c>
      <c r="L32" s="59" t="e">
        <f t="shared" si="6"/>
        <v>#DIV/0!</v>
      </c>
      <c r="M32" s="35"/>
      <c r="N32" s="37" t="e">
        <f t="shared" si="1"/>
        <v>#DIV/0!</v>
      </c>
      <c r="O32" s="35"/>
      <c r="P32" s="37" t="e">
        <f t="shared" si="2"/>
        <v>#DIV/0!</v>
      </c>
      <c r="Q32" s="35"/>
      <c r="R32" s="37" t="e">
        <f t="shared" si="3"/>
        <v>#DIV/0!</v>
      </c>
      <c r="S32" s="38"/>
      <c r="T32" s="38"/>
      <c r="U32" s="36" t="e">
        <f t="shared" si="4"/>
        <v>#DIV/0!</v>
      </c>
      <c r="Y32" s="45">
        <v>17</v>
      </c>
      <c r="Z32" s="46" t="s">
        <v>78</v>
      </c>
      <c r="AA32" s="47">
        <v>3930</v>
      </c>
    </row>
    <row r="33" spans="1:27" ht="16.5" customHeight="1">
      <c r="A33" s="30">
        <v>17</v>
      </c>
      <c r="B33" s="31"/>
      <c r="C33" s="43"/>
      <c r="D33" s="32">
        <f>IF(C33="","",VLOOKUP(C33,Z16:AA67,2,FALSE))</f>
      </c>
      <c r="E33" s="33"/>
      <c r="F33" s="18"/>
      <c r="G33" s="25"/>
      <c r="H33" s="25"/>
      <c r="I33" s="25"/>
      <c r="J33" s="42">
        <f t="shared" si="5"/>
        <v>0</v>
      </c>
      <c r="K33" s="34" t="e">
        <f t="shared" si="0"/>
        <v>#VALUE!</v>
      </c>
      <c r="L33" s="59" t="e">
        <f t="shared" si="6"/>
        <v>#DIV/0!</v>
      </c>
      <c r="M33" s="35"/>
      <c r="N33" s="3" t="e">
        <f t="shared" si="1"/>
        <v>#DIV/0!</v>
      </c>
      <c r="O33" s="35"/>
      <c r="P33" s="3" t="e">
        <f t="shared" si="2"/>
        <v>#DIV/0!</v>
      </c>
      <c r="Q33" s="35"/>
      <c r="R33" s="3" t="e">
        <f t="shared" si="3"/>
        <v>#DIV/0!</v>
      </c>
      <c r="S33" s="24"/>
      <c r="T33" s="24"/>
      <c r="U33" s="36" t="e">
        <f t="shared" si="4"/>
        <v>#DIV/0!</v>
      </c>
      <c r="Y33" s="45">
        <v>18</v>
      </c>
      <c r="Z33" s="46" t="s">
        <v>46</v>
      </c>
      <c r="AA33" s="47">
        <v>2610</v>
      </c>
    </row>
    <row r="34" spans="1:27" ht="16.5" customHeight="1">
      <c r="A34" s="30">
        <v>18</v>
      </c>
      <c r="B34" s="31"/>
      <c r="C34" s="43"/>
      <c r="D34" s="32">
        <f>IF(C34="","",VLOOKUP(C34,Z16:AA67,2,FALSE))</f>
      </c>
      <c r="E34" s="33"/>
      <c r="F34" s="33"/>
      <c r="G34" s="35"/>
      <c r="H34" s="35"/>
      <c r="I34" s="35"/>
      <c r="J34" s="42">
        <f t="shared" si="5"/>
        <v>0</v>
      </c>
      <c r="K34" s="34" t="e">
        <f t="shared" si="0"/>
        <v>#VALUE!</v>
      </c>
      <c r="L34" s="59" t="e">
        <f t="shared" si="6"/>
        <v>#DIV/0!</v>
      </c>
      <c r="M34" s="35"/>
      <c r="N34" s="37" t="e">
        <f t="shared" si="1"/>
        <v>#DIV/0!</v>
      </c>
      <c r="O34" s="35"/>
      <c r="P34" s="37" t="e">
        <f t="shared" si="2"/>
        <v>#DIV/0!</v>
      </c>
      <c r="Q34" s="35"/>
      <c r="R34" s="37" t="e">
        <f t="shared" si="3"/>
        <v>#DIV/0!</v>
      </c>
      <c r="S34" s="38"/>
      <c r="T34" s="38"/>
      <c r="U34" s="36" t="e">
        <f t="shared" si="4"/>
        <v>#DIV/0!</v>
      </c>
      <c r="Y34" s="45">
        <v>19</v>
      </c>
      <c r="Z34" s="46" t="s">
        <v>47</v>
      </c>
      <c r="AA34" s="47">
        <v>3480</v>
      </c>
    </row>
    <row r="35" spans="1:27" ht="16.5" customHeight="1">
      <c r="A35" s="30">
        <v>19</v>
      </c>
      <c r="B35" s="31"/>
      <c r="C35" s="43"/>
      <c r="D35" s="32">
        <f>IF(C35="","",VLOOKUP(C35,Z16:AA67,2,FALSE))</f>
      </c>
      <c r="E35" s="33"/>
      <c r="F35" s="18"/>
      <c r="G35" s="25"/>
      <c r="H35" s="25"/>
      <c r="I35" s="25"/>
      <c r="J35" s="42">
        <f t="shared" si="5"/>
        <v>0</v>
      </c>
      <c r="K35" s="34" t="e">
        <f t="shared" si="0"/>
        <v>#VALUE!</v>
      </c>
      <c r="L35" s="59" t="e">
        <f t="shared" si="6"/>
        <v>#DIV/0!</v>
      </c>
      <c r="M35" s="35"/>
      <c r="N35" s="3" t="e">
        <f t="shared" si="1"/>
        <v>#DIV/0!</v>
      </c>
      <c r="O35" s="35"/>
      <c r="P35" s="3" t="e">
        <f t="shared" si="2"/>
        <v>#DIV/0!</v>
      </c>
      <c r="Q35" s="35"/>
      <c r="R35" s="3" t="e">
        <f t="shared" si="3"/>
        <v>#DIV/0!</v>
      </c>
      <c r="S35" s="24"/>
      <c r="T35" s="24"/>
      <c r="U35" s="36" t="e">
        <f t="shared" si="4"/>
        <v>#DIV/0!</v>
      </c>
      <c r="Y35" s="45">
        <v>20</v>
      </c>
      <c r="Z35" s="46" t="s">
        <v>48</v>
      </c>
      <c r="AA35" s="47">
        <v>2520</v>
      </c>
    </row>
    <row r="36" spans="1:27" ht="16.5" customHeight="1">
      <c r="A36" s="30">
        <v>20</v>
      </c>
      <c r="B36" s="31"/>
      <c r="C36" s="43"/>
      <c r="D36" s="32">
        <f>IF(C36="","",VLOOKUP(C36,Z16:AA67,2,FALSE))</f>
      </c>
      <c r="E36" s="33"/>
      <c r="F36" s="33"/>
      <c r="G36" s="35"/>
      <c r="H36" s="35"/>
      <c r="I36" s="35"/>
      <c r="J36" s="42">
        <f t="shared" si="5"/>
        <v>0</v>
      </c>
      <c r="K36" s="34" t="e">
        <f t="shared" si="0"/>
        <v>#VALUE!</v>
      </c>
      <c r="L36" s="59" t="e">
        <f t="shared" si="6"/>
        <v>#DIV/0!</v>
      </c>
      <c r="M36" s="35"/>
      <c r="N36" s="37" t="e">
        <f t="shared" si="1"/>
        <v>#DIV/0!</v>
      </c>
      <c r="O36" s="35"/>
      <c r="P36" s="37" t="e">
        <f t="shared" si="2"/>
        <v>#DIV/0!</v>
      </c>
      <c r="Q36" s="35"/>
      <c r="R36" s="37" t="e">
        <f t="shared" si="3"/>
        <v>#DIV/0!</v>
      </c>
      <c r="S36" s="38"/>
      <c r="T36" s="38"/>
      <c r="U36" s="36" t="e">
        <f t="shared" si="4"/>
        <v>#DIV/0!</v>
      </c>
      <c r="Y36" s="45">
        <v>21</v>
      </c>
      <c r="Z36" s="46" t="s">
        <v>49</v>
      </c>
      <c r="AA36" s="47">
        <v>3940</v>
      </c>
    </row>
    <row r="37" spans="9:27" ht="14.25">
      <c r="I37" s="19"/>
      <c r="K37" s="20" t="s">
        <v>102</v>
      </c>
      <c r="L37" s="20"/>
      <c r="N37" s="8" t="s">
        <v>103</v>
      </c>
      <c r="Y37" s="45">
        <v>22</v>
      </c>
      <c r="Z37" s="46" t="s">
        <v>50</v>
      </c>
      <c r="AA37" s="47">
        <v>3100</v>
      </c>
    </row>
    <row r="38" spans="25:27" ht="14.25">
      <c r="Y38" s="45">
        <v>23</v>
      </c>
      <c r="Z38" s="46" t="s">
        <v>51</v>
      </c>
      <c r="AA38" s="47">
        <v>3230</v>
      </c>
    </row>
    <row r="39" spans="10:27" ht="14.25">
      <c r="J39" s="41"/>
      <c r="Y39" s="45">
        <v>24</v>
      </c>
      <c r="Z39" s="46" t="s">
        <v>52</v>
      </c>
      <c r="AA39" s="47">
        <v>3600</v>
      </c>
    </row>
    <row r="40" spans="25:27" ht="14.25">
      <c r="Y40" s="45">
        <v>25</v>
      </c>
      <c r="Z40" s="46" t="s">
        <v>53</v>
      </c>
      <c r="AA40" s="47">
        <v>2450</v>
      </c>
    </row>
    <row r="41" spans="25:27" ht="14.25">
      <c r="Y41" s="45">
        <v>26</v>
      </c>
      <c r="Z41" s="46" t="s">
        <v>54</v>
      </c>
      <c r="AA41" s="47">
        <v>2780</v>
      </c>
    </row>
    <row r="42" spans="25:27" ht="14.25">
      <c r="Y42" s="45">
        <v>27</v>
      </c>
      <c r="Z42" s="46" t="s">
        <v>55</v>
      </c>
      <c r="AA42" s="47">
        <v>2210</v>
      </c>
    </row>
    <row r="43" spans="25:27" ht="14.25">
      <c r="Y43" s="45">
        <v>28</v>
      </c>
      <c r="Z43" s="46" t="s">
        <v>56</v>
      </c>
      <c r="AA43" s="47">
        <v>3770</v>
      </c>
    </row>
    <row r="44" spans="25:27" ht="14.25">
      <c r="Y44" s="45">
        <v>29</v>
      </c>
      <c r="Z44" s="46" t="s">
        <v>57</v>
      </c>
      <c r="AA44" s="47">
        <v>2730</v>
      </c>
    </row>
    <row r="45" spans="25:27" ht="14.25">
      <c r="Y45" s="45">
        <v>30</v>
      </c>
      <c r="Z45" s="46" t="s">
        <v>79</v>
      </c>
      <c r="AA45" s="47">
        <v>2650</v>
      </c>
    </row>
    <row r="46" spans="25:27" ht="14.25">
      <c r="Y46" s="45">
        <v>31</v>
      </c>
      <c r="Z46" s="46" t="s">
        <v>80</v>
      </c>
      <c r="AA46" s="47">
        <v>2470</v>
      </c>
    </row>
    <row r="47" spans="25:27" ht="14.25">
      <c r="Y47" s="45">
        <v>32</v>
      </c>
      <c r="Z47" s="46" t="s">
        <v>58</v>
      </c>
      <c r="AA47" s="47">
        <v>3890</v>
      </c>
    </row>
    <row r="48" spans="25:27" ht="14.25">
      <c r="Y48" s="45">
        <v>33</v>
      </c>
      <c r="Z48" s="46" t="s">
        <v>59</v>
      </c>
      <c r="AA48" s="47">
        <v>2560</v>
      </c>
    </row>
    <row r="49" spans="25:27" ht="14.25">
      <c r="Y49" s="45">
        <v>34</v>
      </c>
      <c r="Z49" s="46" t="s">
        <v>60</v>
      </c>
      <c r="AA49" s="47">
        <v>2390</v>
      </c>
    </row>
    <row r="50" spans="25:27" ht="14.25">
      <c r="Y50" s="45">
        <v>35</v>
      </c>
      <c r="Z50" s="46" t="s">
        <v>61</v>
      </c>
      <c r="AA50" s="47">
        <v>2410</v>
      </c>
    </row>
    <row r="51" spans="25:27" ht="14.25">
      <c r="Y51" s="45">
        <v>36</v>
      </c>
      <c r="Z51" s="46" t="s">
        <v>62</v>
      </c>
      <c r="AA51" s="47">
        <v>2110</v>
      </c>
    </row>
    <row r="52" spans="25:27" ht="14.25">
      <c r="Y52" s="45">
        <v>37</v>
      </c>
      <c r="Z52" s="46" t="s">
        <v>63</v>
      </c>
      <c r="AA52" s="47">
        <v>2550</v>
      </c>
    </row>
    <row r="53" spans="25:27" ht="14.25">
      <c r="Y53" s="45">
        <v>38</v>
      </c>
      <c r="Z53" s="46" t="s">
        <v>64</v>
      </c>
      <c r="AA53" s="47">
        <v>2520</v>
      </c>
    </row>
    <row r="54" spans="25:27" ht="14.25">
      <c r="Y54" s="45">
        <v>39</v>
      </c>
      <c r="Z54" s="46" t="s">
        <v>65</v>
      </c>
      <c r="AA54" s="47">
        <v>2390</v>
      </c>
    </row>
    <row r="55" spans="25:27" ht="14.25">
      <c r="Y55" s="45">
        <v>40</v>
      </c>
      <c r="Z55" s="46" t="s">
        <v>66</v>
      </c>
      <c r="AA55" s="47">
        <v>2460</v>
      </c>
    </row>
    <row r="56" spans="25:27" ht="14.25">
      <c r="Y56" s="45">
        <v>41</v>
      </c>
      <c r="Z56" s="46" t="s">
        <v>67</v>
      </c>
      <c r="AA56" s="47">
        <v>2560</v>
      </c>
    </row>
    <row r="57" spans="25:27" ht="14.25">
      <c r="Y57" s="45">
        <v>42</v>
      </c>
      <c r="Z57" s="46" t="s">
        <v>68</v>
      </c>
      <c r="AA57" s="47">
        <v>2440</v>
      </c>
    </row>
    <row r="58" spans="25:27" ht="14.25">
      <c r="Y58" s="45">
        <v>43</v>
      </c>
      <c r="Z58" s="46" t="s">
        <v>69</v>
      </c>
      <c r="AA58" s="47">
        <v>2630</v>
      </c>
    </row>
    <row r="59" spans="25:27" ht="14.25">
      <c r="Y59" s="45">
        <v>44</v>
      </c>
      <c r="Z59" s="46" t="s">
        <v>70</v>
      </c>
      <c r="AA59" s="47">
        <v>2450</v>
      </c>
    </row>
    <row r="60" spans="25:27" ht="14.25">
      <c r="Y60" s="45">
        <v>45</v>
      </c>
      <c r="Z60" s="46" t="s">
        <v>71</v>
      </c>
      <c r="AA60" s="47">
        <v>2330</v>
      </c>
    </row>
    <row r="61" spans="25:27" ht="14.25">
      <c r="Y61" s="45">
        <v>46</v>
      </c>
      <c r="Z61" s="46" t="s">
        <v>72</v>
      </c>
      <c r="AA61" s="47">
        <v>2180</v>
      </c>
    </row>
    <row r="62" spans="25:27" ht="14.25">
      <c r="Y62" s="45">
        <v>47</v>
      </c>
      <c r="Z62" s="46" t="s">
        <v>73</v>
      </c>
      <c r="AA62" s="47">
        <v>2450</v>
      </c>
    </row>
    <row r="63" spans="25:27" ht="14.25">
      <c r="Y63" s="45">
        <v>48</v>
      </c>
      <c r="Z63" s="46" t="s">
        <v>74</v>
      </c>
      <c r="AA63" s="47">
        <v>2580</v>
      </c>
    </row>
    <row r="64" spans="25:27" ht="14.25">
      <c r="Y64" s="45">
        <v>49</v>
      </c>
      <c r="Z64" s="46" t="s">
        <v>75</v>
      </c>
      <c r="AA64" s="47">
        <v>2500</v>
      </c>
    </row>
    <row r="65" spans="25:27" ht="14.25">
      <c r="Y65" s="45">
        <v>50</v>
      </c>
      <c r="Z65" s="46" t="s">
        <v>76</v>
      </c>
      <c r="AA65" s="47">
        <v>1480</v>
      </c>
    </row>
    <row r="66" spans="25:27" ht="14.25">
      <c r="Y66" s="48">
        <v>51</v>
      </c>
      <c r="Z66" s="49" t="s">
        <v>77</v>
      </c>
      <c r="AA66" s="50">
        <v>1230</v>
      </c>
    </row>
    <row r="67" spans="25:27" ht="14.25">
      <c r="Y67" s="51">
        <v>52</v>
      </c>
      <c r="Z67" s="52" t="s">
        <v>105</v>
      </c>
      <c r="AA67" s="53">
        <v>910</v>
      </c>
    </row>
  </sheetData>
  <sheetProtection/>
  <mergeCells count="49">
    <mergeCell ref="A14:A16"/>
    <mergeCell ref="B14:B16"/>
    <mergeCell ref="C14:C16"/>
    <mergeCell ref="F14:I14"/>
    <mergeCell ref="M14:R14"/>
    <mergeCell ref="S14:T14"/>
    <mergeCell ref="M15:N15"/>
    <mergeCell ref="O15:P15"/>
    <mergeCell ref="Q15:R15"/>
    <mergeCell ref="S15:S16"/>
    <mergeCell ref="M10:U12"/>
    <mergeCell ref="A11:B11"/>
    <mergeCell ref="C11:E11"/>
    <mergeCell ref="F11:H11"/>
    <mergeCell ref="I11:K11"/>
    <mergeCell ref="F12:H12"/>
    <mergeCell ref="I12:K12"/>
    <mergeCell ref="T15:T16"/>
    <mergeCell ref="U15:U16"/>
    <mergeCell ref="A9:B9"/>
    <mergeCell ref="C9:E9"/>
    <mergeCell ref="F9:H9"/>
    <mergeCell ref="I9:K9"/>
    <mergeCell ref="A10:B10"/>
    <mergeCell ref="C10:E10"/>
    <mergeCell ref="F10:H10"/>
    <mergeCell ref="I10:K10"/>
    <mergeCell ref="A7:B7"/>
    <mergeCell ref="C7:E7"/>
    <mergeCell ref="F7:H7"/>
    <mergeCell ref="I7:K7"/>
    <mergeCell ref="A8:B8"/>
    <mergeCell ref="C8:E8"/>
    <mergeCell ref="F8:H8"/>
    <mergeCell ref="I8:K8"/>
    <mergeCell ref="A5:B5"/>
    <mergeCell ref="F5:H5"/>
    <mergeCell ref="A6:B6"/>
    <mergeCell ref="C6:E6"/>
    <mergeCell ref="F6:H6"/>
    <mergeCell ref="I6:K6"/>
    <mergeCell ref="A3:B3"/>
    <mergeCell ref="C3:E3"/>
    <mergeCell ref="F3:H3"/>
    <mergeCell ref="I3:K3"/>
    <mergeCell ref="A4:B4"/>
    <mergeCell ref="C4:E4"/>
    <mergeCell ref="F4:H4"/>
    <mergeCell ref="I4:K4"/>
  </mergeCells>
  <conditionalFormatting sqref="U17:U36">
    <cfRule type="cellIs" priority="1" dxfId="1" operator="greaterThanOrEqual" stopIfTrue="1">
      <formula>$K$17</formula>
    </cfRule>
    <cfRule type="cellIs" priority="2" dxfId="0" operator="lessThan" stopIfTrue="1">
      <formula>$K$17</formula>
    </cfRule>
  </conditionalFormatting>
  <dataValidations count="1">
    <dataValidation type="list" allowBlank="1" showInputMessage="1" showErrorMessage="1" sqref="C17:C36">
      <formula1>$Z$16:$Z$67</formula1>
    </dataValidation>
  </dataValidations>
  <printOptions horizontalCentered="1"/>
  <pageMargins left="0.5118110236220472" right="0.5118110236220472" top="0.5511811023622047" bottom="0.35433070866141736" header="0.11811023622047245" footer="0.11811023622047245"/>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三木市役所</dc:creator>
  <cp:keywords/>
  <dc:description/>
  <cp:lastModifiedBy>三木市役所</cp:lastModifiedBy>
  <cp:lastPrinted>2015-04-14T09:07:00Z</cp:lastPrinted>
  <dcterms:created xsi:type="dcterms:W3CDTF">2011-09-23T13:08:45Z</dcterms:created>
  <dcterms:modified xsi:type="dcterms:W3CDTF">2019-04-04T08:54:37Z</dcterms:modified>
  <cp:category/>
  <cp:version/>
  <cp:contentType/>
  <cp:contentStatus/>
</cp:coreProperties>
</file>