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1-業務係\56-経営比較分析表・経営指標等\経営比較分析表\R2\03_1_15 公営企業に係る「経営比較分析表」の分析等について\02 回答\"/>
    </mc:Choice>
  </mc:AlternateContent>
  <workbookProtection workbookAlgorithmName="SHA-512" workbookHashValue="pC/ogSYeeL60PJ30GMhCilVJCs591iV2ssdYCBSu8J+Edi2n+9HdRiwE7Jat+IMIKc0GM+W4QMM0/9GoUkmAnw==" workbookSaltValue="ZStyxQKF/ViibiW0xEHdA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<sst xmlns="http://schemas.openxmlformats.org/spreadsheetml/2006/main" count="231" uniqueCount="117">
  <si>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</si>
  <si>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</si>
  <si>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</si>
  <si>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</si>
  <si>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</si>
  <si>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</si>
  <si>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</si>
  <si>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</si>
  <si>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</si>
  <si>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</si>
  <si>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</si>
  <si>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</si>
  <si>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</si>
  <si>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</si>
  <si>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</si>
  <si>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</si>
  <si>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</si>
  <si>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</si>
  <si>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</si>
  <si>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</si>
  <si>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</si>
  <si>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</si>
  <si>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</si>
  <si>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</si>
  <si>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</si>
  <si>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</si>
  <si>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</si>
  <si>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</si>
  <si>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</si>
  <si>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</si>
  <si>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</si>
  <si>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</si>
  <si>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</si>
  <si>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</si>
  <si>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</si>
  <si>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</si>
  <si>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</si>
  <si>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</si>
  <si>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</si>
  <si>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</si>
  <si>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</si>
  <si>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</si>
  <si>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</si>
  <si>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</si>
  <si>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</si>
  <si>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</si>
  <si>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</si>
  <si>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</si>
  <si>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</si>
  <si>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</si>
  <si>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</si>
  <si>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</si>
  <si>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</si>
  <si>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</si>
  <si>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</si>
  <si>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</si>
  <si>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</si>
  <si>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</si>
  <si>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</si>
  <si>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</si>
  <si>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</si>
  <si>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</si>
  <si>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</si>
  <si>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</si>
  <si>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</si>
  <si>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</si>
  <si>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</si>
  <si>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</si>
  <si>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</si>
  <si>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</si>
  <si>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</si>
  <si>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</si>
  <si>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</si>
  <si>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</si>
  <si>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</si>
  <si>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</si>
  <si>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</si>
  <si>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</si>
  <si>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</si>
  <si>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</si>
  <si>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</si>
  <si>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</si>
  <si>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</si>
  <si>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</si>
  <si>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</si>
  <si>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</si>
  <si>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</si>
  <si>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</si>
  <si>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</si>
  <si>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</si>
  <si>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</si>
  <si>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</si>
  <si>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</si>
  <si>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</si>
  <si>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</si>
  <si>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</si>
  <si>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三木市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</si>
  <si>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</si>
  <si>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</si>
  <si>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</si>
  <si>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</si>
  <si>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</si>
  <si>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</si>
  <si>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</si>
  <si>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</si>
  <si>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</si>
  <si>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</si>
  <si>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</si>
  <si>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</si>
  <si>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</si>
  <si>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</si>
  <si>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</si>
  <si>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</si>
  <si>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</si>
  <si>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①経常収支比率は100％だが、類似団体平均を下回っているため、今後も引き続き効率的な運営を推進していく必要がある。　　　　　　　　　　　　　　　　　　　　　　　　　　　　　　　　　　　　　　　　　　　　　　　　　　　　　　　　　　　　　　　　　　　　　　　　　　　　　　　　　　　　　　　　　　　　　　②累積欠損金は発生していない。　　　　　　　　　　　　　　　　　　　　　　　　　　　　　　　　　　　　　　　　　　　　　　　　　　　　　　　　　　　       　　　　　　　　　　　　　　　　　　　　　　③流動比率は、類似団体平均より高いものの100％を下回っており、現金預金等の資金が十分に確保されているとは言えない。　　　　　　　　　　　　　　　　　　　　　　　　　　　　　　　　　　　　　　　　　　　　　　　　　　　　　　　　　　　　　　　　　　　　　　　　　　　　　　　　　　　　　　　　　　　　　　　　　　　　　　　　　　　　　　　　　　　④企業債残高対事業規模比率は、類似団体平均を上回っており、更なる企業債の削減が必要である。　　　　　　　　　　　　　　　　　　　　　　　　　　　　　　　　　　　　　　　　　　　　　　　　　　　　　　　　　　　　　　⑤経費回収率は、類似団体平均を下回っており、適正な使用料収入の確保及び経費削減が必要である。　　　　　　　　　　　　　　　　　　　　　　　　　　　　　　　　　　　　　　　　　　　　　　　　　　　　　　　⑥汚水処理原価は、類似団体平均を上回っており、当市の公共下水道事業や特定環境保全公共下水道事業と比べても高い水準となっているため、抜本的な経営改善が必要である。
⑦施設利用率は、類似団体平均より下回っており、類似団体との比較では効率的な施設利用ができていない。　　　　　　　　　　　　　　　　　　　　　　　　　　　　　　　　　　　　　　　　　　　　　　　　　　　　　　⑧水洗化率は、類似団体平均より上回っているが、既に下水道整備が完了していることから今後は大幅な上昇は見込めない。　　　　</t>
    <rPh sb="651" eb="653">
      <t>ウワマワ</t>
    </rPh>
    <phoneticPr fontId="4"/>
  </si>
  <si>
    <t>現在４施設ある農業集落排水処理施設のうち最も早く供用を開始した施設が平成10年であり、供用開始からの経過年数が浅いため、管渠の老朽化は見受けられない。　　　　　　　　　　　　　　　　　　　　　　　　　　　　　　　　　　　　　　　ただし、分析表の指標には無いが、施設については、今後、管渠より早く耐用年数が経過することから、計画的な長寿命化対策が必要となってくる。</t>
    <phoneticPr fontId="4"/>
  </si>
  <si>
    <t>健全な経営を行うためには、市町合併により６施設となった農業集落排水処理施設の統廃合を行う等の抜本的な経営改善が必要であったため、平成22年度に下水道統廃合計画を策定し、公共下水道への統廃合により農業集落排水処理施設を最終的に２施設にまで減らす計画を進めており、平成28年度に農業集落排水処理施設１施設、令和元年度にはもう1施設の統廃合を行った。
今後も施設の統廃合等の抜本的な経営改善により、経営の効率化を図る予定である。</t>
    <rPh sb="151" eb="153">
      <t>レイワ</t>
    </rPh>
    <rPh sb="153" eb="154">
      <t>ガン</t>
    </rPh>
    <rPh sb="161" eb="163">
      <t>シセツ</t>
    </rPh>
    <rPh sb="164" eb="167">
      <t>トウハイゴウ</t>
    </rPh>
    <rPh sb="168" eb="16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</si>
</sst>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E0-452E-91C4-7F9FA37516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3E0-452E-91C4-7F9FA37516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46.65</c:v>
                </c:pt>
                <c:pt idx="1">
                  <c:v>46.98</c:v>
                </c:pt>
                <c:pt idx="2">
                  <c:v>45.66</c:v>
                </c:pt>
                <c:pt idx="3">
                  <c:v>45.23</c:v>
                </c:pt>
                <c:pt idx="4">
                  <c:v>48.62</c:v>
                </c:pt>
              </c:numCache>
            </c:numRef>
          </c:val>
          <c:extLst>
            <c:ext xmlns:c16="http://schemas.microsoft.com/office/drawing/2014/chart" uri="{C3380CC4-5D6E-409C-BE32-E72D297353CC}">
              <c16:uniqueId val="{00000000-5933-490F-947A-D03693D2B2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933-490F-947A-D03693D2B2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93.3</c:v>
                </c:pt>
                <c:pt idx="1">
                  <c:v>94.05</c:v>
                </c:pt>
                <c:pt idx="2">
                  <c:v>93.64</c:v>
                </c:pt>
                <c:pt idx="3">
                  <c:v>93.51</c:v>
                </c:pt>
                <c:pt idx="4">
                  <c:v>94</c:v>
                </c:pt>
              </c:numCache>
            </c:numRef>
          </c:val>
          <c:extLst>
            <c:ext xmlns:c16="http://schemas.microsoft.com/office/drawing/2014/chart" uri="{C3380CC4-5D6E-409C-BE32-E72D297353CC}">
              <c16:uniqueId val="{00000000-16C3-4B26-A889-992E92F5A3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6C3-4B26-A889-992E92F5A3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96.58</c:v>
                </c:pt>
                <c:pt idx="1">
                  <c:v>104.18</c:v>
                </c:pt>
                <c:pt idx="2">
                  <c:v>100</c:v>
                </c:pt>
                <c:pt idx="3">
                  <c:v>99.94</c:v>
                </c:pt>
                <c:pt idx="4">
                  <c:v>100.04</c:v>
                </c:pt>
              </c:numCache>
            </c:numRef>
          </c:val>
          <c:extLst>
            <c:ext xmlns:c16="http://schemas.microsoft.com/office/drawing/2014/chart" uri="{C3380CC4-5D6E-409C-BE32-E72D297353CC}">
              <c16:uniqueId val="{00000000-1DED-4547-B20F-065826A815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1DED-4547-B20F-065826A815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28.28</c:v>
                </c:pt>
                <c:pt idx="1">
                  <c:v>31.49</c:v>
                </c:pt>
                <c:pt idx="2">
                  <c:v>33.89</c:v>
                </c:pt>
                <c:pt idx="3">
                  <c:v>35.200000000000003</c:v>
                </c:pt>
                <c:pt idx="4">
                  <c:v>38.049999999999997</c:v>
                </c:pt>
              </c:numCache>
            </c:numRef>
          </c:val>
          <c:extLst>
            <c:ext xmlns:c16="http://schemas.microsoft.com/office/drawing/2014/chart" uri="{C3380CC4-5D6E-409C-BE32-E72D297353CC}">
              <c16:uniqueId val="{00000000-3A4A-4B62-A81A-11A1035076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3A4A-4B62-A81A-11A1035076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57-4BB8-9D04-F066B5774E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57-4BB8-9D04-F066B5774E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25.48</c:v>
                </c:pt>
                <c:pt idx="1">
                  <c:v>0</c:v>
                </c:pt>
                <c:pt idx="2">
                  <c:v>0</c:v>
                </c:pt>
                <c:pt idx="3">
                  <c:v>0</c:v>
                </c:pt>
                <c:pt idx="4">
                  <c:v>0</c:v>
                </c:pt>
              </c:numCache>
            </c:numRef>
          </c:val>
          <c:extLst>
            <c:ext xmlns:c16="http://schemas.microsoft.com/office/drawing/2014/chart" uri="{C3380CC4-5D6E-409C-BE32-E72D297353CC}">
              <c16:uniqueId val="{00000000-7406-4D2C-B061-2942487522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7406-4D2C-B061-2942487522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53.51</c:v>
                </c:pt>
                <c:pt idx="1">
                  <c:v>65.430000000000007</c:v>
                </c:pt>
                <c:pt idx="2">
                  <c:v>65.069999999999993</c:v>
                </c:pt>
                <c:pt idx="3">
                  <c:v>59.25</c:v>
                </c:pt>
                <c:pt idx="4">
                  <c:v>81.180000000000007</c:v>
                </c:pt>
              </c:numCache>
            </c:numRef>
          </c:val>
          <c:extLst>
            <c:ext xmlns:c16="http://schemas.microsoft.com/office/drawing/2014/chart" uri="{C3380CC4-5D6E-409C-BE32-E72D297353CC}">
              <c16:uniqueId val="{00000000-A4A0-4D7E-8BE7-F6C1387BC1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A4A0-4D7E-8BE7-F6C1387BC1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3089.53</c:v>
                </c:pt>
                <c:pt idx="1">
                  <c:v>3145.59</c:v>
                </c:pt>
                <c:pt idx="2">
                  <c:v>2690.99</c:v>
                </c:pt>
                <c:pt idx="3">
                  <c:v>2612.04</c:v>
                </c:pt>
                <c:pt idx="4">
                  <c:v>2345.13</c:v>
                </c:pt>
              </c:numCache>
            </c:numRef>
          </c:val>
          <c:extLst>
            <c:ext xmlns:c16="http://schemas.microsoft.com/office/drawing/2014/chart" uri="{C3380CC4-5D6E-409C-BE32-E72D297353CC}">
              <c16:uniqueId val="{00000000-CDB8-4EA7-8658-852D97E58D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DB8-4EA7-8658-852D97E58D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34.54</c:v>
                </c:pt>
                <c:pt idx="1">
                  <c:v>37.049999999999997</c:v>
                </c:pt>
                <c:pt idx="2">
                  <c:v>70.41</c:v>
                </c:pt>
                <c:pt idx="3">
                  <c:v>63.15</c:v>
                </c:pt>
                <c:pt idx="4">
                  <c:v>38.39</c:v>
                </c:pt>
              </c:numCache>
            </c:numRef>
          </c:val>
          <c:extLst>
            <c:ext xmlns:c16="http://schemas.microsoft.com/office/drawing/2014/chart" uri="{C3380CC4-5D6E-409C-BE32-E72D297353CC}">
              <c16:uniqueId val="{00000000-233D-4A7E-B5C3-36F7C69D13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33D-4A7E-B5C3-36F7C69D13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413.84</c:v>
                </c:pt>
                <c:pt idx="1">
                  <c:v>390.33</c:v>
                </c:pt>
                <c:pt idx="2">
                  <c:v>205.94</c:v>
                </c:pt>
                <c:pt idx="3">
                  <c:v>230.42</c:v>
                </c:pt>
                <c:pt idx="4">
                  <c:v>383.87</c:v>
                </c:pt>
              </c:numCache>
            </c:numRef>
          </c:val>
          <c:extLst>
            <c:ext xmlns:c16="http://schemas.microsoft.com/office/drawing/2014/chart" uri="{C3380CC4-5D6E-409C-BE32-E72D297353CC}">
              <c16:uniqueId val="{00000000-BB92-4D74-AB58-0C908977C6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B92-4D74-AB58-0C908977C6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H81" sqref="BH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兵庫県　三木市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77238</v>
      </c>
      <c r="AM8" s="69"/>
      <c r="AN8" s="69"/>
      <c r="AO8" s="69"/>
      <c r="AP8" s="69"/>
      <c r="AQ8" s="69"/>
      <c r="AR8" s="69"/>
      <c r="AS8" s="69"/>
      <c r="AT8" s="68">
        <f>データ!T6</f>
        <v>176.51</v>
      </c>
      <c r="AU8" s="68"/>
      <c r="AV8" s="68"/>
      <c r="AW8" s="68"/>
      <c r="AX8" s="68"/>
      <c r="AY8" s="68"/>
      <c r="AZ8" s="68"/>
      <c r="BA8" s="68"/>
      <c r="BB8" s="68">
        <f>データ!U6</f>
        <v>437.58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45.66</v>
      </c>
      <c r="J10" s="68"/>
      <c r="K10" s="68"/>
      <c r="L10" s="68"/>
      <c r="M10" s="68"/>
      <c r="N10" s="68"/>
      <c r="O10" s="68"/>
      <c r="P10" s="68">
        <f>データ!P6</f>
        <v>1.71</v>
      </c>
      <c r="Q10" s="68"/>
      <c r="R10" s="68"/>
      <c r="S10" s="68"/>
      <c r="T10" s="68"/>
      <c r="U10" s="68"/>
      <c r="V10" s="68"/>
      <c r="W10" s="68">
        <f>データ!Q6</f>
        <v>96.15</v>
      </c>
      <c r="X10" s="68"/>
      <c r="Y10" s="68"/>
      <c r="Z10" s="68"/>
      <c r="AA10" s="68"/>
      <c r="AB10" s="68"/>
      <c r="AC10" s="68"/>
      <c r="AD10" s="69">
        <f>データ!R6</f>
        <v>2640</v>
      </c>
      <c r="AE10" s="69"/>
      <c r="AF10" s="69"/>
      <c r="AG10" s="69"/>
      <c r="AH10" s="69"/>
      <c r="AI10" s="69"/>
      <c r="AJ10" s="69"/>
      <c r="AK10" s="2"/>
      <c r="AL10" s="69">
        <f>データ!V6</f>
        <v>1316</v>
      </c>
      <c r="AM10" s="69"/>
      <c r="AN10" s="69"/>
      <c r="AO10" s="69"/>
      <c r="AP10" s="69"/>
      <c r="AQ10" s="69"/>
      <c r="AR10" s="69"/>
      <c r="AS10" s="69"/>
      <c r="AT10" s="68">
        <f>データ!W6</f>
        <v>2.2999999999999998</v>
      </c>
      <c r="AU10" s="68"/>
      <c r="AV10" s="68"/>
      <c r="AW10" s="68"/>
      <c r="AX10" s="68"/>
      <c r="AY10" s="68"/>
      <c r="AZ10" s="68"/>
      <c r="BA10" s="68"/>
      <c r="BB10" s="68">
        <f>データ!X6</f>
        <v>572.16999999999996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ytBBWPyndztV7n6NjhzgSz/05vPxq3jEfOMglojZewQ+6VcfS2ccQDhRsnkP0CJ9jlyF5TsMLp8CETP0cZ61jA==" saltValue="t4RPlC8fVd3SCK1U431Q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282154</v>
      </c>
      <c r="D6" s="33">
        <f t="shared" si="3"/>
        <v>46</v>
      </c>
      <c r="E6" s="33">
        <f t="shared" si="3"/>
        <v>17</v>
      </c>
      <c r="F6" s="33">
        <f t="shared" si="3"/>
        <v>5</v>
      </c>
      <c r="G6" s="33">
        <f t="shared" si="3"/>
        <v>0</v>
      </c>
      <c r="H6" s="33" t="str">
        <f t="shared" si="3"/>
        <v>兵庫県　三木市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45.66</v>
      </c>
      <c r="P6" s="34">
        <f t="shared" si="3"/>
        <v>1.71</v>
      </c>
      <c r="Q6" s="34">
        <f t="shared" si="3"/>
        <v>96.15</v>
      </c>
      <c r="R6" s="34">
        <f t="shared" si="3"/>
        <v>2640</v>
      </c>
      <c r="S6" s="34">
        <f t="shared" si="3"/>
        <v>77238</v>
      </c>
      <c r="T6" s="34">
        <f t="shared" si="3"/>
        <v>176.51</v>
      </c>
      <c r="U6" s="34">
        <f t="shared" si="3"/>
        <v>437.58</v>
      </c>
      <c r="V6" s="34">
        <f t="shared" si="3"/>
        <v>1316</v>
      </c>
      <c r="W6" s="34">
        <f t="shared" si="3"/>
        <v>2.2999999999999998</v>
      </c>
      <c r="X6" s="34">
        <f t="shared" si="3"/>
        <v>572.16999999999996</v>
      </c>
      <c r="Y6" s="35">
        <f>IF(Y7="",NA(),Y7)</f>
        <v>96.58</v>
      </c>
      <c r="Z6" s="35">
        <f t="shared" ref="Z6:AH6" si="4">IF(Z7="",NA(),Z7)</f>
        <v>104.18</v>
      </c>
      <c r="AA6" s="35">
        <f t="shared" si="4"/>
        <v>100</v>
      </c>
      <c r="AB6" s="35">
        <f t="shared" si="4"/>
        <v>99.94</v>
      </c>
      <c r="AC6" s="35">
        <f t="shared" si="4"/>
        <v>100.04</v>
      </c>
      <c r="AD6" s="35">
        <f t="shared" si="4"/>
        <v>99.64</v>
      </c>
      <c r="AE6" s="35">
        <f t="shared" si="4"/>
        <v>99.66</v>
      </c>
      <c r="AF6" s="35">
        <f t="shared" si="4"/>
        <v>100.95</v>
      </c>
      <c r="AG6" s="35">
        <f t="shared" si="4"/>
        <v>101.77</v>
      </c>
      <c r="AH6" s="35">
        <f t="shared" si="4"/>
        <v>103.6</v>
      </c>
      <c r="AI6" s="34" t="str">
        <f>IF(AI7="","",IF(AI7="-","【-】","【"&amp;SUBSTITUTE(TEXT(AI7,"#,##0.00"),"-","△")&amp;"】"))</f>
        <v>【102.97】</v>
      </c>
      <c r="AJ6" s="35">
        <f>IF(AJ7="",NA(),AJ7)</f>
        <v>25.48</v>
      </c>
      <c r="AK6" s="34">
        <f t="shared" ref="AK6:AS6" si="5">IF(AK7="",NA(),AK7)</f>
        <v>0</v>
      </c>
      <c r="AL6" s="34">
        <f t="shared" si="5"/>
        <v>0</v>
      </c>
      <c r="AM6" s="34">
        <f t="shared" si="5"/>
        <v>0</v>
      </c>
      <c r="AN6" s="34">
        <f t="shared" si="5"/>
        <v>0</v>
      </c>
      <c r="AO6" s="35">
        <f t="shared" si="5"/>
        <v>214.61</v>
      </c>
      <c r="AP6" s="35">
        <f t="shared" si="5"/>
        <v>225.39</v>
      </c>
      <c r="AQ6" s="35">
        <f t="shared" si="5"/>
        <v>224.04</v>
      </c>
      <c r="AR6" s="35">
        <f t="shared" si="5"/>
        <v>227.4</v>
      </c>
      <c r="AS6" s="35">
        <f t="shared" si="5"/>
        <v>193.99</v>
      </c>
      <c r="AT6" s="34" t="str">
        <f>IF(AT7="","",IF(AT7="-","【-】","【"&amp;SUBSTITUTE(TEXT(AT7,"#,##0.00"),"-","△")&amp;"】"))</f>
        <v>【165.48】</v>
      </c>
      <c r="AU6" s="35">
        <f>IF(AU7="",NA(),AU7)</f>
        <v>53.51</v>
      </c>
      <c r="AV6" s="35">
        <f t="shared" ref="AV6:BD6" si="6">IF(AV7="",NA(),AV7)</f>
        <v>65.430000000000007</v>
      </c>
      <c r="AW6" s="35">
        <f t="shared" si="6"/>
        <v>65.069999999999993</v>
      </c>
      <c r="AX6" s="35">
        <f t="shared" si="6"/>
        <v>59.25</v>
      </c>
      <c r="AY6" s="35">
        <f t="shared" si="6"/>
        <v>81.180000000000007</v>
      </c>
      <c r="AZ6" s="35">
        <f t="shared" si="6"/>
        <v>29.45</v>
      </c>
      <c r="BA6" s="35">
        <f t="shared" si="6"/>
        <v>31.84</v>
      </c>
      <c r="BB6" s="35">
        <f t="shared" si="6"/>
        <v>29.91</v>
      </c>
      <c r="BC6" s="35">
        <f t="shared" si="6"/>
        <v>29.54</v>
      </c>
      <c r="BD6" s="35">
        <f t="shared" si="6"/>
        <v>26.99</v>
      </c>
      <c r="BE6" s="34" t="str">
        <f>IF(BE7="","",IF(BE7="-","【-】","【"&amp;SUBSTITUTE(TEXT(BE7,"#,##0.00"),"-","△")&amp;"】"))</f>
        <v>【33.84】</v>
      </c>
      <c r="BF6" s="35">
        <f>IF(BF7="",NA(),BF7)</f>
        <v>3089.53</v>
      </c>
      <c r="BG6" s="35">
        <f t="shared" ref="BG6:BO6" si="7">IF(BG7="",NA(),BG7)</f>
        <v>3145.59</v>
      </c>
      <c r="BH6" s="35">
        <f t="shared" si="7"/>
        <v>2690.99</v>
      </c>
      <c r="BI6" s="35">
        <f t="shared" si="7"/>
        <v>2612.04</v>
      </c>
      <c r="BJ6" s="35">
        <f t="shared" si="7"/>
        <v>2345.13</v>
      </c>
      <c r="BK6" s="35">
        <f t="shared" si="7"/>
        <v>1081.8</v>
      </c>
      <c r="BL6" s="35">
        <f t="shared" si="7"/>
        <v>974.93</v>
      </c>
      <c r="BM6" s="35">
        <f t="shared" si="7"/>
        <v>855.8</v>
      </c>
      <c r="BN6" s="35">
        <f t="shared" si="7"/>
        <v>789.46</v>
      </c>
      <c r="BO6" s="35">
        <f t="shared" si="7"/>
        <v>826.83</v>
      </c>
      <c r="BP6" s="34" t="str">
        <f>IF(BP7="","",IF(BP7="-","【-】","【"&amp;SUBSTITUTE(TEXT(BP7,"#,##0.00"),"-","△")&amp;"】"))</f>
        <v>【765.47】</v>
      </c>
      <c r="BQ6" s="35">
        <f>IF(BQ7="",NA(),BQ7)</f>
        <v>34.54</v>
      </c>
      <c r="BR6" s="35">
        <f t="shared" ref="BR6:BZ6" si="8">IF(BR7="",NA(),BR7)</f>
        <v>37.049999999999997</v>
      </c>
      <c r="BS6" s="35">
        <f t="shared" si="8"/>
        <v>70.41</v>
      </c>
      <c r="BT6" s="35">
        <f t="shared" si="8"/>
        <v>63.15</v>
      </c>
      <c r="BU6" s="35">
        <f t="shared" si="8"/>
        <v>38.39</v>
      </c>
      <c r="BV6" s="35">
        <f t="shared" si="8"/>
        <v>52.19</v>
      </c>
      <c r="BW6" s="35">
        <f t="shared" si="8"/>
        <v>55.32</v>
      </c>
      <c r="BX6" s="35">
        <f t="shared" si="8"/>
        <v>59.8</v>
      </c>
      <c r="BY6" s="35">
        <f t="shared" si="8"/>
        <v>57.77</v>
      </c>
      <c r="BZ6" s="35">
        <f t="shared" si="8"/>
        <v>57.31</v>
      </c>
      <c r="CA6" s="34" t="str">
        <f>IF(CA7="","",IF(CA7="-","【-】","【"&amp;SUBSTITUTE(TEXT(CA7,"#,##0.00"),"-","△")&amp;"】"))</f>
        <v>【59.59】</v>
      </c>
      <c r="CB6" s="35">
        <f>IF(CB7="",NA(),CB7)</f>
        <v>413.84</v>
      </c>
      <c r="CC6" s="35">
        <f t="shared" ref="CC6:CK6" si="9">IF(CC7="",NA(),CC7)</f>
        <v>390.33</v>
      </c>
      <c r="CD6" s="35">
        <f t="shared" si="9"/>
        <v>205.94</v>
      </c>
      <c r="CE6" s="35">
        <f t="shared" si="9"/>
        <v>230.42</v>
      </c>
      <c r="CF6" s="35">
        <f t="shared" si="9"/>
        <v>383.87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46.65</v>
      </c>
      <c r="CN6" s="35">
        <f t="shared" ref="CN6:CV6" si="10">IF(CN7="",NA(),CN7)</f>
        <v>46.98</v>
      </c>
      <c r="CO6" s="35">
        <f t="shared" si="10"/>
        <v>45.66</v>
      </c>
      <c r="CP6" s="35">
        <f t="shared" si="10"/>
        <v>45.23</v>
      </c>
      <c r="CQ6" s="35">
        <f t="shared" si="10"/>
        <v>48.62</v>
      </c>
      <c r="CR6" s="35">
        <f t="shared" si="10"/>
        <v>52.31</v>
      </c>
      <c r="CS6" s="35">
        <f t="shared" si="10"/>
        <v>60.65</v>
      </c>
      <c r="CT6" s="35">
        <f t="shared" si="10"/>
        <v>51.75</v>
      </c>
      <c r="CU6" s="35">
        <f t="shared" si="10"/>
        <v>50.68</v>
      </c>
      <c r="CV6" s="35">
        <f t="shared" si="10"/>
        <v>50.14</v>
      </c>
      <c r="CW6" s="34" t="str">
        <f>IF(CW7="","",IF(CW7="-","【-】","【"&amp;SUBSTITUTE(TEXT(CW7,"#,##0.00"),"-","△")&amp;"】"))</f>
        <v>【51.30】</v>
      </c>
      <c r="CX6" s="35">
        <f>IF(CX7="",NA(),CX7)</f>
        <v>93.3</v>
      </c>
      <c r="CY6" s="35">
        <f t="shared" ref="CY6:DG6" si="11">IF(CY7="",NA(),CY7)</f>
        <v>94.05</v>
      </c>
      <c r="CZ6" s="35">
        <f t="shared" si="11"/>
        <v>93.64</v>
      </c>
      <c r="DA6" s="35">
        <f t="shared" si="11"/>
        <v>93.51</v>
      </c>
      <c r="DB6" s="35">
        <f t="shared" si="11"/>
        <v>94</v>
      </c>
      <c r="DC6" s="35">
        <f t="shared" si="11"/>
        <v>84.32</v>
      </c>
      <c r="DD6" s="35">
        <f t="shared" si="11"/>
        <v>84.58</v>
      </c>
      <c r="DE6" s="35">
        <f t="shared" si="11"/>
        <v>84.84</v>
      </c>
      <c r="DF6" s="35">
        <f t="shared" si="11"/>
        <v>84.86</v>
      </c>
      <c r="DG6" s="35">
        <f t="shared" si="11"/>
        <v>84.98</v>
      </c>
      <c r="DH6" s="34" t="str">
        <f>IF(DH7="","",IF(DH7="-","【-】","【"&amp;SUBSTITUTE(TEXT(DH7,"#,##0.00"),"-","△")&amp;"】"))</f>
        <v>【86.22】</v>
      </c>
      <c r="DI6" s="35">
        <f>IF(DI7="",NA(),DI7)</f>
        <v>28.28</v>
      </c>
      <c r="DJ6" s="35">
        <f t="shared" ref="DJ6:DR6" si="12">IF(DJ7="",NA(),DJ7)</f>
        <v>31.49</v>
      </c>
      <c r="DK6" s="35">
        <f t="shared" si="12"/>
        <v>33.89</v>
      </c>
      <c r="DL6" s="35">
        <f t="shared" si="12"/>
        <v>35.200000000000003</v>
      </c>
      <c r="DM6" s="35">
        <f t="shared" si="12"/>
        <v>38.049999999999997</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282154</v>
      </c>
      <c r="D7" s="37">
        <v>46</v>
      </c>
      <c r="E7" s="37">
        <v>17</v>
      </c>
      <c r="F7" s="37">
        <v>5</v>
      </c>
      <c r="G7" s="37">
        <v>0</v>
      </c>
      <c r="H7" s="37" t="s">
        <v>96</v>
      </c>
      <c r="I7" s="37" t="s">
        <v>97</v>
      </c>
      <c r="J7" s="37" t="s">
        <v>98</v>
      </c>
      <c r="K7" s="37" t="s">
        <v>99</v>
      </c>
      <c r="L7" s="37" t="s">
        <v>100</v>
      </c>
      <c r="M7" s="37" t="s">
        <v>101</v>
      </c>
      <c r="N7" s="38" t="s">
        <v>102</v>
      </c>
      <c r="O7" s="38">
        <v>45.66</v>
      </c>
      <c r="P7" s="38">
        <v>1.71</v>
      </c>
      <c r="Q7" s="38">
        <v>96.15</v>
      </c>
      <c r="R7" s="38">
        <v>2640</v>
      </c>
      <c r="S7" s="38">
        <v>77238</v>
      </c>
      <c r="T7" s="38">
        <v>176.51</v>
      </c>
      <c r="U7" s="38">
        <v>437.58</v>
      </c>
      <c r="V7" s="38">
        <v>1316</v>
      </c>
      <c r="W7" s="38">
        <v>2.2999999999999998</v>
      </c>
      <c r="X7" s="38">
        <v>572.16999999999996</v>
      </c>
      <c r="Y7" s="38">
        <v>96.58</v>
      </c>
      <c r="Z7" s="38">
        <v>104.18</v>
      </c>
      <c r="AA7" s="38">
        <v>100</v>
      </c>
      <c r="AB7" s="38">
        <v>99.94</v>
      </c>
      <c r="AC7" s="38">
        <v>100.04</v>
      </c>
      <c r="AD7" s="38">
        <v>99.64</v>
      </c>
      <c r="AE7" s="38">
        <v>99.66</v>
      </c>
      <c r="AF7" s="38">
        <v>100.95</v>
      </c>
      <c r="AG7" s="38">
        <v>101.77</v>
      </c>
      <c r="AH7" s="38">
        <v>103.6</v>
      </c>
      <c r="AI7" s="38">
        <v>102.97</v>
      </c>
      <c r="AJ7" s="38">
        <v>25.48</v>
      </c>
      <c r="AK7" s="38">
        <v>0</v>
      </c>
      <c r="AL7" s="38">
        <v>0</v>
      </c>
      <c r="AM7" s="38">
        <v>0</v>
      </c>
      <c r="AN7" s="38">
        <v>0</v>
      </c>
      <c r="AO7" s="38">
        <v>214.61</v>
      </c>
      <c r="AP7" s="38">
        <v>225.39</v>
      </c>
      <c r="AQ7" s="38">
        <v>224.04</v>
      </c>
      <c r="AR7" s="38">
        <v>227.4</v>
      </c>
      <c r="AS7" s="38">
        <v>193.99</v>
      </c>
      <c r="AT7" s="38">
        <v>165.48</v>
      </c>
      <c r="AU7" s="38">
        <v>53.51</v>
      </c>
      <c r="AV7" s="38">
        <v>65.430000000000007</v>
      </c>
      <c r="AW7" s="38">
        <v>65.069999999999993</v>
      </c>
      <c r="AX7" s="38">
        <v>59.25</v>
      </c>
      <c r="AY7" s="38">
        <v>81.180000000000007</v>
      </c>
      <c r="AZ7" s="38">
        <v>29.45</v>
      </c>
      <c r="BA7" s="38">
        <v>31.84</v>
      </c>
      <c r="BB7" s="38">
        <v>29.91</v>
      </c>
      <c r="BC7" s="38">
        <v>29.54</v>
      </c>
      <c r="BD7" s="38">
        <v>26.99</v>
      </c>
      <c r="BE7" s="38">
        <v>33.840000000000003</v>
      </c>
      <c r="BF7" s="38">
        <v>3089.53</v>
      </c>
      <c r="BG7" s="38">
        <v>3145.59</v>
      </c>
      <c r="BH7" s="38">
        <v>2690.99</v>
      </c>
      <c r="BI7" s="38">
        <v>2612.04</v>
      </c>
      <c r="BJ7" s="38">
        <v>2345.13</v>
      </c>
      <c r="BK7" s="38">
        <v>1081.8</v>
      </c>
      <c r="BL7" s="38">
        <v>974.93</v>
      </c>
      <c r="BM7" s="38">
        <v>855.8</v>
      </c>
      <c r="BN7" s="38">
        <v>789.46</v>
      </c>
      <c r="BO7" s="38">
        <v>826.83</v>
      </c>
      <c r="BP7" s="38">
        <v>765.47</v>
      </c>
      <c r="BQ7" s="38">
        <v>34.54</v>
      </c>
      <c r="BR7" s="38">
        <v>37.049999999999997</v>
      </c>
      <c r="BS7" s="38">
        <v>70.41</v>
      </c>
      <c r="BT7" s="38">
        <v>63.15</v>
      </c>
      <c r="BU7" s="38">
        <v>38.39</v>
      </c>
      <c r="BV7" s="38">
        <v>52.19</v>
      </c>
      <c r="BW7" s="38">
        <v>55.32</v>
      </c>
      <c r="BX7" s="38">
        <v>59.8</v>
      </c>
      <c r="BY7" s="38">
        <v>57.77</v>
      </c>
      <c r="BZ7" s="38">
        <v>57.31</v>
      </c>
      <c r="CA7" s="38">
        <v>59.59</v>
      </c>
      <c r="CB7" s="38">
        <v>413.84</v>
      </c>
      <c r="CC7" s="38">
        <v>390.33</v>
      </c>
      <c r="CD7" s="38">
        <v>205.94</v>
      </c>
      <c r="CE7" s="38">
        <v>230.42</v>
      </c>
      <c r="CF7" s="38">
        <v>383.87</v>
      </c>
      <c r="CG7" s="38">
        <v>296.14</v>
      </c>
      <c r="CH7" s="38">
        <v>283.17</v>
      </c>
      <c r="CI7" s="38">
        <v>263.76</v>
      </c>
      <c r="CJ7" s="38">
        <v>274.35000000000002</v>
      </c>
      <c r="CK7" s="38">
        <v>273.52</v>
      </c>
      <c r="CL7" s="38">
        <v>257.86</v>
      </c>
      <c r="CM7" s="38">
        <v>46.65</v>
      </c>
      <c r="CN7" s="38">
        <v>46.98</v>
      </c>
      <c r="CO7" s="38">
        <v>45.66</v>
      </c>
      <c r="CP7" s="38">
        <v>45.23</v>
      </c>
      <c r="CQ7" s="38">
        <v>48.62</v>
      </c>
      <c r="CR7" s="38">
        <v>52.31</v>
      </c>
      <c r="CS7" s="38">
        <v>60.65</v>
      </c>
      <c r="CT7" s="38">
        <v>51.75</v>
      </c>
      <c r="CU7" s="38">
        <v>50.68</v>
      </c>
      <c r="CV7" s="38">
        <v>50.14</v>
      </c>
      <c r="CW7" s="38">
        <v>51.3</v>
      </c>
      <c r="CX7" s="38">
        <v>93.3</v>
      </c>
      <c r="CY7" s="38">
        <v>94.05</v>
      </c>
      <c r="CZ7" s="38">
        <v>93.64</v>
      </c>
      <c r="DA7" s="38">
        <v>93.51</v>
      </c>
      <c r="DB7" s="38">
        <v>94</v>
      </c>
      <c r="DC7" s="38">
        <v>84.32</v>
      </c>
      <c r="DD7" s="38">
        <v>84.58</v>
      </c>
      <c r="DE7" s="38">
        <v>84.84</v>
      </c>
      <c r="DF7" s="38">
        <v>84.86</v>
      </c>
      <c r="DG7" s="38">
        <v>84.98</v>
      </c>
      <c r="DH7" s="38">
        <v>86.22</v>
      </c>
      <c r="DI7" s="38">
        <v>28.28</v>
      </c>
      <c r="DJ7" s="38">
        <v>31.49</v>
      </c>
      <c r="DK7" s="38">
        <v>33.89</v>
      </c>
      <c r="DL7" s="38">
        <v>35.200000000000003</v>
      </c>
      <c r="DM7" s="38">
        <v>38.049999999999997</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三木市役所</cp:lastModifiedBy>
  <dcterms:created xsi:type="dcterms:W3CDTF">2020-12-04T02:37:24Z</dcterms:created>
  <dcterms:modified xsi:type="dcterms:W3CDTF">2021-01-15T07:55:48Z</dcterms:modified>
  <cp:category/>
</cp:coreProperties>
</file>