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5 統計(H31.4~)\080  統計書等の編集発行及び統計事務の総括に関すること\40 市統計書【永年】\令和０２年度統計書\R02(9)HP掲載\"/>
    </mc:Choice>
  </mc:AlternateContent>
  <bookViews>
    <workbookView xWindow="0" yWindow="0" windowWidth="20490" windowHeight="7530"/>
  </bookViews>
  <sheets>
    <sheet name="目次" sheetId="31" r:id="rId1"/>
    <sheet name="12-1" sheetId="32" r:id="rId2"/>
    <sheet name="12-2" sheetId="33" r:id="rId3"/>
    <sheet name="12-3" sheetId="34" r:id="rId4"/>
    <sheet name="12-4" sheetId="35" r:id="rId5"/>
    <sheet name="12-5" sheetId="36" r:id="rId6"/>
    <sheet name="12-6" sheetId="37" r:id="rId7"/>
    <sheet name="12-7" sheetId="38" r:id="rId8"/>
    <sheet name="12-8" sheetId="39" r:id="rId9"/>
    <sheet name="12-9" sheetId="40" r:id="rId10"/>
    <sheet name="12-10" sheetId="41" r:id="rId11"/>
    <sheet name="12-11" sheetId="42" r:id="rId12"/>
    <sheet name="12-12" sheetId="43" r:id="rId13"/>
    <sheet name="12-13" sheetId="44" r:id="rId14"/>
    <sheet name="12-14" sheetId="45" r:id="rId15"/>
    <sheet name="12-15" sheetId="46" r:id="rId16"/>
    <sheet name="12-16" sheetId="47" r:id="rId17"/>
    <sheet name="12-17" sheetId="48" r:id="rId18"/>
    <sheet name="12-18" sheetId="49" r:id="rId19"/>
    <sheet name="12-19" sheetId="50" r:id="rId20"/>
    <sheet name="12-20" sheetId="51" r:id="rId21"/>
    <sheet name="12-21" sheetId="52" r:id="rId22"/>
    <sheet name="12-22" sheetId="53" r:id="rId23"/>
    <sheet name="12-23" sheetId="54" r:id="rId24"/>
    <sheet name="12-24" sheetId="55" r:id="rId25"/>
    <sheet name="12-25" sheetId="56" r:id="rId26"/>
    <sheet name="12-26" sheetId="57" r:id="rId27"/>
    <sheet name="12-27" sheetId="58" r:id="rId28"/>
    <sheet name="12-28(1)" sheetId="59" r:id="rId29"/>
    <sheet name="12-28(2)" sheetId="60" r:id="rId30"/>
    <sheet name="12-28(3)" sheetId="61" r:id="rId31"/>
  </sheets>
  <definedNames>
    <definedName name="_Hlk525028368" localSheetId="22">'12-22'!#REF!</definedName>
    <definedName name="_Hlk525028368" localSheetId="23">'12-23'!#REF!</definedName>
    <definedName name="_xlnm.Print_Area" localSheetId="10">'12-10'!$A$1:$N$9</definedName>
    <definedName name="_xlnm.Print_Area" localSheetId="11">'12-11'!$A$1:$J$9</definedName>
    <definedName name="_xlnm.Print_Area" localSheetId="12">'12-12'!$A$1:$F$9</definedName>
    <definedName name="_xlnm.Print_Area" localSheetId="21">'12-21'!$A$1:$G$21</definedName>
    <definedName name="_xlnm.Print_Area" localSheetId="22">'12-22'!$A$1:$F$9</definedName>
    <definedName name="_xlnm.Print_Area" localSheetId="24">'12-24'!$A$1:$X$25</definedName>
    <definedName name="_xlnm.Print_Area" localSheetId="29">'12-28(2)'!$A$1:$S$31</definedName>
    <definedName name="_xlnm.Print_Area" localSheetId="30">'12-28(3)'!$A$1:$S$36</definedName>
    <definedName name="_xlnm.Print_Area" localSheetId="6">'12-6'!$A$1:$M$10</definedName>
    <definedName name="_xlnm.Print_Area" localSheetId="8">'12-8'!$A$1:$I$19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6" l="1"/>
  <c r="D5" i="56"/>
  <c r="E5" i="56"/>
  <c r="G5" i="56"/>
  <c r="F5" i="56" s="1"/>
  <c r="H5" i="56"/>
  <c r="I5" i="56"/>
  <c r="J5" i="56"/>
  <c r="K5" i="56"/>
  <c r="L5" i="56"/>
  <c r="M5" i="56"/>
  <c r="N5" i="56"/>
  <c r="O5" i="56"/>
  <c r="P5" i="56"/>
  <c r="Q5" i="56"/>
  <c r="R5" i="56"/>
  <c r="F6" i="56"/>
  <c r="B6" i="56" s="1"/>
  <c r="B7" i="56"/>
  <c r="F7" i="56"/>
  <c r="F8" i="56"/>
  <c r="B8" i="56" s="1"/>
  <c r="B9" i="56"/>
  <c r="F9" i="56"/>
  <c r="F10" i="56"/>
  <c r="B10" i="56" s="1"/>
  <c r="B11" i="56"/>
  <c r="F11" i="56"/>
  <c r="F12" i="56"/>
  <c r="B12" i="56" s="1"/>
  <c r="B13" i="56"/>
  <c r="F13" i="56"/>
  <c r="F14" i="56"/>
  <c r="B14" i="56" s="1"/>
  <c r="B15" i="56"/>
  <c r="F15" i="56"/>
  <c r="F16" i="56"/>
  <c r="B16" i="56" s="1"/>
  <c r="B17" i="56"/>
  <c r="F17" i="56"/>
  <c r="D5" i="55"/>
  <c r="C5" i="55" s="1"/>
  <c r="E5" i="55"/>
  <c r="F5" i="55"/>
  <c r="G5" i="55"/>
  <c r="I5" i="55"/>
  <c r="J5" i="55"/>
  <c r="K5" i="55"/>
  <c r="L5" i="55"/>
  <c r="H5" i="55" s="1"/>
  <c r="N5" i="55"/>
  <c r="M5" i="55" s="1"/>
  <c r="O5" i="55"/>
  <c r="P5" i="55"/>
  <c r="Q5" i="55"/>
  <c r="T5" i="55"/>
  <c r="S5" i="55" s="1"/>
  <c r="U5" i="55"/>
  <c r="V5" i="55"/>
  <c r="W5" i="55"/>
  <c r="X5" i="55"/>
  <c r="C6" i="55"/>
  <c r="L6" i="55"/>
  <c r="H6" i="55" s="1"/>
  <c r="B6" i="55" s="1"/>
  <c r="M6" i="55"/>
  <c r="S6" i="55"/>
  <c r="C7" i="55"/>
  <c r="B7" i="55" s="1"/>
  <c r="H7" i="55"/>
  <c r="L7" i="55"/>
  <c r="M7" i="55"/>
  <c r="S7" i="55"/>
  <c r="C8" i="55"/>
  <c r="L8" i="55"/>
  <c r="H8" i="55" s="1"/>
  <c r="B8" i="55" s="1"/>
  <c r="M8" i="55"/>
  <c r="S8" i="55"/>
  <c r="C9" i="55"/>
  <c r="B9" i="55" s="1"/>
  <c r="H9" i="55"/>
  <c r="L9" i="55"/>
  <c r="M9" i="55"/>
  <c r="S9" i="55"/>
  <c r="C10" i="55"/>
  <c r="L10" i="55"/>
  <c r="H10" i="55" s="1"/>
  <c r="B10" i="55" s="1"/>
  <c r="M10" i="55"/>
  <c r="S10" i="55"/>
  <c r="C11" i="55"/>
  <c r="B11" i="55" s="1"/>
  <c r="H11" i="55"/>
  <c r="L11" i="55"/>
  <c r="M11" i="55"/>
  <c r="S11" i="55"/>
  <c r="C12" i="55"/>
  <c r="L12" i="55"/>
  <c r="H12" i="55" s="1"/>
  <c r="B12" i="55" s="1"/>
  <c r="M12" i="55"/>
  <c r="S12" i="55"/>
  <c r="C13" i="55"/>
  <c r="B13" i="55" s="1"/>
  <c r="H13" i="55"/>
  <c r="L13" i="55"/>
  <c r="M13" i="55"/>
  <c r="S13" i="55"/>
  <c r="C14" i="55"/>
  <c r="L14" i="55"/>
  <c r="H14" i="55" s="1"/>
  <c r="B14" i="55" s="1"/>
  <c r="M14" i="55"/>
  <c r="S14" i="55"/>
  <c r="C15" i="55"/>
  <c r="B15" i="55" s="1"/>
  <c r="H15" i="55"/>
  <c r="L15" i="55"/>
  <c r="M15" i="55"/>
  <c r="S15" i="55"/>
  <c r="C16" i="55"/>
  <c r="L16" i="55"/>
  <c r="H16" i="55" s="1"/>
  <c r="B16" i="55" s="1"/>
  <c r="M16" i="55"/>
  <c r="S16" i="55"/>
  <c r="C17" i="55"/>
  <c r="B17" i="55" s="1"/>
  <c r="H17" i="55"/>
  <c r="L17" i="55"/>
  <c r="M17" i="55"/>
  <c r="S17" i="55"/>
  <c r="J8" i="49"/>
  <c r="K4" i="46"/>
  <c r="C7" i="39"/>
  <c r="B8" i="35"/>
  <c r="K9" i="33"/>
  <c r="B5" i="55" l="1"/>
  <c r="B5" i="56"/>
</calcChain>
</file>

<file path=xl/sharedStrings.xml><?xml version="1.0" encoding="utf-8"?>
<sst xmlns="http://schemas.openxmlformats.org/spreadsheetml/2006/main" count="1603" uniqueCount="628">
  <si>
    <t>病　　院</t>
  </si>
  <si>
    <t>有床診療所</t>
  </si>
  <si>
    <t>施設数</t>
  </si>
  <si>
    <t>病床数</t>
  </si>
  <si>
    <t>平成26年</t>
    <rPh sb="0" eb="2">
      <t>ヘイセイ</t>
    </rPh>
    <rPh sb="4" eb="5">
      <t>ネン</t>
    </rPh>
    <phoneticPr fontId="3"/>
  </si>
  <si>
    <t>資料：兵庫県健康福祉部</t>
    <rPh sb="3" eb="6">
      <t>ヒョウゴケン</t>
    </rPh>
    <rPh sb="6" eb="8">
      <t>ケンコウ</t>
    </rPh>
    <rPh sb="8" eb="10">
      <t>フクシ</t>
    </rPh>
    <rPh sb="10" eb="11">
      <t>ブ</t>
    </rPh>
    <phoneticPr fontId="3"/>
  </si>
  <si>
    <t>2. 主要死因別および年齢階層別死亡者数</t>
    <phoneticPr fontId="3"/>
  </si>
  <si>
    <t>単位：人</t>
  </si>
  <si>
    <t>　　  区分
年次</t>
    <rPh sb="4" eb="6">
      <t>クブン</t>
    </rPh>
    <phoneticPr fontId="3"/>
  </si>
  <si>
    <t>主　　要　　死　　因　　別</t>
  </si>
  <si>
    <t>総　数</t>
  </si>
  <si>
    <t>心疾患</t>
    <rPh sb="1" eb="2">
      <t>シツ</t>
    </rPh>
    <rPh sb="2" eb="3">
      <t>ワズラ</t>
    </rPh>
    <phoneticPr fontId="3"/>
  </si>
  <si>
    <t>老　衰</t>
  </si>
  <si>
    <t>事　故</t>
  </si>
  <si>
    <t>自　殺</t>
  </si>
  <si>
    <t>その他</t>
  </si>
  <si>
    <t>0～9歳</t>
  </si>
  <si>
    <t>80歳
　以上</t>
    <rPh sb="2" eb="3">
      <t>サイ</t>
    </rPh>
    <rPh sb="5" eb="7">
      <t>イジョウ</t>
    </rPh>
    <phoneticPr fontId="3"/>
  </si>
  <si>
    <t>不詳</t>
  </si>
  <si>
    <t>-</t>
  </si>
  <si>
    <t>単位：施設数・床（10月1日現在）</t>
    <rPh sb="3" eb="5">
      <t>シセツ</t>
    </rPh>
    <rPh sb="5" eb="6">
      <t>スウ</t>
    </rPh>
    <phoneticPr fontId="3"/>
  </si>
  <si>
    <t>　　   項目
年次</t>
    <rPh sb="5" eb="7">
      <t>コウモク</t>
    </rPh>
    <phoneticPr fontId="3"/>
  </si>
  <si>
    <t>病院数</t>
  </si>
  <si>
    <t>　 　項目
年次</t>
    <rPh sb="7" eb="9">
      <t>ネンジ</t>
    </rPh>
    <phoneticPr fontId="3"/>
  </si>
  <si>
    <t>総 数</t>
  </si>
  <si>
    <t>医 師</t>
  </si>
  <si>
    <t>薬剤師</t>
  </si>
  <si>
    <t>助産師</t>
    <rPh sb="2" eb="3">
      <t>シ</t>
    </rPh>
    <phoneticPr fontId="3"/>
  </si>
  <si>
    <t>保健師</t>
    <rPh sb="2" eb="3">
      <t>シ</t>
    </rPh>
    <phoneticPr fontId="3"/>
  </si>
  <si>
    <t>看護師</t>
    <rPh sb="2" eb="3">
      <t>シ</t>
    </rPh>
    <phoneticPr fontId="3"/>
  </si>
  <si>
    <t>准看護師</t>
    <rPh sb="3" eb="4">
      <t>シ</t>
    </rPh>
    <phoneticPr fontId="3"/>
  </si>
  <si>
    <t>年次</t>
  </si>
  <si>
    <t>5. 食品衛生営業許可施設数</t>
    <rPh sb="3" eb="5">
      <t>ショクヒン</t>
    </rPh>
    <rPh sb="5" eb="7">
      <t>エイセイ</t>
    </rPh>
    <rPh sb="7" eb="9">
      <t>エイギョウ</t>
    </rPh>
    <rPh sb="9" eb="11">
      <t>キョカ</t>
    </rPh>
    <rPh sb="11" eb="14">
      <t>シセツスウ</t>
    </rPh>
    <phoneticPr fontId="3"/>
  </si>
  <si>
    <t>単位：店（3月31日現在）</t>
  </si>
  <si>
    <t>　　 　区分
年次</t>
    <rPh sb="4" eb="6">
      <t>クブン</t>
    </rPh>
    <rPh sb="8" eb="10">
      <t>ネンジ</t>
    </rPh>
    <phoneticPr fontId="3"/>
  </si>
  <si>
    <t>飲食店</t>
  </si>
  <si>
    <t>喫茶店</t>
  </si>
  <si>
    <t>菓子製造</t>
  </si>
  <si>
    <t>食肉販売</t>
  </si>
  <si>
    <t>資料：加東健康福祉事務所</t>
    <phoneticPr fontId="3"/>
  </si>
  <si>
    <t>6. 環境衛生営業等許可施設数</t>
    <rPh sb="7" eb="8">
      <t>エイ</t>
    </rPh>
    <rPh sb="8" eb="9">
      <t>ギョウ</t>
    </rPh>
    <rPh sb="9" eb="10">
      <t>トウ</t>
    </rPh>
    <rPh sb="10" eb="12">
      <t>キョカ</t>
    </rPh>
    <phoneticPr fontId="3"/>
  </si>
  <si>
    <t>総 数</t>
    <phoneticPr fontId="3"/>
  </si>
  <si>
    <t>公 衆 浴 場</t>
    <phoneticPr fontId="3"/>
  </si>
  <si>
    <t>旅館・ホテル</t>
    <rPh sb="0" eb="2">
      <t>リョカン</t>
    </rPh>
    <phoneticPr fontId="3"/>
  </si>
  <si>
    <t>ホ   テ   ル</t>
    <phoneticPr fontId="3"/>
  </si>
  <si>
    <t>旅館</t>
    <rPh sb="0" eb="2">
      <t>リョカン</t>
    </rPh>
    <phoneticPr fontId="3"/>
  </si>
  <si>
    <t>簡易宿所</t>
    <rPh sb="0" eb="2">
      <t>カンイ</t>
    </rPh>
    <rPh sb="2" eb="4">
      <t>シュクショ</t>
    </rPh>
    <phoneticPr fontId="3"/>
  </si>
  <si>
    <t>下宿</t>
    <rPh sb="0" eb="2">
      <t>ゲシュク</t>
    </rPh>
    <phoneticPr fontId="3"/>
  </si>
  <si>
    <t>美容所</t>
    <phoneticPr fontId="3"/>
  </si>
  <si>
    <t>興行場</t>
    <rPh sb="0" eb="3">
      <t>コウギョウジョウジョウ</t>
    </rPh>
    <phoneticPr fontId="3"/>
  </si>
  <si>
    <t>（注）平成30年6月に旅館業法が改正され、「ホテル」、「旅館」の区分が「旅館・ホテル」となった。</t>
    <rPh sb="1" eb="2">
      <t>チュウ</t>
    </rPh>
    <rPh sb="3" eb="5">
      <t>ヘイセイ</t>
    </rPh>
    <rPh sb="7" eb="8">
      <t>ネン</t>
    </rPh>
    <rPh sb="9" eb="10">
      <t>ガツ</t>
    </rPh>
    <rPh sb="11" eb="15">
      <t>リョカンギョウホウ</t>
    </rPh>
    <rPh sb="16" eb="18">
      <t>カイセイ</t>
    </rPh>
    <rPh sb="28" eb="30">
      <t>リョカン</t>
    </rPh>
    <rPh sb="32" eb="34">
      <t>クブン</t>
    </rPh>
    <rPh sb="36" eb="38">
      <t>リョカン</t>
    </rPh>
    <phoneticPr fontId="3"/>
  </si>
  <si>
    <t>単位：人</t>
    <phoneticPr fontId="3"/>
  </si>
  <si>
    <t>　　   区分
年度</t>
  </si>
  <si>
    <t>Ｂ型肝炎</t>
    <rPh sb="1" eb="2">
      <t>ガタ</t>
    </rPh>
    <rPh sb="2" eb="4">
      <t>カンエン</t>
    </rPh>
    <phoneticPr fontId="3"/>
  </si>
  <si>
    <t>小児用
肺炎球菌</t>
    <rPh sb="0" eb="3">
      <t>ショウニヨウ</t>
    </rPh>
    <rPh sb="4" eb="6">
      <t>ハイエン</t>
    </rPh>
    <rPh sb="6" eb="8">
      <t>キュウキン</t>
    </rPh>
    <phoneticPr fontId="10"/>
  </si>
  <si>
    <t>四種混合</t>
    <rPh sb="0" eb="2">
      <t>４シュ</t>
    </rPh>
    <rPh sb="2" eb="4">
      <t>コンゴウ</t>
    </rPh>
    <phoneticPr fontId="10"/>
  </si>
  <si>
    <r>
      <t xml:space="preserve">ＭＲ
</t>
    </r>
    <r>
      <rPr>
        <sz val="8"/>
        <rFont val="ＭＳ 明朝"/>
        <family val="1"/>
        <charset val="128"/>
      </rPr>
      <t>（麻しん
風しん）</t>
    </r>
    <rPh sb="4" eb="5">
      <t>マ</t>
    </rPh>
    <rPh sb="8" eb="9">
      <t>フウ</t>
    </rPh>
    <phoneticPr fontId="10"/>
  </si>
  <si>
    <t>水痘</t>
    <rPh sb="0" eb="2">
      <t>スイトウ</t>
    </rPh>
    <phoneticPr fontId="10"/>
  </si>
  <si>
    <t>日本
脳炎</t>
  </si>
  <si>
    <t>二種混合</t>
  </si>
  <si>
    <t>急性灰
白髄炎</t>
  </si>
  <si>
    <t>三種混合</t>
  </si>
  <si>
    <r>
      <t xml:space="preserve">ＨＰＶ
</t>
    </r>
    <r>
      <rPr>
        <sz val="8"/>
        <rFont val="ＭＳ 明朝"/>
        <family val="1"/>
        <charset val="128"/>
      </rPr>
      <t>（子宮頸
がん）</t>
    </r>
    <rPh sb="5" eb="7">
      <t>シキュウ</t>
    </rPh>
    <rPh sb="7" eb="8">
      <t>ケイ</t>
    </rPh>
    <phoneticPr fontId="10"/>
  </si>
  <si>
    <t>ｲﾝﾌﾙｴﾝｻﾞ
(高齢者)</t>
  </si>
  <si>
    <t>高齢者
肺炎球菌</t>
    <rPh sb="0" eb="3">
      <t>コウレイシャ</t>
    </rPh>
    <rPh sb="4" eb="6">
      <t>ハイエン</t>
    </rPh>
    <rPh sb="6" eb="8">
      <t>キュウキン</t>
    </rPh>
    <phoneticPr fontId="3"/>
  </si>
  <si>
    <t>資料：三木市健康福祉部健康増進課（「主要施策実績報告書」による）</t>
  </si>
  <si>
    <t xml:space="preserve"> （注）1.予防接種人員は延人員である。</t>
  </si>
  <si>
    <t xml:space="preserve">          　　　区分
対象･年度</t>
  </si>
  <si>
    <t>対象人員</t>
  </si>
  <si>
    <t>被注射者</t>
  </si>
  <si>
    <t>ﾂﾍﾞﾙｸﾘﾝ
判定者</t>
  </si>
  <si>
    <t>間接撮影</t>
  </si>
  <si>
    <t>精密検査</t>
  </si>
  <si>
    <t>被発見者</t>
  </si>
  <si>
    <t>ＢＣＧ
接　種</t>
  </si>
  <si>
    <t>1)基本健診（対象者：16歳以上）</t>
  </si>
  <si>
    <t>単位：人・回</t>
  </si>
  <si>
    <t xml:space="preserve">             年度
区分</t>
  </si>
  <si>
    <t>受診者数</t>
  </si>
  <si>
    <t>集団</t>
  </si>
  <si>
    <t>個別</t>
  </si>
  <si>
    <t>計</t>
  </si>
  <si>
    <t>受　診　率</t>
  </si>
  <si>
    <t>集団の実施回数</t>
  </si>
  <si>
    <t>資料：三木市健康福祉部健康増進課</t>
  </si>
  <si>
    <t xml:space="preserve"> （注）受診率は三木市国民健康保険特定健康診査受診率</t>
    <rPh sb="8" eb="11">
      <t>ミキシ</t>
    </rPh>
    <rPh sb="11" eb="13">
      <t>コクミン</t>
    </rPh>
    <rPh sb="13" eb="15">
      <t>ケンコウ</t>
    </rPh>
    <rPh sb="15" eb="17">
      <t>ホケン</t>
    </rPh>
    <rPh sb="17" eb="19">
      <t>トクテイ</t>
    </rPh>
    <rPh sb="19" eb="21">
      <t>ケンコウ</t>
    </rPh>
    <rPh sb="21" eb="23">
      <t>シンサ</t>
    </rPh>
    <rPh sb="23" eb="25">
      <t>ジュシン</t>
    </rPh>
    <rPh sb="25" eb="26">
      <t>リツ</t>
    </rPh>
    <phoneticPr fontId="13"/>
  </si>
  <si>
    <t>2）胃がん検診（対象者：35歳以上）</t>
  </si>
  <si>
    <t>受　 診 者 　数</t>
  </si>
  <si>
    <t>要　精　検　者　数</t>
  </si>
  <si>
    <t>要 　精 　検 　率</t>
  </si>
  <si>
    <t>発　　　見　　　数</t>
  </si>
  <si>
    <t>3）肺がん検診（対象者：16歳以上）</t>
  </si>
  <si>
    <t>4）大腸がん検診（対象者：40歳以上)</t>
  </si>
  <si>
    <t xml:space="preserve">          年度
区分</t>
  </si>
  <si>
    <t>受 診 者 数</t>
  </si>
  <si>
    <t>要精検者数</t>
  </si>
  <si>
    <t>要 精 検 率</t>
  </si>
  <si>
    <t>発　見　数</t>
  </si>
  <si>
    <t>5）子宮がん検診（対象者：20歳以上）</t>
  </si>
  <si>
    <t>6）乳がん検診（対象者：40歳以上隔年）</t>
  </si>
  <si>
    <t>単位：件</t>
  </si>
  <si>
    <t>　　　　　   区分
年度</t>
  </si>
  <si>
    <t>総数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</si>
  <si>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</si>
  <si>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</si>
  <si>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</si>
  <si>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</si>
  <si>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</si>
  <si>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</si>
  <si>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</si>
  <si>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</si>
  <si>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</si>
  <si>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</si>
  <si>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</si>
  <si>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</si>
  <si>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　　  区分
年度</t>
    <rPh sb="4" eb="6">
      <t>クブン</t>
    </rPh>
    <phoneticPr fontId="3"/>
  </si>
  <si>
    <t>埋 葬</t>
  </si>
  <si>
    <t>火 葬</t>
  </si>
  <si>
    <t>資料：三木市市民生活部市民課（「主要施策実績報告書」による）</t>
    <rPh sb="8" eb="10">
      <t>セイカツ</t>
    </rPh>
    <phoneticPr fontId="3"/>
  </si>
  <si>
    <t>単位：体</t>
  </si>
  <si>
    <t>乳児･死産児</t>
  </si>
  <si>
    <t>犬・猫等</t>
  </si>
  <si>
    <t>医療汚物</t>
  </si>
  <si>
    <t>資料：三木市市民生活部市民課</t>
    <rPh sb="8" eb="10">
      <t>セイカツ</t>
    </rPh>
    <phoneticPr fontId="3"/>
  </si>
  <si>
    <t>単位：頭</t>
  </si>
  <si>
    <t>注射実施頭数</t>
  </si>
  <si>
    <t>単位：世帯・件</t>
  </si>
  <si>
    <t>難　　　　病</t>
    <rPh sb="0" eb="1">
      <t>ナン</t>
    </rPh>
    <rPh sb="5" eb="6">
      <t>ビョウ</t>
    </rPh>
    <phoneticPr fontId="3"/>
  </si>
  <si>
    <t>その他の疾病</t>
  </si>
  <si>
    <t>虐　待　事　例</t>
    <rPh sb="0" eb="1">
      <t>ギャク</t>
    </rPh>
    <rPh sb="2" eb="3">
      <t>マツ</t>
    </rPh>
    <rPh sb="4" eb="5">
      <t>コト</t>
    </rPh>
    <rPh sb="6" eb="7">
      <t>レイ</t>
    </rPh>
    <phoneticPr fontId="3"/>
  </si>
  <si>
    <t>未新</t>
    <rPh sb="0" eb="1">
      <t>マ</t>
    </rPh>
    <rPh sb="1" eb="2">
      <t>シン</t>
    </rPh>
    <phoneticPr fontId="3"/>
  </si>
  <si>
    <t>歳　以　上</t>
    <rPh sb="0" eb="1">
      <t>サイ</t>
    </rPh>
    <rPh sb="2" eb="3">
      <t>イ</t>
    </rPh>
    <rPh sb="4" eb="5">
      <t>ウエ</t>
    </rPh>
    <phoneticPr fontId="3"/>
  </si>
  <si>
    <t>熟生</t>
    <rPh sb="0" eb="1">
      <t>ジュク</t>
    </rPh>
    <rPh sb="1" eb="2">
      <t>セイ</t>
    </rPh>
    <phoneticPr fontId="3"/>
  </si>
  <si>
    <t>歳以下</t>
    <rPh sb="0" eb="1">
      <t>サイ</t>
    </rPh>
    <rPh sb="1" eb="3">
      <t>イカ</t>
    </rPh>
    <phoneticPr fontId="3"/>
  </si>
  <si>
    <t>歳以上</t>
  </si>
  <si>
    <r>
      <t>)</t>
    </r>
    <r>
      <rPr>
        <sz val="9.5"/>
        <rFont val="ＭＳ 明朝"/>
        <family val="1"/>
        <charset val="128"/>
      </rPr>
      <t>児</t>
    </r>
    <phoneticPr fontId="3"/>
  </si>
  <si>
    <t>-</t>
    <phoneticPr fontId="3"/>
  </si>
  <si>
    <t>資料：三木市健康福祉部健康増進課</t>
    <phoneticPr fontId="3"/>
  </si>
  <si>
    <t>　　　　　　　　　年度
　　　　　　　　　区分
項目</t>
    <rPh sb="26" eb="28">
      <t>コウモク</t>
    </rPh>
    <phoneticPr fontId="3"/>
  </si>
  <si>
    <t>回数</t>
  </si>
  <si>
    <t>受講者数</t>
  </si>
  <si>
    <t>思春期保健福祉体験事業</t>
    <rPh sb="0" eb="3">
      <t>シシュンキ</t>
    </rPh>
    <rPh sb="3" eb="5">
      <t>ホケン</t>
    </rPh>
    <rPh sb="5" eb="7">
      <t>フクシ</t>
    </rPh>
    <rPh sb="7" eb="9">
      <t>タイケン</t>
    </rPh>
    <rPh sb="9" eb="11">
      <t>ジギョウ</t>
    </rPh>
    <phoneticPr fontId="3"/>
  </si>
  <si>
    <t>高齢者学級等</t>
    <rPh sb="0" eb="1">
      <t>タカ</t>
    </rPh>
    <rPh sb="1" eb="2">
      <t>ヨワイ</t>
    </rPh>
    <rPh sb="2" eb="3">
      <t>シャ</t>
    </rPh>
    <rPh sb="3" eb="4">
      <t>ガク</t>
    </rPh>
    <rPh sb="4" eb="5">
      <t>キュウ</t>
    </rPh>
    <rPh sb="5" eb="6">
      <t>トウ</t>
    </rPh>
    <phoneticPr fontId="3"/>
  </si>
  <si>
    <t>重症化予防教室</t>
    <rPh sb="0" eb="3">
      <t>ジュウショウカ</t>
    </rPh>
    <rPh sb="3" eb="5">
      <t>ヨボウ</t>
    </rPh>
    <rPh sb="5" eb="7">
      <t>キョウシツ</t>
    </rPh>
    <phoneticPr fontId="10"/>
  </si>
  <si>
    <t>健康づくりの集い</t>
    <rPh sb="6" eb="7">
      <t>ツド</t>
    </rPh>
    <phoneticPr fontId="3"/>
  </si>
  <si>
    <t>歯と口の健康展</t>
    <rPh sb="0" eb="1">
      <t>ハ</t>
    </rPh>
    <rPh sb="2" eb="3">
      <t>クチ</t>
    </rPh>
    <rPh sb="4" eb="5">
      <t>ケン</t>
    </rPh>
    <rPh sb="5" eb="6">
      <t>ヤスシ</t>
    </rPh>
    <rPh sb="6" eb="7">
      <t>テン</t>
    </rPh>
    <phoneticPr fontId="14"/>
  </si>
  <si>
    <t>運動指導関連教室等その他</t>
    <rPh sb="0" eb="2">
      <t>ウンドウ</t>
    </rPh>
    <rPh sb="2" eb="4">
      <t>シドウ</t>
    </rPh>
    <rPh sb="4" eb="6">
      <t>カンレン</t>
    </rPh>
    <rPh sb="6" eb="8">
      <t>キョウシツ</t>
    </rPh>
    <rPh sb="8" eb="9">
      <t>トウ</t>
    </rPh>
    <rPh sb="11" eb="12">
      <t>タ</t>
    </rPh>
    <phoneticPr fontId="3"/>
  </si>
  <si>
    <t>内400mℓ</t>
    <rPh sb="0" eb="1">
      <t>ナイ</t>
    </rPh>
    <phoneticPr fontId="3"/>
  </si>
  <si>
    <t>内成分</t>
  </si>
  <si>
    <t>資料：三木市健康福祉部福祉課（「主要施策実績報告書」による）</t>
    <rPh sb="11" eb="13">
      <t>フクシ</t>
    </rPh>
    <phoneticPr fontId="3"/>
  </si>
  <si>
    <t>成人保健相談等</t>
    <rPh sb="6" eb="7">
      <t>トウ</t>
    </rPh>
    <phoneticPr fontId="3"/>
  </si>
  <si>
    <t>健診結果相談会</t>
    <rPh sb="0" eb="2">
      <t>ケンシン</t>
    </rPh>
    <rPh sb="2" eb="4">
      <t>ケッカ</t>
    </rPh>
    <rPh sb="4" eb="6">
      <t>ソウダン</t>
    </rPh>
    <rPh sb="6" eb="7">
      <t>カイ</t>
    </rPh>
    <phoneticPr fontId="3"/>
  </si>
  <si>
    <t>特定保健指導</t>
    <rPh sb="0" eb="1">
      <t>トク</t>
    </rPh>
    <rPh sb="1" eb="2">
      <t>サダム</t>
    </rPh>
    <rPh sb="2" eb="4">
      <t>ホケン</t>
    </rPh>
    <rPh sb="4" eb="6">
      <t>シドウ</t>
    </rPh>
    <phoneticPr fontId="3"/>
  </si>
  <si>
    <t>(注)　平成28年度に限り、「特定保健指導」は「専門健康相談」に含む。</t>
    <rPh sb="4" eb="6">
      <t>ヘイセイ</t>
    </rPh>
    <rPh sb="11" eb="12">
      <t>カギ</t>
    </rPh>
    <rPh sb="15" eb="17">
      <t>トクテイ</t>
    </rPh>
    <rPh sb="17" eb="19">
      <t>ホケン</t>
    </rPh>
    <rPh sb="19" eb="21">
      <t>シドウ</t>
    </rPh>
    <rPh sb="24" eb="26">
      <t>センモン</t>
    </rPh>
    <rPh sb="26" eb="28">
      <t>ケンコウ</t>
    </rPh>
    <rPh sb="28" eb="30">
      <t>ソウダン</t>
    </rPh>
    <rPh sb="32" eb="33">
      <t>フク</t>
    </rPh>
    <phoneticPr fontId="3"/>
  </si>
  <si>
    <t>　　　平成29年度以降は、「特定保健指導」は「生活習慣病予防教室」とする。</t>
    <rPh sb="3" eb="5">
      <t>ヘイセイ</t>
    </rPh>
    <rPh sb="9" eb="11">
      <t>イコウ</t>
    </rPh>
    <rPh sb="14" eb="16">
      <t>トクテイ</t>
    </rPh>
    <rPh sb="16" eb="18">
      <t>ホケン</t>
    </rPh>
    <rPh sb="18" eb="20">
      <t>シドウ</t>
    </rPh>
    <rPh sb="23" eb="25">
      <t>セイカツ</t>
    </rPh>
    <rPh sb="25" eb="27">
      <t>シュウカン</t>
    </rPh>
    <rPh sb="27" eb="28">
      <t>ビョウ</t>
    </rPh>
    <rPh sb="28" eb="30">
      <t>ヨボウ</t>
    </rPh>
    <rPh sb="30" eb="32">
      <t>キョウシツ</t>
    </rPh>
    <phoneticPr fontId="3"/>
  </si>
  <si>
    <t>年　　　　　齢　　　　　別</t>
  </si>
  <si>
    <t>午前</t>
  </si>
  <si>
    <t>時間外</t>
  </si>
  <si>
    <t>10～19歳</t>
  </si>
  <si>
    <t>20～39歳</t>
  </si>
  <si>
    <t>40～59歳</t>
  </si>
  <si>
    <t>60歳以上</t>
  </si>
  <si>
    <t>総数</t>
    <rPh sb="0" eb="2">
      <t>ソウスウ</t>
    </rPh>
    <phoneticPr fontId="3"/>
  </si>
  <si>
    <t>時　　　間　　　帯</t>
  </si>
  <si>
    <t>年　　　　　　齢　　　　　別</t>
    <rPh sb="0" eb="1">
      <t>トシ</t>
    </rPh>
    <rPh sb="7" eb="8">
      <t>ヨワイ</t>
    </rPh>
    <rPh sb="13" eb="14">
      <t>ベツ</t>
    </rPh>
    <phoneticPr fontId="3"/>
  </si>
  <si>
    <t>9時台</t>
  </si>
  <si>
    <t>10時台</t>
  </si>
  <si>
    <t>11時台</t>
  </si>
  <si>
    <t>60歳～</t>
  </si>
  <si>
    <t>件　数</t>
  </si>
  <si>
    <t>人　数</t>
  </si>
  <si>
    <t>保  健  指  導  室</t>
  </si>
  <si>
    <t>集  団 健 診 室 １</t>
  </si>
  <si>
    <t>集  団 健 診 室 ２</t>
  </si>
  <si>
    <t>機  能  訓  練  室</t>
  </si>
  <si>
    <t>健  康  教  育  室</t>
  </si>
  <si>
    <t>休  日 歯 科 診 療</t>
  </si>
  <si>
    <t>会   議    室   １</t>
  </si>
  <si>
    <t>談      話      室</t>
  </si>
  <si>
    <t>体  力  測  定  室
(ﾌｧｰｽﾄ講習会等)</t>
  </si>
  <si>
    <t>体  力  測  定  室
（ 日 々 利 用）</t>
  </si>
  <si>
    <t>栄  養  指  導  室</t>
  </si>
  <si>
    <t>会   議   室   ２</t>
  </si>
  <si>
    <t>研      修     室</t>
  </si>
  <si>
    <t>視   聴   覚   室</t>
  </si>
  <si>
    <t>休 息 カ プ セ ル</t>
  </si>
  <si>
    <t>合       計</t>
  </si>
  <si>
    <t>資料:三木市健康福祉部健康増進課</t>
  </si>
  <si>
    <t>22. ごみの資源化量（集団回収のみ）</t>
    <rPh sb="12" eb="14">
      <t>シュウダン</t>
    </rPh>
    <rPh sb="14" eb="16">
      <t>カイシュウ</t>
    </rPh>
    <phoneticPr fontId="3"/>
  </si>
  <si>
    <t>単位：㎏</t>
  </si>
  <si>
    <t>　　　　種類
年度</t>
  </si>
  <si>
    <t>総　　 量</t>
  </si>
  <si>
    <t>紙　　 類</t>
  </si>
  <si>
    <t>布　　 類</t>
  </si>
  <si>
    <t>空き缶</t>
  </si>
  <si>
    <t>空きびん</t>
  </si>
  <si>
    <t>資料：三木市市民生活部生活環境課</t>
    <rPh sb="6" eb="8">
      <t>シミン</t>
    </rPh>
    <rPh sb="8" eb="10">
      <t>セイカツ</t>
    </rPh>
    <rPh sb="11" eb="13">
      <t>セイカツ</t>
    </rPh>
    <rPh sb="15" eb="16">
      <t>カ</t>
    </rPh>
    <phoneticPr fontId="13"/>
  </si>
  <si>
    <t>三木市クリーンセンター</t>
  </si>
  <si>
    <t>単位：ｔ</t>
  </si>
  <si>
    <t xml:space="preserve">            区分
年度･月別</t>
  </si>
  <si>
    <t>収　　　　集　　　　量</t>
  </si>
  <si>
    <t>処理量</t>
  </si>
  <si>
    <t>脱水汚泥
搬 出 量</t>
  </si>
  <si>
    <t>放流水量</t>
  </si>
  <si>
    <t>総　　数</t>
  </si>
  <si>
    <t>し　　尿</t>
  </si>
  <si>
    <t>浄化槽汚</t>
  </si>
  <si>
    <t>（㎥）</t>
  </si>
  <si>
    <t>（t）</t>
  </si>
  <si>
    <t>月</t>
  </si>
  <si>
    <t>資料：三木市市民生活部環境課（「主要施策実績報告書」による）</t>
    <rPh sb="6" eb="8">
      <t>シミン</t>
    </rPh>
    <rPh sb="8" eb="10">
      <t>セイカツ</t>
    </rPh>
    <phoneticPr fontId="13"/>
  </si>
  <si>
    <t>　　 区分
年度月別</t>
  </si>
  <si>
    <t>総搬入量</t>
  </si>
  <si>
    <t>市　　直　　営　　収　　集　　量　</t>
  </si>
  <si>
    <t>委　託　業　者　収　集　量</t>
  </si>
  <si>
    <t>廃 棄 物 処 理 業 許 可 業 者 収 集 量　　　　　　　　　　　　　　　　　　</t>
  </si>
  <si>
    <t>直    接    搬    入    量　　　　　　　　　　　　　　　</t>
  </si>
  <si>
    <t>可燃ごみ</t>
  </si>
  <si>
    <t>あらごみ</t>
  </si>
  <si>
    <t>埋立ごみ</t>
  </si>
  <si>
    <t>資源ごみ</t>
  </si>
  <si>
    <t>可燃性あらごみ</t>
  </si>
  <si>
    <t>不燃性あらごみ</t>
  </si>
  <si>
    <t>平成29年度</t>
    <rPh sb="0" eb="2">
      <t>ヘイセイ</t>
    </rPh>
    <rPh sb="4" eb="6">
      <t>ネンド</t>
    </rPh>
    <phoneticPr fontId="3"/>
  </si>
  <si>
    <t>資料：三木市市民生活部環境課</t>
    <rPh sb="6" eb="8">
      <t>シミン</t>
    </rPh>
    <rPh sb="8" eb="10">
      <t>セイカツ</t>
    </rPh>
    <phoneticPr fontId="13"/>
  </si>
  <si>
    <t>　「資源ごみ」とは、ペットボトル・紙パック、資源プラスチック・紙資源を合わせた量・市は資源プラスチックのみ</t>
  </si>
  <si>
    <t>　市直営：三木（一部を除く）、緑が丘（東・中・西）、自由が丘（一部を除く）の一般家庭から排出されたごみ</t>
    <rPh sb="31" eb="33">
      <t>イチブ</t>
    </rPh>
    <phoneticPr fontId="13"/>
  </si>
  <si>
    <t>　委託業者：三木（一部）、三木南、別所、志染、細川、口吉川、緑が丘（本町）、自由が丘（一部）、青山、吉川地区の一般家庭から排出されたごみ</t>
    <rPh sb="43" eb="45">
      <t>イチブ</t>
    </rPh>
    <phoneticPr fontId="13"/>
  </si>
  <si>
    <t>　廃棄物処理業許可業者：市の許可業者が搬入した会社や商店等から排出された事業系ごみ、および一般家庭から排出された一時多量ごみ</t>
    <rPh sb="1" eb="2">
      <t>ハイ</t>
    </rPh>
    <phoneticPr fontId="13"/>
  </si>
  <si>
    <t>　直接搬入：市清掃センター及び吉川クリーンセンターへ事業者や個人が直接搬入したごみ</t>
  </si>
  <si>
    <t xml:space="preserve">       区分
年度月別</t>
  </si>
  <si>
    <t>総処理量</t>
  </si>
  <si>
    <t>焼却処理</t>
  </si>
  <si>
    <t>埋立処理</t>
  </si>
  <si>
    <t>資　　源　　化</t>
  </si>
  <si>
    <t>あらごみ
金属</t>
    <rPh sb="5" eb="7">
      <t>キンゾク</t>
    </rPh>
    <phoneticPr fontId="3"/>
  </si>
  <si>
    <t>埋立ごみ
金属</t>
    <rPh sb="0" eb="2">
      <t>ウメタテ</t>
    </rPh>
    <rPh sb="5" eb="7">
      <t>キンゾク</t>
    </rPh>
    <phoneticPr fontId="3"/>
  </si>
  <si>
    <t>資源プラス
チック</t>
    <rPh sb="0" eb="2">
      <t>シゲン</t>
    </rPh>
    <phoneticPr fontId="3"/>
  </si>
  <si>
    <t>古紙</t>
    <rPh sb="0" eb="2">
      <t>コシ</t>
    </rPh>
    <phoneticPr fontId="3"/>
  </si>
  <si>
    <t>紙パック</t>
    <rPh sb="0" eb="1">
      <t>カミ</t>
    </rPh>
    <phoneticPr fontId="3"/>
  </si>
  <si>
    <t>特定家電
小型家電</t>
    <phoneticPr fontId="3"/>
  </si>
  <si>
    <t>草木</t>
    <rPh sb="0" eb="2">
      <t>クサキ</t>
    </rPh>
    <phoneticPr fontId="3"/>
  </si>
  <si>
    <t>　　　　区分
年度</t>
  </si>
  <si>
    <t xml:space="preserve">総　　　　　　　　　数   　　 </t>
  </si>
  <si>
    <t>法　　　　　律</t>
  </si>
  <si>
    <t>兵 庫 県 公 害 防 止 条 例</t>
  </si>
  <si>
    <t>特　定　建　設　作　業</t>
  </si>
  <si>
    <t>大　気　汚　染　防　止　法</t>
  </si>
  <si>
    <t>水　質　汚　濁　防　止　法</t>
  </si>
  <si>
    <t>騒　　音　　規　　制　　法</t>
  </si>
  <si>
    <t>振　　動　　規　　制　　法</t>
  </si>
  <si>
    <t>ダイオキシン対策特別措置法</t>
  </si>
  <si>
    <t>騒　　　　　　　　　　　音</t>
  </si>
  <si>
    <t>大 気 関 係</t>
  </si>
  <si>
    <t>ば　　い　　煙</t>
  </si>
  <si>
    <t>粉　　じ　　ん</t>
  </si>
  <si>
    <t>有　害　物　質</t>
  </si>
  <si>
    <t>汚　　　　　水</t>
  </si>
  <si>
    <t>悪　　　　　臭</t>
  </si>
  <si>
    <t>4(-)</t>
  </si>
  <si>
    <t>20(4)</t>
  </si>
  <si>
    <t>21(3)</t>
  </si>
  <si>
    <t>15(-)</t>
  </si>
  <si>
    <t>9(-)</t>
  </si>
  <si>
    <t>3(-)</t>
  </si>
  <si>
    <t>8(-)</t>
  </si>
  <si>
    <t>3（1）</t>
  </si>
  <si>
    <t>18(3)</t>
  </si>
  <si>
    <t>6(3)</t>
  </si>
  <si>
    <t>19(-)</t>
  </si>
  <si>
    <t>14(-)</t>
  </si>
  <si>
    <t>3（-）</t>
  </si>
  <si>
    <t>8（2）</t>
  </si>
  <si>
    <t>18（6）</t>
  </si>
  <si>
    <t>16（2）</t>
  </si>
  <si>
    <t>9（2）</t>
  </si>
  <si>
    <t>4（1）</t>
  </si>
  <si>
    <t>2(-)</t>
  </si>
  <si>
    <t>1(１)</t>
  </si>
  <si>
    <t>8(1)</t>
  </si>
  <si>
    <t>7(-)</t>
  </si>
  <si>
    <t>資料：三木市市民生活部生活環境課</t>
    <rPh sb="6" eb="8">
      <t>シミン</t>
    </rPh>
    <rPh sb="8" eb="10">
      <t>セイカツ</t>
    </rPh>
    <rPh sb="10" eb="11">
      <t>ブ</t>
    </rPh>
    <rPh sb="11" eb="13">
      <t>セイカツ</t>
    </rPh>
    <rPh sb="15" eb="16">
      <t>カ</t>
    </rPh>
    <phoneticPr fontId="13"/>
  </si>
  <si>
    <t>　　 　項目
年度</t>
    <rPh sb="8" eb="10">
      <t>ネンド</t>
    </rPh>
    <phoneticPr fontId="3"/>
  </si>
  <si>
    <t>大　気
汚　染</t>
    <rPh sb="0" eb="1">
      <t>ダイ</t>
    </rPh>
    <rPh sb="2" eb="3">
      <t>キ</t>
    </rPh>
    <rPh sb="4" eb="5">
      <t>キタナ</t>
    </rPh>
    <rPh sb="6" eb="7">
      <t>ソメ</t>
    </rPh>
    <phoneticPr fontId="3"/>
  </si>
  <si>
    <t>水　質
汚　濁</t>
    <rPh sb="0" eb="1">
      <t>ミズ</t>
    </rPh>
    <rPh sb="2" eb="3">
      <t>シツ</t>
    </rPh>
    <rPh sb="4" eb="5">
      <t>キタナ</t>
    </rPh>
    <rPh sb="6" eb="7">
      <t>ダク</t>
    </rPh>
    <phoneticPr fontId="3"/>
  </si>
  <si>
    <t>騒　音</t>
    <rPh sb="0" eb="1">
      <t>サワ</t>
    </rPh>
    <rPh sb="2" eb="3">
      <t>オン</t>
    </rPh>
    <phoneticPr fontId="3"/>
  </si>
  <si>
    <t>振　動</t>
    <rPh sb="0" eb="1">
      <t>オサム</t>
    </rPh>
    <rPh sb="2" eb="3">
      <t>ドウ</t>
    </rPh>
    <phoneticPr fontId="3"/>
  </si>
  <si>
    <t>悪　臭</t>
    <rPh sb="0" eb="1">
      <t>アク</t>
    </rPh>
    <rPh sb="2" eb="3">
      <t>シュウ</t>
    </rPh>
    <phoneticPr fontId="3"/>
  </si>
  <si>
    <t>資料：三木市市民生活部生活環境課（「主要施策実績報告書」による）</t>
    <rPh sb="6" eb="8">
      <t>シミン</t>
    </rPh>
    <rPh sb="8" eb="10">
      <t>セイカツ</t>
    </rPh>
    <rPh sb="11" eb="13">
      <t>セイカツ</t>
    </rPh>
    <rPh sb="15" eb="16">
      <t>カ</t>
    </rPh>
    <phoneticPr fontId="14"/>
  </si>
  <si>
    <t>測　定　項　目</t>
  </si>
  <si>
    <t>単　 位</t>
  </si>
  <si>
    <t>測定年度</t>
  </si>
  <si>
    <t>測　　　　　　　　　　　　　　　　 定</t>
  </si>
  <si>
    <t>地　　　　　　　　　　　　　　　点</t>
  </si>
  <si>
    <t>美　　　　　　　　　　　　　　　　嚢</t>
  </si>
  <si>
    <t>　川</t>
  </si>
  <si>
    <t>北谷川</t>
  </si>
  <si>
    <t>吉川川</t>
  </si>
  <si>
    <t>志　　 染　　 川</t>
  </si>
  <si>
    <t>細目川</t>
  </si>
  <si>
    <t>小川川</t>
  </si>
  <si>
    <t>淡河川</t>
  </si>
  <si>
    <t>別 所 橋</t>
  </si>
  <si>
    <t>末 広 橋</t>
  </si>
  <si>
    <t>上 津 橋</t>
  </si>
  <si>
    <t>久留美</t>
  </si>
  <si>
    <t>東栄橋</t>
  </si>
  <si>
    <t>里脇橋</t>
  </si>
  <si>
    <t>八幡橋</t>
  </si>
  <si>
    <t>小中橋</t>
  </si>
  <si>
    <t>昭和橋</t>
  </si>
  <si>
    <t>岩　宮</t>
  </si>
  <si>
    <t>御　 坂</t>
  </si>
  <si>
    <t>呑吐ダム
下 流</t>
  </si>
  <si>
    <t>細目橋</t>
  </si>
  <si>
    <t>小川橋</t>
  </si>
  <si>
    <t>丹生橋</t>
  </si>
  <si>
    <t>一　　　般　　　項　　　目</t>
  </si>
  <si>
    <t>㎥/秒</t>
  </si>
  <si>
    <t>水素イオン(pH)</t>
  </si>
  <si>
    <t>－</t>
  </si>
  <si>
    <t xml:space="preserve">　溶存酸素(DO) </t>
  </si>
  <si>
    <t>mg/ℓ</t>
  </si>
  <si>
    <t>生物化学的酸素要求量
(BOD)</t>
  </si>
  <si>
    <t>＜0.5</t>
  </si>
  <si>
    <t>化学的酸素要求量
(COD)</t>
  </si>
  <si>
    <t>浮遊物質(SS)</t>
  </si>
  <si>
    <t>大腸菌群数</t>
  </si>
  <si>
    <t>MPN/100mℓ</t>
  </si>
  <si>
    <t>特殊項目</t>
  </si>
  <si>
    <t>油　　　　　分</t>
  </si>
  <si>
    <t>健 康 項 目</t>
  </si>
  <si>
    <t>シ ア ン (CN)</t>
  </si>
  <si>
    <t>＜0.1</t>
  </si>
  <si>
    <t>カドミウム(Cd)</t>
  </si>
  <si>
    <t>＜0.0003</t>
  </si>
  <si>
    <t>公共用水域水質測定（つづき）</t>
  </si>
  <si>
    <t>測 定　項 目</t>
  </si>
  <si>
    <t>健　　　　康　　　　項　　　　目</t>
  </si>
  <si>
    <t>　鉛　　　(Ｐｂ)</t>
  </si>
  <si>
    <t>＜0.005</t>
  </si>
  <si>
    <t>六価クロム(Cr6+)</t>
  </si>
  <si>
    <t>＜0.01</t>
  </si>
  <si>
    <t>　ヒ　　 素(As)</t>
  </si>
  <si>
    <t>　総水銀(T-Hg)</t>
  </si>
  <si>
    <t>＜0.0005</t>
  </si>
  <si>
    <t>ﾄﾘｸﾛﾛｴﾁﾚﾝ</t>
  </si>
  <si>
    <t>＜0.001</t>
  </si>
  <si>
    <t>ﾃﾄﾗｸﾛﾛｴﾁﾚﾝ</t>
  </si>
  <si>
    <t>1,1,1-ﾄﾘｸﾛﾛｴﾀﾝ</t>
  </si>
  <si>
    <t>その他の項目</t>
  </si>
  <si>
    <t>塩素イオン(Cℓ-)</t>
  </si>
  <si>
    <t>アンモニア性窒素
(NH3-N)</t>
  </si>
  <si>
    <t>そ　　の　　他　　の　　項　　目</t>
  </si>
  <si>
    <t>亜硝酸性窒素
(NO2-N)</t>
  </si>
  <si>
    <t>硝酸性窒素
(NO3-N)</t>
  </si>
  <si>
    <t>　全窒素(T-N)</t>
  </si>
  <si>
    <t>　リン酸性リン
(PO4-P)</t>
  </si>
  <si>
    <t>　全リン(T-P)</t>
  </si>
  <si>
    <t>陰ｲｵﾝ
(MBAS)</t>
  </si>
  <si>
    <t>資料：三木市市民生活部生活環境課</t>
    <rPh sb="6" eb="8">
      <t>シミン</t>
    </rPh>
    <rPh sb="8" eb="10">
      <t>セイカツ</t>
    </rPh>
    <rPh sb="11" eb="13">
      <t>セイカツ</t>
    </rPh>
    <rPh sb="13" eb="15">
      <t>カンキョウ</t>
    </rPh>
    <rPh sb="15" eb="16">
      <t>カ</t>
    </rPh>
    <phoneticPr fontId="13"/>
  </si>
  <si>
    <t xml:space="preserve"> （注）1．環境基準は一般項目について美嚢川は適用外、加古川本流のみ適用されている。</t>
  </si>
  <si>
    <t xml:space="preserve"> 　　　2．「不」は不検出をあらわし、定量下限値以下を示す。</t>
  </si>
  <si>
    <t xml:space="preserve"> 　　　　　各下限値-ｼｱﾝ 0.1mg/ℓ ｶドﾐｳﾑ 0.005mg/ℓ 鉛 0.005mg/ℓ 六価ｸﾛﾑ 0.02mg/ℓ</t>
  </si>
  <si>
    <t xml:space="preserve"> 　 　　　 ﾋ素 0.005mg/ℓ 総水銀 0.0005mg/ℓ ﾄﾘｸﾛﾛｴﾁﾚﾝ 0.002mg/ℓ ﾃﾄﾗｸﾛﾛｴﾁﾚﾝ 0.0005mg/ℓ　　　　　　　　　　　　　　　　　　　　　　</t>
  </si>
  <si>
    <t>　　 　3．データについて</t>
  </si>
  <si>
    <t xml:space="preserve"> 　　　4．測定地点について</t>
  </si>
  <si>
    <t>　　 　　　呑吐ダム下流は、平成6年度から測定している。</t>
  </si>
  <si>
    <t xml:space="preserve">           八幡橋、小中橋、昭和橋は、平成18年度から測定している。</t>
  </si>
  <si>
    <t xml:space="preserve">  （ことばの説明）環境基準－人の健康を保護し、生活環境を保全するうえで維持されることが望ましい基準である。</t>
  </si>
  <si>
    <t>　　 　　 　　　　　 排出基準－工場および事業所より排出される汚染物質の許容限度である。</t>
  </si>
  <si>
    <t>保健・衛生・環境</t>
    <rPh sb="0" eb="2">
      <t>ホケン</t>
    </rPh>
    <rPh sb="3" eb="5">
      <t>エイセイ</t>
    </rPh>
    <rPh sb="6" eb="8">
      <t>カンキョウ</t>
    </rPh>
    <phoneticPr fontId="14"/>
  </si>
  <si>
    <t>表番号</t>
    <rPh sb="0" eb="1">
      <t>ヒョウ</t>
    </rPh>
    <rPh sb="1" eb="3">
      <t>バンゴウ</t>
    </rPh>
    <phoneticPr fontId="10"/>
  </si>
  <si>
    <t>表名</t>
    <rPh sb="0" eb="1">
      <t>オモテ</t>
    </rPh>
    <rPh sb="1" eb="2">
      <t>メイ</t>
    </rPh>
    <phoneticPr fontId="10"/>
  </si>
  <si>
    <t>シート</t>
    <phoneticPr fontId="10"/>
  </si>
  <si>
    <t>医療施設数および病床数</t>
  </si>
  <si>
    <t>12-1</t>
  </si>
  <si>
    <t>主要死因別および年齢階層別死亡者数</t>
  </si>
  <si>
    <t>12-2</t>
  </si>
  <si>
    <t>病院数および病床数</t>
  </si>
  <si>
    <t>12-3</t>
  </si>
  <si>
    <t>医療従事技術者数</t>
  </si>
  <si>
    <t>12-4</t>
  </si>
  <si>
    <t>食品衛生営業許可施設数</t>
  </si>
  <si>
    <t>12-5</t>
  </si>
  <si>
    <t>環境衛生監視対象施設数</t>
  </si>
  <si>
    <t>12-6</t>
  </si>
  <si>
    <t>届出伝染病等予防接種</t>
  </si>
  <si>
    <t>12-7</t>
  </si>
  <si>
    <t>結核健康診断および予防接種</t>
  </si>
  <si>
    <t>12-8</t>
  </si>
  <si>
    <t>町ぐるみ健診の状況</t>
  </si>
  <si>
    <t>12-9</t>
  </si>
  <si>
    <t>　1)基本健診</t>
  </si>
  <si>
    <t>　2)胃がん検診</t>
  </si>
  <si>
    <t>　3)肺がん検診</t>
  </si>
  <si>
    <t>　4)大腸がん検診</t>
  </si>
  <si>
    <t>　5)子宮がん検診</t>
  </si>
  <si>
    <t>　6)乳がん検診</t>
  </si>
  <si>
    <t>母子健康手帳交付数</t>
  </si>
  <si>
    <t>埋火葬認許可件数</t>
  </si>
  <si>
    <t>火葬場使用状況</t>
  </si>
  <si>
    <t>狂犬病予防状況</t>
  </si>
  <si>
    <t>家庭訪問指導件数</t>
  </si>
  <si>
    <t>各種健康教室等実施状況</t>
  </si>
  <si>
    <t>献血状況(移動採血車による献血)</t>
  </si>
  <si>
    <t>各種相談事業および健診状況</t>
  </si>
  <si>
    <t>在宅当番医制救急診療受診状況</t>
  </si>
  <si>
    <t>小児救急(夜間)診療受診状況</t>
  </si>
  <si>
    <t>休日歯科診療受診状況</t>
  </si>
  <si>
    <t>三木市総合保健福祉センター使用状況</t>
  </si>
  <si>
    <t>ごみの資源化量</t>
  </si>
  <si>
    <t>し尿収集処理状況</t>
  </si>
  <si>
    <t>三木クリーンセンター</t>
    <rPh sb="0" eb="2">
      <t>ミキ</t>
    </rPh>
    <phoneticPr fontId="3"/>
  </si>
  <si>
    <t>ごみ収集状況</t>
  </si>
  <si>
    <t>ごみ処理・処分の状況</t>
    <rPh sb="2" eb="4">
      <t>ショリ</t>
    </rPh>
    <rPh sb="5" eb="7">
      <t>ショブン</t>
    </rPh>
    <rPh sb="8" eb="10">
      <t>ジョウキョウ</t>
    </rPh>
    <phoneticPr fontId="20"/>
  </si>
  <si>
    <t>公害関係法令に基づく特定施設設置状況</t>
  </si>
  <si>
    <t>公害苦情発生状況</t>
  </si>
  <si>
    <t>公共用水域水質測定</t>
  </si>
  <si>
    <t>12-28-2</t>
    <phoneticPr fontId="3"/>
  </si>
  <si>
    <t>12-28-3</t>
    <phoneticPr fontId="3"/>
  </si>
  <si>
    <t>令和元年</t>
    <rPh sb="0" eb="4">
      <t>レイワガンネン</t>
    </rPh>
    <phoneticPr fontId="23"/>
  </si>
  <si>
    <t>平成27年</t>
    <rPh sb="0" eb="2">
      <t>ヘイセイ</t>
    </rPh>
    <rPh sb="4" eb="5">
      <t>ネン</t>
    </rPh>
    <phoneticPr fontId="3"/>
  </si>
  <si>
    <t>歯　科
診療所</t>
    <phoneticPr fontId="3"/>
  </si>
  <si>
    <t>無　床
診療所</t>
    <phoneticPr fontId="3"/>
  </si>
  <si>
    <t>　　　　項目
年次</t>
    <phoneticPr fontId="3"/>
  </si>
  <si>
    <t>（10月1日現在）</t>
    <phoneticPr fontId="3"/>
  </si>
  <si>
    <t>1. 医療施設数および病床数</t>
    <phoneticPr fontId="3"/>
  </si>
  <si>
    <t>保　健 ・ 衛　生 ・ 環　境</t>
    <phoneticPr fontId="3"/>
  </si>
  <si>
    <t>-</t>
    <phoneticPr fontId="23"/>
  </si>
  <si>
    <t>-</t>
    <phoneticPr fontId="23"/>
  </si>
  <si>
    <t>70～
　79歳</t>
    <phoneticPr fontId="3"/>
  </si>
  <si>
    <t>60～
　69歳</t>
    <phoneticPr fontId="3"/>
  </si>
  <si>
    <t>50～
　59歳</t>
    <phoneticPr fontId="3"/>
  </si>
  <si>
    <t>40～
　49歳</t>
    <phoneticPr fontId="3"/>
  </si>
  <si>
    <t>30～
　39歳</t>
    <phoneticPr fontId="3"/>
  </si>
  <si>
    <t>20～
　29歳</t>
    <phoneticPr fontId="3"/>
  </si>
  <si>
    <t>10～
　19歳</t>
    <phoneticPr fontId="3"/>
  </si>
  <si>
    <t>肺炎および
気管支炎</t>
    <phoneticPr fontId="3"/>
  </si>
  <si>
    <t>結核</t>
    <phoneticPr fontId="3"/>
  </si>
  <si>
    <t>悪　性
新生物</t>
    <phoneticPr fontId="3"/>
  </si>
  <si>
    <t>脳血管
疾　患</t>
    <phoneticPr fontId="3"/>
  </si>
  <si>
    <t>年　　　齢　　　階　　　層　　　別</t>
    <phoneticPr fontId="3"/>
  </si>
  <si>
    <t>-</t>
    <phoneticPr fontId="23"/>
  </si>
  <si>
    <t>-</t>
    <phoneticPr fontId="23"/>
  </si>
  <si>
    <t>一 般 病 院</t>
    <phoneticPr fontId="3"/>
  </si>
  <si>
    <t>結   核</t>
    <phoneticPr fontId="3"/>
  </si>
  <si>
    <t>精 神 病 院</t>
    <phoneticPr fontId="3"/>
  </si>
  <si>
    <t>総   数</t>
    <phoneticPr fontId="3"/>
  </si>
  <si>
    <t>3. 病院数および病床数</t>
    <phoneticPr fontId="3"/>
  </si>
  <si>
    <t xml:space="preserve">       2.隔年調査</t>
    <phoneticPr fontId="3"/>
  </si>
  <si>
    <t xml:space="preserve"> （注）1.三木市に勤務している者</t>
    <phoneticPr fontId="3"/>
  </si>
  <si>
    <t>平成22年</t>
    <phoneticPr fontId="23"/>
  </si>
  <si>
    <t>歯 科
医 師</t>
    <phoneticPr fontId="3"/>
  </si>
  <si>
    <t>単位：人（12月31日現在）</t>
    <phoneticPr fontId="3"/>
  </si>
  <si>
    <t>4. 医療従事技術者数</t>
    <phoneticPr fontId="3"/>
  </si>
  <si>
    <t>資料：加東健康福祉事務所</t>
    <phoneticPr fontId="3"/>
  </si>
  <si>
    <t>-</t>
    <phoneticPr fontId="23"/>
  </si>
  <si>
    <t>その他</t>
    <phoneticPr fontId="3"/>
  </si>
  <si>
    <t>そうざい
製　造</t>
    <phoneticPr fontId="3"/>
  </si>
  <si>
    <t>添加物
製　造</t>
    <phoneticPr fontId="3"/>
  </si>
  <si>
    <t>めん類
製　造</t>
    <phoneticPr fontId="3"/>
  </si>
  <si>
    <t>豆腐製造</t>
    <phoneticPr fontId="3"/>
  </si>
  <si>
    <t>み　そ
製　造</t>
    <phoneticPr fontId="3"/>
  </si>
  <si>
    <t>酒類製造</t>
    <phoneticPr fontId="3"/>
  </si>
  <si>
    <t>氷雪販売</t>
    <phoneticPr fontId="3"/>
  </si>
  <si>
    <t>魚肉ねり
製品製造</t>
    <phoneticPr fontId="3"/>
  </si>
  <si>
    <t>缶詰・瓶詰
食品製造</t>
    <phoneticPr fontId="3"/>
  </si>
  <si>
    <t>魚介類
販　売</t>
    <phoneticPr fontId="3"/>
  </si>
  <si>
    <t>乳類販売</t>
    <phoneticPr fontId="3"/>
  </si>
  <si>
    <t>ｱｲｽｸﾘｰﾑ
類製造</t>
    <phoneticPr fontId="3"/>
  </si>
  <si>
    <t>-</t>
    <phoneticPr fontId="23"/>
  </si>
  <si>
    <t>火葬場</t>
    <phoneticPr fontId="3"/>
  </si>
  <si>
    <t>クリーニング所</t>
    <phoneticPr fontId="3"/>
  </si>
  <si>
    <t>理容所</t>
    <phoneticPr fontId="3"/>
  </si>
  <si>
    <t xml:space="preserve">      区分
年次</t>
    <phoneticPr fontId="3"/>
  </si>
  <si>
    <t>　　　   平成31年4月から風しん第5期が定期接種</t>
    <rPh sb="6" eb="8">
      <t>ヘイセイ</t>
    </rPh>
    <rPh sb="10" eb="11">
      <t>ネン</t>
    </rPh>
    <rPh sb="12" eb="13">
      <t>ガツ</t>
    </rPh>
    <rPh sb="15" eb="16">
      <t>フウ</t>
    </rPh>
    <rPh sb="18" eb="19">
      <t>ダイ</t>
    </rPh>
    <rPh sb="20" eb="21">
      <t>キ</t>
    </rPh>
    <rPh sb="22" eb="24">
      <t>テイキ</t>
    </rPh>
    <rPh sb="24" eb="26">
      <t>セッシュ</t>
    </rPh>
    <phoneticPr fontId="3"/>
  </si>
  <si>
    <t>　　　 2.平成28年10月からＢ型肝炎が定期接種</t>
    <rPh sb="6" eb="8">
      <t>ヘイセイ</t>
    </rPh>
    <rPh sb="10" eb="11">
      <t>ネン</t>
    </rPh>
    <rPh sb="13" eb="14">
      <t>ガツ</t>
    </rPh>
    <rPh sb="17" eb="18">
      <t>ガタ</t>
    </rPh>
    <rPh sb="18" eb="20">
      <t>カンエン</t>
    </rPh>
    <rPh sb="21" eb="23">
      <t>テイキ</t>
    </rPh>
    <rPh sb="23" eb="25">
      <t>セッシュ</t>
    </rPh>
    <phoneticPr fontId="10"/>
  </si>
  <si>
    <t>令和元年度</t>
    <rPh sb="0" eb="5">
      <t>レイワガンネンド</t>
    </rPh>
    <phoneticPr fontId="3"/>
  </si>
  <si>
    <t>平成27年度</t>
    <rPh sb="0" eb="2">
      <t>ヘイセイ</t>
    </rPh>
    <rPh sb="4" eb="6">
      <t>ネンド</t>
    </rPh>
    <phoneticPr fontId="3"/>
  </si>
  <si>
    <t>風しん
第5期</t>
    <rPh sb="0" eb="1">
      <t>フウ</t>
    </rPh>
    <rPh sb="4" eb="5">
      <t>ダイ</t>
    </rPh>
    <rPh sb="6" eb="7">
      <t>キ</t>
    </rPh>
    <phoneticPr fontId="3"/>
  </si>
  <si>
    <t>ヒブ</t>
    <phoneticPr fontId="10"/>
  </si>
  <si>
    <t>7. 届出伝染病等予防接種</t>
    <phoneticPr fontId="3"/>
  </si>
  <si>
    <t>-</t>
    <phoneticPr fontId="3"/>
  </si>
  <si>
    <t>-</t>
    <phoneticPr fontId="3"/>
  </si>
  <si>
    <t>65歳　以上</t>
    <phoneticPr fontId="3"/>
  </si>
  <si>
    <t>乳幼児</t>
    <phoneticPr fontId="3"/>
  </si>
  <si>
    <t>総　数</t>
    <phoneticPr fontId="3"/>
  </si>
  <si>
    <t>8. 結核健康診断および予防接種　</t>
    <phoneticPr fontId="3"/>
  </si>
  <si>
    <t>9．町ぐるみ健診の状況</t>
    <phoneticPr fontId="3"/>
  </si>
  <si>
    <t>10. 母子健康手帳交付数</t>
    <phoneticPr fontId="3"/>
  </si>
  <si>
    <t>令和元年度</t>
    <rPh sb="0" eb="5">
      <t>レイワガンネンド</t>
    </rPh>
    <phoneticPr fontId="25"/>
  </si>
  <si>
    <t>死　　　　胎</t>
    <phoneticPr fontId="3"/>
  </si>
  <si>
    <t>死　　　　体</t>
    <phoneticPr fontId="3"/>
  </si>
  <si>
    <t>総　　　　数</t>
    <phoneticPr fontId="3"/>
  </si>
  <si>
    <t>単位：体</t>
    <phoneticPr fontId="3"/>
  </si>
  <si>
    <t>11. 埋火葬認許可件数</t>
    <phoneticPr fontId="3"/>
  </si>
  <si>
    <t>死　体</t>
    <phoneticPr fontId="3"/>
  </si>
  <si>
    <t>火  葬  場  使  用  状  況</t>
    <phoneticPr fontId="3"/>
  </si>
  <si>
    <t xml:space="preserve">      　区分
年度</t>
    <phoneticPr fontId="3"/>
  </si>
  <si>
    <t>12. 火葬場使用状況</t>
    <phoneticPr fontId="3"/>
  </si>
  <si>
    <t>資料：三木市市民生活部生活環境課</t>
    <rPh sb="6" eb="8">
      <t>シミン</t>
    </rPh>
    <rPh sb="8" eb="10">
      <t>セイカツ</t>
    </rPh>
    <rPh sb="11" eb="13">
      <t>セイカツ</t>
    </rPh>
    <rPh sb="13" eb="15">
      <t>カンキョウ</t>
    </rPh>
    <rPh sb="15" eb="16">
      <t>カ</t>
    </rPh>
    <phoneticPr fontId="14"/>
  </si>
  <si>
    <t>畜犬登録数</t>
    <rPh sb="0" eb="1">
      <t>チク</t>
    </rPh>
    <rPh sb="1" eb="2">
      <t>イヌ</t>
    </rPh>
    <phoneticPr fontId="23"/>
  </si>
  <si>
    <t xml:space="preserve">      項目
年度</t>
    <phoneticPr fontId="3"/>
  </si>
  <si>
    <t>13. 狂犬病予防状況</t>
    <phoneticPr fontId="3"/>
  </si>
  <si>
    <t>資料：三木市健康福祉部健康増進課</t>
    <phoneticPr fontId="3"/>
  </si>
  <si>
    <t>-</t>
    <phoneticPr fontId="3"/>
  </si>
  <si>
    <t>-</t>
    <phoneticPr fontId="3"/>
  </si>
  <si>
    <t>心　身　障　害</t>
    <phoneticPr fontId="3"/>
  </si>
  <si>
    <t>そ  の  他</t>
    <phoneticPr fontId="3"/>
  </si>
  <si>
    <t>家 族 計 画</t>
    <phoneticPr fontId="3"/>
  </si>
  <si>
    <t>幼     児</t>
    <phoneticPr fontId="3"/>
  </si>
  <si>
    <t>(</t>
    <phoneticPr fontId="3"/>
  </si>
  <si>
    <t xml:space="preserve">   を除く乳児</t>
    <phoneticPr fontId="3"/>
  </si>
  <si>
    <t>(未熟児を除く)
新  生  児</t>
    <phoneticPr fontId="3"/>
  </si>
  <si>
    <t>未  熟  児</t>
    <phoneticPr fontId="3"/>
  </si>
  <si>
    <t>妊  産  婦</t>
    <phoneticPr fontId="3"/>
  </si>
  <si>
    <t>生活習慣病</t>
    <phoneticPr fontId="3"/>
  </si>
  <si>
    <t>心 身 障 害</t>
    <phoneticPr fontId="3"/>
  </si>
  <si>
    <t>精　神　障　害</t>
    <phoneticPr fontId="3"/>
  </si>
  <si>
    <t>結　　　　　核</t>
    <phoneticPr fontId="3"/>
  </si>
  <si>
    <t>感　　染　　症</t>
    <phoneticPr fontId="3"/>
  </si>
  <si>
    <t>総  　　　 数</t>
    <phoneticPr fontId="3"/>
  </si>
  <si>
    <t xml:space="preserve">       項目
年度</t>
    <phoneticPr fontId="3"/>
  </si>
  <si>
    <t>14.家庭訪問指導件数</t>
    <phoneticPr fontId="3"/>
  </si>
  <si>
    <t>　　　「特定保健指導」は「生活習慣病予防教室」に含む。</t>
    <rPh sb="4" eb="6">
      <t>トクテイ</t>
    </rPh>
    <rPh sb="6" eb="8">
      <t>ホケン</t>
    </rPh>
    <rPh sb="8" eb="10">
      <t>シドウ</t>
    </rPh>
    <rPh sb="13" eb="15">
      <t>セイカツ</t>
    </rPh>
    <rPh sb="15" eb="17">
      <t>シュウカン</t>
    </rPh>
    <rPh sb="17" eb="18">
      <t>ビョウ</t>
    </rPh>
    <rPh sb="18" eb="20">
      <t>ヨボウ</t>
    </rPh>
    <rPh sb="20" eb="22">
      <t>キョウシツ</t>
    </rPh>
    <rPh sb="24" eb="25">
      <t>フク</t>
    </rPh>
    <phoneticPr fontId="3"/>
  </si>
  <si>
    <t>(注)　「重症化予防教室」は、平成27年度から実施。</t>
    <phoneticPr fontId="3"/>
  </si>
  <si>
    <t>資料：三木市健康福祉部健康増進課</t>
    <phoneticPr fontId="3"/>
  </si>
  <si>
    <t>地区組織活動の育成</t>
    <phoneticPr fontId="3"/>
  </si>
  <si>
    <t>介護予防教室</t>
    <phoneticPr fontId="3"/>
  </si>
  <si>
    <t>歯の健康教室</t>
    <phoneticPr fontId="3"/>
  </si>
  <si>
    <t>-</t>
    <phoneticPr fontId="3"/>
  </si>
  <si>
    <t>生活習慣病予防教室</t>
    <phoneticPr fontId="3"/>
  </si>
  <si>
    <t>マタニティ教室</t>
    <phoneticPr fontId="3"/>
  </si>
  <si>
    <t>総数</t>
    <phoneticPr fontId="3"/>
  </si>
  <si>
    <t>単位：回・人</t>
    <phoneticPr fontId="3"/>
  </si>
  <si>
    <t>15. 各種健康教室等実施状況</t>
    <phoneticPr fontId="3"/>
  </si>
  <si>
    <r>
      <t>内200m</t>
    </r>
    <r>
      <rPr>
        <sz val="9.5"/>
        <rFont val="ＭＳ Ｐ明朝"/>
        <family val="1"/>
        <charset val="128"/>
      </rPr>
      <t>ℓ</t>
    </r>
    <phoneticPr fontId="3"/>
  </si>
  <si>
    <t>採  血  者</t>
    <phoneticPr fontId="3"/>
  </si>
  <si>
    <t>参  加  者</t>
    <phoneticPr fontId="3"/>
  </si>
  <si>
    <t>稼 働 班 数</t>
    <phoneticPr fontId="3"/>
  </si>
  <si>
    <t>　　　　　　　　区　分
年　度</t>
    <phoneticPr fontId="3"/>
  </si>
  <si>
    <t>単位：人</t>
    <phoneticPr fontId="3"/>
  </si>
  <si>
    <t>16. 献血状況（移動採血車による献血）</t>
    <phoneticPr fontId="3"/>
  </si>
  <si>
    <t>　　　令和元年度は新型コロナウイルス感染症の感染拡大により、令和2年3月の乳幼児健診・相談は中止した。</t>
    <rPh sb="3" eb="5">
      <t>レイワ</t>
    </rPh>
    <rPh sb="5" eb="7">
      <t>ガンネン</t>
    </rPh>
    <rPh sb="7" eb="8">
      <t>ド</t>
    </rPh>
    <rPh sb="9" eb="11">
      <t>シンガタ</t>
    </rPh>
    <rPh sb="18" eb="21">
      <t>カンセンショウ</t>
    </rPh>
    <rPh sb="22" eb="24">
      <t>カンセン</t>
    </rPh>
    <rPh sb="24" eb="26">
      <t>カクダイ</t>
    </rPh>
    <rPh sb="30" eb="32">
      <t>レイワ</t>
    </rPh>
    <rPh sb="33" eb="34">
      <t>ネン</t>
    </rPh>
    <rPh sb="35" eb="36">
      <t>ガツ</t>
    </rPh>
    <rPh sb="37" eb="42">
      <t>ニュウヨウジケンシン</t>
    </rPh>
    <rPh sb="43" eb="45">
      <t>ソウダン</t>
    </rPh>
    <rPh sb="46" eb="48">
      <t>チュウシ</t>
    </rPh>
    <phoneticPr fontId="3"/>
  </si>
  <si>
    <t>資料：三木市健康福祉部健康増進課</t>
    <phoneticPr fontId="3"/>
  </si>
  <si>
    <t>専門健康相談</t>
    <phoneticPr fontId="3"/>
  </si>
  <si>
    <t>３歳児健康診査</t>
    <phoneticPr fontId="3"/>
  </si>
  <si>
    <t>１歳６か月児
健康診査</t>
    <phoneticPr fontId="3"/>
  </si>
  <si>
    <t>乳児健康診査</t>
    <phoneticPr fontId="3"/>
  </si>
  <si>
    <t>発達相談</t>
    <phoneticPr fontId="3"/>
  </si>
  <si>
    <t>妊産婦･乳幼児
健康相談</t>
    <phoneticPr fontId="3"/>
  </si>
  <si>
    <r>
      <t>総</t>
    </r>
    <r>
      <rPr>
        <sz val="6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 xml:space="preserve">         数</t>
    </r>
    <phoneticPr fontId="3"/>
  </si>
  <si>
    <t>　　　　　　年度
　　　　　　区分
項目</t>
    <phoneticPr fontId="3"/>
  </si>
  <si>
    <t>17. 各種相談事業および健診状況</t>
    <phoneticPr fontId="3"/>
  </si>
  <si>
    <t>資料：三木市健康福祉部健康増進課</t>
    <phoneticPr fontId="3"/>
  </si>
  <si>
    <t>午後</t>
    <phoneticPr fontId="3"/>
  </si>
  <si>
    <t>時   間   帯</t>
    <phoneticPr fontId="3"/>
  </si>
  <si>
    <t xml:space="preserve">          区分
年度</t>
    <phoneticPr fontId="3"/>
  </si>
  <si>
    <t>18. 在宅当番医制救急診療受診状況</t>
    <phoneticPr fontId="3"/>
  </si>
  <si>
    <t>19. 小児救急（夜間）診療受診状況</t>
    <phoneticPr fontId="3"/>
  </si>
  <si>
    <t>資料：三木市健康福祉部健康増進課</t>
    <phoneticPr fontId="3"/>
  </si>
  <si>
    <t>(令和2年3月31日現在) 単位：人</t>
    <rPh sb="1" eb="3">
      <t>レイワ</t>
    </rPh>
    <phoneticPr fontId="3"/>
  </si>
  <si>
    <t>20. 休日歯科診療受診状況</t>
    <phoneticPr fontId="3"/>
  </si>
  <si>
    <t>　(注)休息カプセルは、老朽化等により平成31年3月に撤去した。</t>
    <rPh sb="2" eb="3">
      <t>チュウ</t>
    </rPh>
    <rPh sb="4" eb="6">
      <t>キュウソク</t>
    </rPh>
    <rPh sb="12" eb="15">
      <t>ロウキュウカ</t>
    </rPh>
    <rPh sb="15" eb="16">
      <t>トウ</t>
    </rPh>
    <rPh sb="19" eb="21">
      <t>ヘイセイ</t>
    </rPh>
    <rPh sb="23" eb="24">
      <t>ネン</t>
    </rPh>
    <rPh sb="25" eb="26">
      <t>ガツ</t>
    </rPh>
    <rPh sb="27" eb="29">
      <t>テッキョ</t>
    </rPh>
    <phoneticPr fontId="3"/>
  </si>
  <si>
    <t>21. 三木市総合保健福祉センター使用状況</t>
    <phoneticPr fontId="3"/>
  </si>
  <si>
    <t>23. し尿収集処理状況</t>
    <phoneticPr fontId="3"/>
  </si>
  <si>
    <t>4月</t>
    <phoneticPr fontId="3"/>
  </si>
  <si>
    <t>平成30年度</t>
    <rPh sb="0" eb="2">
      <t>ヘイセイ</t>
    </rPh>
    <rPh sb="4" eb="6">
      <t>ネンド</t>
    </rPh>
    <phoneticPr fontId="3"/>
  </si>
  <si>
    <t>24.ごみ収集状況</t>
    <phoneticPr fontId="3"/>
  </si>
  <si>
    <t>　　　古紙吉川クリーンセンター分含む</t>
    <rPh sb="3" eb="5">
      <t>コシ</t>
    </rPh>
    <rPh sb="5" eb="7">
      <t>ヨカワ</t>
    </rPh>
    <rPh sb="15" eb="16">
      <t>ブン</t>
    </rPh>
    <rPh sb="16" eb="17">
      <t>フク</t>
    </rPh>
    <phoneticPr fontId="10"/>
  </si>
  <si>
    <t>　　　草木は、令和元年度一斉清掃、学校ごみを資源化、大栄環境へ</t>
    <rPh sb="3" eb="5">
      <t>クサキ</t>
    </rPh>
    <rPh sb="7" eb="9">
      <t>レイワ</t>
    </rPh>
    <rPh sb="9" eb="10">
      <t>ゲン</t>
    </rPh>
    <rPh sb="10" eb="11">
      <t>ネン</t>
    </rPh>
    <rPh sb="11" eb="12">
      <t>ド</t>
    </rPh>
    <rPh sb="12" eb="14">
      <t>イッセイ</t>
    </rPh>
    <rPh sb="14" eb="16">
      <t>セイソウ</t>
    </rPh>
    <rPh sb="17" eb="19">
      <t>ガッコウ</t>
    </rPh>
    <rPh sb="22" eb="25">
      <t>シゲンカ</t>
    </rPh>
    <rPh sb="26" eb="28">
      <t>ダイエイ</t>
    </rPh>
    <rPh sb="28" eb="30">
      <t>カンキョウ</t>
    </rPh>
    <phoneticPr fontId="10"/>
  </si>
  <si>
    <t>焼却残さ
鉄　類</t>
    <phoneticPr fontId="3"/>
  </si>
  <si>
    <t>ペット
ボトル</t>
    <phoneticPr fontId="3"/>
  </si>
  <si>
    <t>ガラスびん</t>
    <phoneticPr fontId="3"/>
  </si>
  <si>
    <t>タイヤ</t>
    <phoneticPr fontId="3"/>
  </si>
  <si>
    <t>あらごみ
アルミ</t>
    <phoneticPr fontId="3"/>
  </si>
  <si>
    <t>焼　 却　 灰
搬　　　 出</t>
    <phoneticPr fontId="3"/>
  </si>
  <si>
    <t>25.ごみ処理・処分状況</t>
    <phoneticPr fontId="3"/>
  </si>
  <si>
    <t xml:space="preserve"> （注）( )内は、廃止数</t>
    <phoneticPr fontId="3"/>
  </si>
  <si>
    <t>5(-)</t>
    <phoneticPr fontId="3"/>
  </si>
  <si>
    <t>1(-)</t>
    <phoneticPr fontId="3"/>
  </si>
  <si>
    <t>3(-)</t>
    <phoneticPr fontId="3"/>
  </si>
  <si>
    <t>5(3)</t>
    <phoneticPr fontId="3"/>
  </si>
  <si>
    <t>5（1）</t>
    <phoneticPr fontId="3"/>
  </si>
  <si>
    <t>2(-)</t>
    <phoneticPr fontId="3"/>
  </si>
  <si>
    <t>20(0)</t>
  </si>
  <si>
    <t>26. 公害関係法令に基づく特定施設設置状況</t>
    <phoneticPr fontId="3"/>
  </si>
  <si>
    <t>単位：件</t>
    <phoneticPr fontId="3"/>
  </si>
  <si>
    <t>27. 公害苦情発生状況</t>
    <phoneticPr fontId="3"/>
  </si>
  <si>
    <t>＜0.0003</t>
    <phoneticPr fontId="3"/>
  </si>
  <si>
    <t>＜0.0003</t>
    <phoneticPr fontId="3"/>
  </si>
  <si>
    <t>元</t>
    <rPh sb="0" eb="1">
      <t>モト</t>
    </rPh>
    <phoneticPr fontId="3"/>
  </si>
  <si>
    <t>＜0.0003</t>
    <phoneticPr fontId="3"/>
  </si>
  <si>
    <t>＜0.1</t>
    <phoneticPr fontId="3"/>
  </si>
  <si>
    <t>＜0.1</t>
    <phoneticPr fontId="3"/>
  </si>
  <si>
    <t>＜0.1</t>
    <phoneticPr fontId="3"/>
  </si>
  <si>
    <t>＜0.5</t>
    <phoneticPr fontId="3"/>
  </si>
  <si>
    <t>0..35</t>
    <phoneticPr fontId="3"/>
  </si>
  <si>
    <t>流　　　　　量</t>
    <phoneticPr fontId="3"/>
  </si>
  <si>
    <t>28. 公共用水域水質測定</t>
    <phoneticPr fontId="3"/>
  </si>
  <si>
    <t>＜0.0005</t>
    <phoneticPr fontId="3"/>
  </si>
  <si>
    <t>＜0.0005</t>
    <phoneticPr fontId="3"/>
  </si>
  <si>
    <t>＜0.001</t>
    <phoneticPr fontId="3"/>
  </si>
  <si>
    <t>＜0.001</t>
    <phoneticPr fontId="3"/>
  </si>
  <si>
    <t>＜0.005</t>
    <phoneticPr fontId="3"/>
  </si>
  <si>
    <t>　 　　　　年平均値（ただし、BODについては75％値）。</t>
  </si>
  <si>
    <t>　     　　健康項目については、全公共用水域に適用。</t>
  </si>
  <si>
    <t>＜0.01</t>
    <phoneticPr fontId="3"/>
  </si>
  <si>
    <t>12-14</t>
    <phoneticPr fontId="3"/>
  </si>
  <si>
    <t>12-15</t>
    <phoneticPr fontId="3"/>
  </si>
  <si>
    <t>12-22</t>
    <phoneticPr fontId="3"/>
  </si>
  <si>
    <t>12-26</t>
    <phoneticPr fontId="3"/>
  </si>
  <si>
    <t>12-10</t>
    <phoneticPr fontId="3"/>
  </si>
  <si>
    <t>12-11</t>
    <phoneticPr fontId="3"/>
  </si>
  <si>
    <t>12-12</t>
    <phoneticPr fontId="3"/>
  </si>
  <si>
    <t>12-13</t>
    <phoneticPr fontId="3"/>
  </si>
  <si>
    <t>12-16</t>
    <phoneticPr fontId="3"/>
  </si>
  <si>
    <t>12-17</t>
    <phoneticPr fontId="3"/>
  </si>
  <si>
    <t>12-18</t>
    <phoneticPr fontId="3"/>
  </si>
  <si>
    <t>12-19</t>
    <phoneticPr fontId="3"/>
  </si>
  <si>
    <t>12-20</t>
    <phoneticPr fontId="3"/>
  </si>
  <si>
    <t>12-21</t>
    <phoneticPr fontId="3"/>
  </si>
  <si>
    <t>12-23</t>
    <phoneticPr fontId="3"/>
  </si>
  <si>
    <t>12-24</t>
    <phoneticPr fontId="3"/>
  </si>
  <si>
    <t>12-25</t>
    <phoneticPr fontId="3"/>
  </si>
  <si>
    <t>12-27</t>
    <phoneticPr fontId="3"/>
  </si>
  <si>
    <t>12-28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</si>
</sst>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176" formatCode="#,##0_ ;[Red]\-#,##0\ "/>
    <numFmt numFmtId="177" formatCode="#,##0_ "/>
    <numFmt numFmtId="178" formatCode="[$-411]ggge&quot;年&quot;m&quot;月&quot;d&quot;日&quot;;@"/>
    <numFmt numFmtId="179" formatCode="0.0%"/>
    <numFmt numFmtId="180" formatCode="#,##0_);[Red]\(#,##0\)"/>
    <numFmt numFmtId="181" formatCode="#,##0;[Red]#,##0"/>
    <numFmt numFmtId="182" formatCode="#,##0.00_ ;[Red]\-#,##0.00\ "/>
    <numFmt numFmtId="183" formatCode="#,##0.0_ ;[Red]\-#,##0.0\ "/>
    <numFmt numFmtId="184" formatCode="0.00_);[Red]\(0.00\)"/>
    <numFmt numFmtId="185" formatCode="#,##0.0_ "/>
    <numFmt numFmtId="186" formatCode="0.00_ "/>
    <numFmt numFmtId="187" formatCode="0.0_ "/>
    <numFmt numFmtId="188" formatCode="0.00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11"/>
      <name val="ＭＳ 明朝"/>
      <family val="1"/>
      <charset val="128"/>
    </font>
    <font>
      <sz val="9.5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明朝"/>
      <family val="1"/>
      <charset val="128"/>
    </font>
    <font>
      <sz val="9.5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8"/>
      <name val="ＭＳ 明朝"/>
      <family val="1"/>
      <charset val="128"/>
    </font>
    <font>
      <sz val="7.5"/>
      <name val="ＭＳ 明朝"/>
      <family val="1"/>
      <charset val="128"/>
    </font>
    <font>
      <sz val="5.5"/>
      <name val="ＭＳ 明朝"/>
      <family val="1"/>
      <charset val="128"/>
    </font>
    <font>
      <sz val="7"/>
      <name val="ＭＳ Ｐ明朝"/>
      <family val="1"/>
      <charset val="128"/>
    </font>
    <font>
      <sz val="8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176" fontId="6" fillId="0" borderId="0" applyFill="0" applyBorder="0" applyProtection="0">
      <alignment vertical="center"/>
    </xf>
    <xf numFmtId="178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178" fontId="1" fillId="0" borderId="0">
      <alignment vertical="center"/>
    </xf>
    <xf numFmtId="0" fontId="1" fillId="0" borderId="0">
      <alignment vertical="center"/>
    </xf>
  </cellStyleXfs>
  <cellXfs count="564">
    <xf numFmtId="0" fontId="0" fillId="0" borderId="0" xfId="0">
      <alignment vertical="center"/>
    </xf>
    <xf numFmtId="176" fontId="6" fillId="0" borderId="14" xfId="1" applyFont="1" applyFill="1" applyBorder="1" applyAlignment="1">
      <alignment vertical="center"/>
    </xf>
    <xf numFmtId="176" fontId="6" fillId="0" borderId="15" xfId="1" applyFont="1" applyFill="1" applyBorder="1" applyAlignment="1">
      <alignment vertical="center"/>
    </xf>
    <xf numFmtId="176" fontId="6" fillId="0" borderId="0" xfId="1" applyFont="1" applyFill="1" applyBorder="1" applyAlignment="1">
      <alignment vertical="center"/>
    </xf>
    <xf numFmtId="176" fontId="6" fillId="0" borderId="16" xfId="1" applyFont="1" applyFill="1" applyBorder="1" applyAlignment="1">
      <alignment vertical="center"/>
    </xf>
    <xf numFmtId="176" fontId="6" fillId="0" borderId="9" xfId="1" applyFont="1" applyFill="1" applyBorder="1" applyAlignment="1">
      <alignment vertical="center"/>
    </xf>
    <xf numFmtId="176" fontId="6" fillId="0" borderId="13" xfId="1" applyFont="1" applyFill="1" applyBorder="1" applyAlignment="1">
      <alignment vertical="center"/>
    </xf>
    <xf numFmtId="176" fontId="6" fillId="0" borderId="11" xfId="1" applyFont="1" applyFill="1" applyBorder="1" applyAlignment="1">
      <alignment vertical="center"/>
    </xf>
    <xf numFmtId="176" fontId="6" fillId="0" borderId="17" xfId="1" applyFont="1" applyFill="1" applyBorder="1" applyAlignment="1">
      <alignment vertical="center"/>
    </xf>
    <xf numFmtId="176" fontId="6" fillId="0" borderId="0" xfId="1" applyFont="1" applyFill="1" applyBorder="1" applyAlignment="1">
      <alignment horizontal="right" vertical="center"/>
    </xf>
    <xf numFmtId="176" fontId="6" fillId="0" borderId="16" xfId="1" applyFont="1" applyFill="1" applyBorder="1" applyAlignment="1">
      <alignment horizontal="right" vertical="center"/>
    </xf>
    <xf numFmtId="176" fontId="6" fillId="0" borderId="16" xfId="1" applyFont="1" applyFill="1" applyBorder="1" applyAlignment="1">
      <alignment horizontal="right" vertical="center" wrapText="1"/>
    </xf>
    <xf numFmtId="176" fontId="6" fillId="0" borderId="11" xfId="1" applyFont="1" applyFill="1" applyBorder="1" applyAlignment="1">
      <alignment horizontal="right" vertical="center"/>
    </xf>
    <xf numFmtId="176" fontId="6" fillId="0" borderId="17" xfId="1" applyFont="1" applyFill="1" applyBorder="1" applyAlignment="1">
      <alignment horizontal="right" vertical="center"/>
    </xf>
    <xf numFmtId="176" fontId="6" fillId="0" borderId="17" xfId="1" applyFont="1" applyFill="1" applyBorder="1" applyAlignment="1">
      <alignment horizontal="right" vertical="center" wrapText="1"/>
    </xf>
    <xf numFmtId="176" fontId="6" fillId="0" borderId="15" xfId="1" applyFont="1" applyFill="1" applyBorder="1" applyAlignment="1">
      <alignment horizontal="right" vertical="center"/>
    </xf>
    <xf numFmtId="176" fontId="6" fillId="0" borderId="23" xfId="1" applyFont="1" applyFill="1" applyBorder="1" applyAlignment="1">
      <alignment vertical="center"/>
    </xf>
    <xf numFmtId="176" fontId="6" fillId="0" borderId="25" xfId="1" applyFont="1" applyFill="1" applyBorder="1" applyAlignment="1">
      <alignment vertical="center"/>
    </xf>
    <xf numFmtId="176" fontId="6" fillId="0" borderId="13" xfId="1" applyFont="1" applyFill="1" applyBorder="1" applyAlignment="1">
      <alignment horizontal="right" vertical="center"/>
    </xf>
    <xf numFmtId="176" fontId="6" fillId="0" borderId="23" xfId="1" applyFont="1" applyFill="1" applyBorder="1" applyAlignment="1">
      <alignment horizontal="right" vertical="center"/>
    </xf>
    <xf numFmtId="176" fontId="6" fillId="0" borderId="25" xfId="1" applyFont="1" applyFill="1" applyBorder="1" applyAlignment="1">
      <alignment horizontal="right" vertical="center"/>
    </xf>
    <xf numFmtId="176" fontId="6" fillId="0" borderId="42" xfId="1" applyFont="1" applyFill="1" applyBorder="1" applyAlignment="1">
      <alignment horizontal="right" vertical="center"/>
    </xf>
    <xf numFmtId="176" fontId="6" fillId="0" borderId="17" xfId="1" applyNumberFormat="1" applyFont="1" applyFill="1" applyBorder="1">
      <alignment vertical="center"/>
    </xf>
    <xf numFmtId="176" fontId="6" fillId="0" borderId="6" xfId="1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 applyAlignment="1">
      <alignment horizontal="right" vertical="center"/>
    </xf>
    <xf numFmtId="176" fontId="6" fillId="0" borderId="20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36" xfId="1" applyNumberFormat="1" applyFont="1" applyFill="1" applyBorder="1" applyAlignment="1">
      <alignment horizontal="right" vertical="center"/>
    </xf>
    <xf numFmtId="176" fontId="6" fillId="0" borderId="52" xfId="1" applyNumberFormat="1" applyFont="1" applyFill="1" applyBorder="1" applyAlignment="1">
      <alignment horizontal="right" vertical="center"/>
    </xf>
    <xf numFmtId="176" fontId="6" fillId="0" borderId="51" xfId="1" applyNumberFormat="1" applyFont="1" applyFill="1" applyBorder="1" applyAlignment="1">
      <alignment horizontal="right" vertical="center"/>
    </xf>
    <xf numFmtId="176" fontId="6" fillId="0" borderId="24" xfId="1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horizontal="right" vertical="center"/>
    </xf>
    <xf numFmtId="176" fontId="6" fillId="0" borderId="51" xfId="1" applyNumberFormat="1" applyFont="1" applyFill="1" applyBorder="1" applyAlignment="1">
      <alignment vertical="center"/>
    </xf>
    <xf numFmtId="176" fontId="6" fillId="0" borderId="36" xfId="1" applyNumberFormat="1" applyFont="1" applyFill="1" applyBorder="1" applyAlignment="1">
      <alignment vertical="center"/>
    </xf>
    <xf numFmtId="176" fontId="6" fillId="0" borderId="52" xfId="1" applyNumberFormat="1" applyFont="1" applyFill="1" applyBorder="1" applyAlignment="1">
      <alignment vertical="center"/>
    </xf>
    <xf numFmtId="176" fontId="6" fillId="0" borderId="55" xfId="1" applyNumberFormat="1" applyFont="1" applyFill="1" applyBorder="1" applyAlignment="1">
      <alignment vertical="center"/>
    </xf>
    <xf numFmtId="176" fontId="6" fillId="0" borderId="57" xfId="1" applyNumberFormat="1" applyFont="1" applyFill="1" applyBorder="1" applyAlignment="1">
      <alignment vertical="center"/>
    </xf>
    <xf numFmtId="176" fontId="6" fillId="0" borderId="58" xfId="1" applyNumberFormat="1" applyFont="1" applyFill="1" applyBorder="1" applyAlignment="1">
      <alignment vertical="center"/>
    </xf>
    <xf numFmtId="176" fontId="6" fillId="0" borderId="59" xfId="1" applyNumberFormat="1" applyFont="1" applyFill="1" applyBorder="1" applyAlignment="1">
      <alignment vertical="center"/>
    </xf>
    <xf numFmtId="176" fontId="6" fillId="0" borderId="56" xfId="1" applyNumberFormat="1" applyFont="1" applyFill="1" applyBorder="1" applyAlignment="1">
      <alignment vertical="center"/>
    </xf>
    <xf numFmtId="179" fontId="6" fillId="0" borderId="57" xfId="1" applyNumberFormat="1" applyFont="1" applyFill="1" applyBorder="1" applyAlignment="1">
      <alignment vertical="center"/>
    </xf>
    <xf numFmtId="179" fontId="6" fillId="0" borderId="58" xfId="1" applyNumberFormat="1" applyFont="1" applyFill="1" applyBorder="1" applyAlignment="1">
      <alignment vertical="center"/>
    </xf>
    <xf numFmtId="179" fontId="6" fillId="0" borderId="59" xfId="1" applyNumberFormat="1" applyFont="1" applyFill="1" applyBorder="1" applyAlignment="1">
      <alignment vertical="center"/>
    </xf>
    <xf numFmtId="179" fontId="6" fillId="0" borderId="56" xfId="1" applyNumberFormat="1" applyFont="1" applyFill="1" applyBorder="1" applyAlignment="1">
      <alignment vertical="center"/>
    </xf>
    <xf numFmtId="176" fontId="6" fillId="0" borderId="32" xfId="1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38" xfId="1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vertical="center"/>
    </xf>
    <xf numFmtId="176" fontId="6" fillId="0" borderId="18" xfId="1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6" fontId="6" fillId="0" borderId="7" xfId="1" applyNumberFormat="1" applyFont="1" applyFill="1" applyBorder="1" applyAlignment="1">
      <alignment vertical="center"/>
    </xf>
    <xf numFmtId="176" fontId="6" fillId="0" borderId="34" xfId="1" applyNumberFormat="1" applyFont="1" applyFill="1" applyBorder="1" applyAlignment="1">
      <alignment vertical="center"/>
    </xf>
    <xf numFmtId="176" fontId="6" fillId="0" borderId="24" xfId="1" applyNumberFormat="1" applyFont="1" applyFill="1" applyBorder="1" applyAlignment="1">
      <alignment vertical="center"/>
    </xf>
    <xf numFmtId="176" fontId="6" fillId="0" borderId="17" xfId="1" applyNumberFormat="1" applyFont="1" applyFill="1" applyBorder="1" applyAlignment="1">
      <alignment vertical="center"/>
    </xf>
    <xf numFmtId="176" fontId="6" fillId="0" borderId="18" xfId="1" applyNumberFormat="1" applyFont="1" applyFill="1" applyBorder="1">
      <alignment vertical="center"/>
    </xf>
    <xf numFmtId="176" fontId="6" fillId="0" borderId="34" xfId="1" applyNumberFormat="1" applyFont="1" applyFill="1" applyBorder="1">
      <alignment vertical="center"/>
    </xf>
    <xf numFmtId="176" fontId="6" fillId="0" borderId="57" xfId="1" applyNumberFormat="1" applyFont="1" applyFill="1" applyBorder="1">
      <alignment vertical="center"/>
    </xf>
    <xf numFmtId="176" fontId="6" fillId="0" borderId="56" xfId="1" applyNumberFormat="1" applyFont="1" applyFill="1" applyBorder="1">
      <alignment vertical="center"/>
    </xf>
    <xf numFmtId="179" fontId="6" fillId="0" borderId="51" xfId="1" applyNumberFormat="1" applyFont="1" applyFill="1" applyBorder="1">
      <alignment vertical="center"/>
    </xf>
    <xf numFmtId="179" fontId="6" fillId="0" borderId="55" xfId="1" applyNumberFormat="1" applyFont="1" applyFill="1" applyBorder="1">
      <alignment vertical="center"/>
    </xf>
    <xf numFmtId="176" fontId="6" fillId="0" borderId="24" xfId="1" applyNumberFormat="1" applyFont="1" applyFill="1" applyBorder="1">
      <alignment vertical="center"/>
    </xf>
    <xf numFmtId="176" fontId="6" fillId="0" borderId="14" xfId="1" applyNumberFormat="1" applyFont="1" applyFill="1" applyBorder="1" applyAlignment="1">
      <alignment vertical="center"/>
    </xf>
    <xf numFmtId="176" fontId="6" fillId="0" borderId="15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9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vertical="center"/>
    </xf>
    <xf numFmtId="0" fontId="4" fillId="0" borderId="0" xfId="3" applyFont="1" applyFill="1" applyAlignment="1">
      <alignment horizontal="left" vertical="center"/>
    </xf>
    <xf numFmtId="0" fontId="1" fillId="0" borderId="0" xfId="3" applyFont="1" applyFill="1" applyAlignment="1">
      <alignment vertical="center"/>
    </xf>
    <xf numFmtId="0" fontId="4" fillId="0" borderId="11" xfId="3" applyFont="1" applyFill="1" applyBorder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4" fillId="0" borderId="12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1" fillId="0" borderId="11" xfId="3" applyFont="1" applyFill="1" applyBorder="1" applyAlignment="1">
      <alignment vertical="center"/>
    </xf>
    <xf numFmtId="0" fontId="4" fillId="0" borderId="9" xfId="3" applyFont="1" applyFill="1" applyBorder="1" applyAlignment="1">
      <alignment horizontal="center" vertical="center" wrapText="1"/>
    </xf>
    <xf numFmtId="176" fontId="6" fillId="0" borderId="14" xfId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center"/>
    </xf>
    <xf numFmtId="176" fontId="6" fillId="0" borderId="9" xfId="1" applyFont="1" applyFill="1" applyBorder="1" applyAlignment="1">
      <alignment horizontal="right" vertical="center"/>
    </xf>
    <xf numFmtId="176" fontId="6" fillId="0" borderId="20" xfId="1" applyFont="1" applyFill="1" applyBorder="1" applyAlignment="1">
      <alignment vertical="center"/>
    </xf>
    <xf numFmtId="176" fontId="6" fillId="0" borderId="24" xfId="1" applyFont="1" applyFill="1" applyBorder="1" applyAlignment="1">
      <alignment vertical="center"/>
    </xf>
    <xf numFmtId="176" fontId="6" fillId="0" borderId="34" xfId="1" applyFont="1" applyFill="1" applyBorder="1" applyAlignment="1">
      <alignment horizontal="right" vertical="center"/>
    </xf>
    <xf numFmtId="49" fontId="6" fillId="0" borderId="16" xfId="1" quotePrefix="1" applyNumberFormat="1" applyFont="1" applyFill="1" applyBorder="1" applyAlignment="1">
      <alignment horizontal="right" vertical="center"/>
    </xf>
    <xf numFmtId="176" fontId="6" fillId="0" borderId="20" xfId="1" applyFont="1" applyFill="1" applyBorder="1" applyAlignment="1">
      <alignment horizontal="right" vertical="center"/>
    </xf>
    <xf numFmtId="176" fontId="6" fillId="0" borderId="24" xfId="1" applyFont="1" applyFill="1" applyBorder="1" applyAlignment="1">
      <alignment horizontal="right" vertical="center"/>
    </xf>
    <xf numFmtId="176" fontId="6" fillId="0" borderId="34" xfId="1" applyFont="1" applyFill="1" applyBorder="1">
      <alignment vertical="center"/>
    </xf>
    <xf numFmtId="176" fontId="6" fillId="0" borderId="14" xfId="1" applyFont="1" applyFill="1" applyBorder="1">
      <alignment vertical="center"/>
    </xf>
    <xf numFmtId="176" fontId="6" fillId="0" borderId="16" xfId="1" applyFont="1" applyFill="1" applyBorder="1">
      <alignment vertical="center"/>
    </xf>
    <xf numFmtId="176" fontId="6" fillId="0" borderId="9" xfId="1" applyFont="1" applyFill="1" applyBorder="1">
      <alignment vertical="center"/>
    </xf>
    <xf numFmtId="176" fontId="6" fillId="0" borderId="17" xfId="1" applyFont="1" applyFill="1" applyBorder="1">
      <alignment vertical="center"/>
    </xf>
    <xf numFmtId="176" fontId="6" fillId="0" borderId="44" xfId="1" applyFont="1" applyFill="1" applyBorder="1" applyAlignment="1">
      <alignment vertical="center"/>
    </xf>
    <xf numFmtId="176" fontId="6" fillId="0" borderId="47" xfId="1" applyFont="1" applyFill="1" applyBorder="1" applyAlignment="1">
      <alignment vertical="center"/>
    </xf>
    <xf numFmtId="176" fontId="6" fillId="0" borderId="46" xfId="1" applyFont="1" applyFill="1" applyBorder="1" applyAlignment="1">
      <alignment vertical="center"/>
    </xf>
    <xf numFmtId="176" fontId="6" fillId="0" borderId="63" xfId="1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182" fontId="6" fillId="0" borderId="20" xfId="1" applyNumberFormat="1" applyFont="1" applyFill="1" applyBorder="1" applyAlignment="1">
      <alignment vertical="center"/>
    </xf>
    <xf numFmtId="182" fontId="6" fillId="0" borderId="15" xfId="1" applyNumberFormat="1" applyFont="1" applyFill="1" applyBorder="1" applyAlignment="1">
      <alignment vertical="center"/>
    </xf>
    <xf numFmtId="182" fontId="6" fillId="0" borderId="16" xfId="1" applyNumberFormat="1" applyFont="1" applyFill="1" applyBorder="1" applyAlignment="1">
      <alignment vertical="center"/>
    </xf>
    <xf numFmtId="183" fontId="6" fillId="0" borderId="0" xfId="1" applyNumberFormat="1" applyFont="1" applyFill="1" applyBorder="1" applyAlignment="1">
      <alignment vertical="center"/>
    </xf>
    <xf numFmtId="182" fontId="6" fillId="0" borderId="24" xfId="1" applyNumberFormat="1" applyFont="1" applyFill="1" applyBorder="1" applyAlignment="1">
      <alignment vertical="center"/>
    </xf>
    <xf numFmtId="182" fontId="6" fillId="0" borderId="13" xfId="1" applyNumberFormat="1" applyFont="1" applyFill="1" applyBorder="1" applyAlignment="1">
      <alignment vertical="center"/>
    </xf>
    <xf numFmtId="182" fontId="6" fillId="0" borderId="17" xfId="1" applyNumberFormat="1" applyFont="1" applyFill="1" applyBorder="1" applyAlignment="1">
      <alignment vertical="center"/>
    </xf>
    <xf numFmtId="176" fontId="18" fillId="0" borderId="20" xfId="1" applyFont="1" applyFill="1" applyBorder="1" applyAlignment="1">
      <alignment horizontal="right" vertical="center"/>
    </xf>
    <xf numFmtId="176" fontId="18" fillId="0" borderId="15" xfId="1" applyFont="1" applyFill="1" applyBorder="1" applyAlignment="1">
      <alignment horizontal="right" vertical="center"/>
    </xf>
    <xf numFmtId="41" fontId="18" fillId="0" borderId="15" xfId="1" applyNumberFormat="1" applyFont="1" applyFill="1" applyBorder="1" applyAlignment="1">
      <alignment horizontal="right" vertical="center"/>
    </xf>
    <xf numFmtId="176" fontId="18" fillId="0" borderId="0" xfId="1" applyFont="1" applyFill="1" applyBorder="1" applyAlignment="1">
      <alignment horizontal="right" vertical="center"/>
    </xf>
    <xf numFmtId="176" fontId="18" fillId="0" borderId="23" xfId="1" applyFont="1" applyFill="1" applyBorder="1" applyAlignment="1">
      <alignment horizontal="right" vertical="center"/>
    </xf>
    <xf numFmtId="41" fontId="18" fillId="0" borderId="16" xfId="1" applyNumberFormat="1" applyFont="1" applyFill="1" applyBorder="1" applyAlignment="1">
      <alignment horizontal="right" vertical="center"/>
    </xf>
    <xf numFmtId="176" fontId="18" fillId="0" borderId="16" xfId="1" applyFont="1" applyFill="1" applyBorder="1" applyAlignment="1">
      <alignment horizontal="right" vertical="center"/>
    </xf>
    <xf numFmtId="176" fontId="18" fillId="0" borderId="24" xfId="1" applyFont="1" applyFill="1" applyBorder="1" applyAlignment="1">
      <alignment horizontal="right" vertical="center"/>
    </xf>
    <xf numFmtId="176" fontId="18" fillId="0" borderId="13" xfId="1" applyFont="1" applyFill="1" applyBorder="1" applyAlignment="1">
      <alignment horizontal="right" vertical="center"/>
    </xf>
    <xf numFmtId="41" fontId="18" fillId="0" borderId="13" xfId="1" applyNumberFormat="1" applyFont="1" applyFill="1" applyBorder="1" applyAlignment="1">
      <alignment horizontal="right" vertical="center"/>
    </xf>
    <xf numFmtId="176" fontId="18" fillId="0" borderId="11" xfId="1" applyFont="1" applyFill="1" applyBorder="1" applyAlignment="1">
      <alignment horizontal="right" vertical="center"/>
    </xf>
    <xf numFmtId="176" fontId="18" fillId="0" borderId="25" xfId="1" applyFont="1" applyFill="1" applyBorder="1" applyAlignment="1">
      <alignment horizontal="right" vertical="center"/>
    </xf>
    <xf numFmtId="176" fontId="18" fillId="0" borderId="17" xfId="1" applyFont="1" applyFill="1" applyBorder="1" applyAlignment="1">
      <alignment horizontal="right" vertical="center"/>
    </xf>
    <xf numFmtId="176" fontId="6" fillId="0" borderId="0" xfId="1" applyFont="1" applyFill="1">
      <alignment vertical="center"/>
    </xf>
    <xf numFmtId="176" fontId="18" fillId="0" borderId="0" xfId="1" applyFont="1" applyFill="1" applyBorder="1" applyAlignment="1">
      <alignment vertical="center"/>
    </xf>
    <xf numFmtId="177" fontId="18" fillId="0" borderId="16" xfId="1" applyNumberFormat="1" applyFont="1" applyFill="1" applyBorder="1" applyAlignment="1">
      <alignment horizontal="right" vertical="center"/>
    </xf>
    <xf numFmtId="177" fontId="18" fillId="0" borderId="13" xfId="1" applyNumberFormat="1" applyFont="1" applyFill="1" applyBorder="1" applyAlignment="1">
      <alignment horizontal="right" vertical="center"/>
    </xf>
    <xf numFmtId="176" fontId="18" fillId="0" borderId="11" xfId="1" applyFont="1" applyFill="1" applyBorder="1" applyAlignment="1">
      <alignment vertical="center"/>
    </xf>
    <xf numFmtId="176" fontId="6" fillId="0" borderId="15" xfId="1" quotePrefix="1" applyFont="1" applyFill="1" applyBorder="1" applyAlignment="1">
      <alignment horizontal="right" vertical="center"/>
    </xf>
    <xf numFmtId="176" fontId="6" fillId="0" borderId="39" xfId="1" applyFont="1" applyFill="1" applyBorder="1" applyAlignment="1">
      <alignment horizontal="right" vertical="center"/>
    </xf>
    <xf numFmtId="176" fontId="6" fillId="0" borderId="7" xfId="1" applyFont="1" applyFill="1" applyBorder="1" applyAlignment="1">
      <alignment horizontal="right" vertical="center"/>
    </xf>
    <xf numFmtId="176" fontId="6" fillId="0" borderId="6" xfId="1" applyFont="1" applyFill="1" applyBorder="1" applyAlignment="1">
      <alignment horizontal="center" vertical="center"/>
    </xf>
    <xf numFmtId="182" fontId="6" fillId="0" borderId="7" xfId="1" applyNumberFormat="1" applyFont="1" applyFill="1" applyBorder="1" applyAlignment="1">
      <alignment horizontal="center" vertical="center"/>
    </xf>
    <xf numFmtId="182" fontId="6" fillId="0" borderId="6" xfId="1" applyNumberFormat="1" applyFont="1" applyFill="1" applyBorder="1" applyAlignment="1">
      <alignment horizontal="center" vertical="center"/>
    </xf>
    <xf numFmtId="182" fontId="6" fillId="0" borderId="39" xfId="1" applyNumberFormat="1" applyFont="1" applyFill="1" applyBorder="1" applyAlignment="1">
      <alignment horizontal="center" vertical="center"/>
    </xf>
    <xf numFmtId="182" fontId="6" fillId="0" borderId="34" xfId="1" applyNumberFormat="1" applyFont="1" applyFill="1" applyBorder="1" applyAlignment="1">
      <alignment horizontal="center" vertical="center"/>
    </xf>
    <xf numFmtId="176" fontId="6" fillId="0" borderId="16" xfId="1" applyFont="1" applyFill="1" applyBorder="1" applyAlignment="1">
      <alignment horizontal="center" vertical="center"/>
    </xf>
    <xf numFmtId="176" fontId="6" fillId="0" borderId="55" xfId="1" applyFont="1" applyFill="1" applyBorder="1" applyAlignment="1">
      <alignment horizontal="center" vertical="center"/>
    </xf>
    <xf numFmtId="176" fontId="6" fillId="0" borderId="15" xfId="1" applyFont="1" applyFill="1" applyBorder="1" applyAlignment="1">
      <alignment horizontal="center" vertical="center"/>
    </xf>
    <xf numFmtId="183" fontId="6" fillId="0" borderId="0" xfId="1" applyNumberFormat="1" applyFont="1" applyFill="1" applyBorder="1" applyAlignment="1">
      <alignment horizontal="center" vertical="center"/>
    </xf>
    <xf numFmtId="183" fontId="6" fillId="0" borderId="15" xfId="1" applyNumberFormat="1" applyFont="1" applyFill="1" applyBorder="1" applyAlignment="1">
      <alignment horizontal="center" vertical="center"/>
    </xf>
    <xf numFmtId="183" fontId="6" fillId="0" borderId="23" xfId="1" applyNumberFormat="1" applyFont="1" applyFill="1" applyBorder="1" applyAlignment="1">
      <alignment horizontal="center" vertical="center"/>
    </xf>
    <xf numFmtId="183" fontId="6" fillId="0" borderId="16" xfId="1" applyNumberFormat="1" applyFont="1" applyFill="1" applyBorder="1" applyAlignment="1">
      <alignment horizontal="center" vertical="center"/>
    </xf>
    <xf numFmtId="176" fontId="6" fillId="0" borderId="36" xfId="1" applyFont="1" applyFill="1" applyBorder="1" applyAlignment="1">
      <alignment horizontal="center" vertical="center"/>
    </xf>
    <xf numFmtId="183" fontId="6" fillId="0" borderId="52" xfId="1" applyNumberFormat="1" applyFont="1" applyFill="1" applyBorder="1" applyAlignment="1">
      <alignment horizontal="center" vertical="center"/>
    </xf>
    <xf numFmtId="183" fontId="6" fillId="0" borderId="36" xfId="1" applyNumberFormat="1" applyFont="1" applyFill="1" applyBorder="1" applyAlignment="1">
      <alignment horizontal="center" vertical="center"/>
    </xf>
    <xf numFmtId="183" fontId="6" fillId="0" borderId="49" xfId="1" applyNumberFormat="1" applyFont="1" applyFill="1" applyBorder="1" applyAlignment="1">
      <alignment horizontal="center" vertical="center"/>
    </xf>
    <xf numFmtId="183" fontId="6" fillId="0" borderId="55" xfId="1" applyNumberFormat="1" applyFont="1" applyFill="1" applyBorder="1" applyAlignment="1">
      <alignment horizontal="center" vertical="center"/>
    </xf>
    <xf numFmtId="176" fontId="6" fillId="0" borderId="21" xfId="1" applyFont="1" applyFill="1" applyBorder="1" applyAlignment="1">
      <alignment horizontal="center" vertical="center"/>
    </xf>
    <xf numFmtId="183" fontId="6" fillId="0" borderId="62" xfId="1" applyNumberFormat="1" applyFont="1" applyFill="1" applyBorder="1" applyAlignment="1">
      <alignment horizontal="center" vertical="center"/>
    </xf>
    <xf numFmtId="183" fontId="6" fillId="0" borderId="21" xfId="1" applyNumberFormat="1" applyFont="1" applyFill="1" applyBorder="1" applyAlignment="1">
      <alignment horizontal="center" vertical="center"/>
    </xf>
    <xf numFmtId="183" fontId="6" fillId="0" borderId="22" xfId="1" applyNumberFormat="1" applyFont="1" applyFill="1" applyBorder="1" applyAlignment="1">
      <alignment horizontal="center" vertical="center"/>
    </xf>
    <xf numFmtId="183" fontId="6" fillId="0" borderId="61" xfId="1" applyNumberFormat="1" applyFont="1" applyFill="1" applyBorder="1" applyAlignment="1">
      <alignment horizontal="center" vertical="center"/>
    </xf>
    <xf numFmtId="182" fontId="6" fillId="0" borderId="0" xfId="1" applyNumberFormat="1" applyFont="1" applyFill="1" applyBorder="1" applyAlignment="1">
      <alignment horizontal="center" vertical="center"/>
    </xf>
    <xf numFmtId="182" fontId="6" fillId="0" borderId="15" xfId="1" applyNumberFormat="1" applyFont="1" applyFill="1" applyBorder="1" applyAlignment="1">
      <alignment horizontal="center" vertical="center"/>
    </xf>
    <xf numFmtId="182" fontId="6" fillId="0" borderId="23" xfId="1" applyNumberFormat="1" applyFont="1" applyFill="1" applyBorder="1" applyAlignment="1">
      <alignment horizontal="center" vertical="center"/>
    </xf>
    <xf numFmtId="182" fontId="6" fillId="0" borderId="16" xfId="1" applyNumberFormat="1" applyFont="1" applyFill="1" applyBorder="1" applyAlignment="1">
      <alignment horizontal="center" vertical="center"/>
    </xf>
    <xf numFmtId="182" fontId="6" fillId="0" borderId="52" xfId="1" applyNumberFormat="1" applyFont="1" applyFill="1" applyBorder="1" applyAlignment="1">
      <alignment horizontal="center" vertical="center"/>
    </xf>
    <xf numFmtId="182" fontId="6" fillId="0" borderId="36" xfId="1" applyNumberFormat="1" applyFont="1" applyFill="1" applyBorder="1" applyAlignment="1">
      <alignment horizontal="center" vertical="center"/>
    </xf>
    <xf numFmtId="182" fontId="6" fillId="0" borderId="49" xfId="1" applyNumberFormat="1" applyFont="1" applyFill="1" applyBorder="1" applyAlignment="1">
      <alignment horizontal="center" vertical="center"/>
    </xf>
    <xf numFmtId="182" fontId="6" fillId="0" borderId="55" xfId="1" applyNumberFormat="1" applyFont="1" applyFill="1" applyBorder="1" applyAlignment="1">
      <alignment horizontal="center" vertical="center"/>
    </xf>
    <xf numFmtId="176" fontId="6" fillId="0" borderId="0" xfId="1" applyFont="1" applyFill="1" applyBorder="1" applyAlignment="1">
      <alignment horizontal="center" vertical="center"/>
    </xf>
    <xf numFmtId="176" fontId="6" fillId="0" borderId="23" xfId="1" applyFont="1" applyFill="1" applyBorder="1" applyAlignment="1">
      <alignment horizontal="center" vertical="center"/>
    </xf>
    <xf numFmtId="176" fontId="6" fillId="0" borderId="52" xfId="1" applyFont="1" applyFill="1" applyBorder="1" applyAlignment="1">
      <alignment horizontal="center" vertical="center"/>
    </xf>
    <xf numFmtId="176" fontId="6" fillId="0" borderId="49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23" xfId="1" applyNumberFormat="1" applyFont="1" applyFill="1" applyBorder="1" applyAlignment="1">
      <alignment horizontal="center" vertical="center"/>
    </xf>
    <xf numFmtId="187" fontId="6" fillId="0" borderId="15" xfId="1" applyNumberFormat="1" applyFont="1" applyFill="1" applyBorder="1" applyAlignment="1">
      <alignment horizontal="center" vertical="center"/>
    </xf>
    <xf numFmtId="187" fontId="6" fillId="0" borderId="0" xfId="1" applyNumberFormat="1" applyFont="1" applyFill="1" applyBorder="1" applyAlignment="1">
      <alignment horizontal="center" vertical="center"/>
    </xf>
    <xf numFmtId="187" fontId="6" fillId="0" borderId="16" xfId="1" applyNumberFormat="1" applyFont="1" applyFill="1" applyBorder="1" applyAlignment="1">
      <alignment horizontal="center" vertical="center"/>
    </xf>
    <xf numFmtId="187" fontId="6" fillId="0" borderId="36" xfId="1" applyNumberFormat="1" applyFont="1" applyFill="1" applyBorder="1" applyAlignment="1">
      <alignment horizontal="center" vertical="center"/>
    </xf>
    <xf numFmtId="187" fontId="6" fillId="0" borderId="55" xfId="1" applyNumberFormat="1" applyFont="1" applyFill="1" applyBorder="1" applyAlignment="1">
      <alignment horizontal="center" vertical="center"/>
    </xf>
    <xf numFmtId="176" fontId="6" fillId="0" borderId="13" xfId="1" applyFont="1" applyFill="1" applyBorder="1" applyAlignment="1">
      <alignment horizontal="center" vertical="center"/>
    </xf>
    <xf numFmtId="176" fontId="6" fillId="0" borderId="17" xfId="1" applyFont="1" applyFill="1" applyBorder="1" applyAlignment="1">
      <alignment horizontal="center" vertical="center"/>
    </xf>
    <xf numFmtId="187" fontId="6" fillId="0" borderId="23" xfId="1" applyNumberFormat="1" applyFont="1" applyFill="1" applyBorder="1" applyAlignment="1">
      <alignment horizontal="center" vertical="center"/>
    </xf>
    <xf numFmtId="182" fontId="6" fillId="0" borderId="11" xfId="1" applyNumberFormat="1" applyFont="1" applyFill="1" applyBorder="1" applyAlignment="1">
      <alignment horizontal="center" vertical="center"/>
    </xf>
    <xf numFmtId="182" fontId="6" fillId="0" borderId="13" xfId="1" applyNumberFormat="1" applyFont="1" applyFill="1" applyBorder="1" applyAlignment="1">
      <alignment horizontal="center" vertical="center"/>
    </xf>
    <xf numFmtId="182" fontId="6" fillId="0" borderId="25" xfId="1" applyNumberFormat="1" applyFont="1" applyFill="1" applyBorder="1" applyAlignment="1">
      <alignment horizontal="center" vertical="center"/>
    </xf>
    <xf numFmtId="182" fontId="6" fillId="0" borderId="17" xfId="1" applyNumberFormat="1" applyFont="1" applyFill="1" applyBorder="1" applyAlignment="1">
      <alignment horizontal="center" vertical="center"/>
    </xf>
    <xf numFmtId="176" fontId="6" fillId="0" borderId="40" xfId="1" applyFont="1" applyFill="1" applyBorder="1" applyAlignment="1">
      <alignment vertical="center"/>
    </xf>
    <xf numFmtId="176" fontId="6" fillId="0" borderId="41" xfId="1" applyFont="1" applyFill="1" applyBorder="1" applyAlignment="1">
      <alignment vertical="center"/>
    </xf>
    <xf numFmtId="176" fontId="6" fillId="0" borderId="42" xfId="1" applyFont="1" applyFill="1" applyBorder="1" applyAlignment="1">
      <alignment vertical="center"/>
    </xf>
    <xf numFmtId="176" fontId="6" fillId="0" borderId="18" xfId="1" applyNumberFormat="1" applyFont="1" applyFill="1" applyBorder="1" applyAlignment="1">
      <alignment horizontal="right" vertical="center"/>
    </xf>
    <xf numFmtId="0" fontId="21" fillId="0" borderId="0" xfId="4" applyFont="1" applyAlignment="1">
      <alignment horizontal="right" vertical="center" justifyLastLine="1"/>
    </xf>
    <xf numFmtId="0" fontId="21" fillId="0" borderId="0" xfId="4" applyFont="1">
      <alignment vertical="center"/>
    </xf>
    <xf numFmtId="49" fontId="20" fillId="0" borderId="0" xfId="4" applyNumberFormat="1" applyAlignment="1">
      <alignment vertical="center" justifyLastLine="1"/>
    </xf>
    <xf numFmtId="0" fontId="20" fillId="0" borderId="76" xfId="4" applyFont="1" applyBorder="1" applyAlignment="1">
      <alignment horizontal="distributed" vertical="center" justifyLastLine="1"/>
    </xf>
    <xf numFmtId="0" fontId="20" fillId="0" borderId="77" xfId="4" applyBorder="1" applyAlignment="1">
      <alignment horizontal="distributed" vertical="center" justifyLastLine="1"/>
    </xf>
    <xf numFmtId="0" fontId="20" fillId="0" borderId="78" xfId="4" applyBorder="1" applyAlignment="1">
      <alignment horizontal="distributed" vertical="center" justifyLastLine="1"/>
    </xf>
    <xf numFmtId="0" fontId="21" fillId="0" borderId="79" xfId="4" applyFont="1" applyFill="1" applyBorder="1" applyAlignment="1">
      <alignment horizontal="distributed" vertical="center" wrapText="1" justifyLastLine="1"/>
    </xf>
    <xf numFmtId="0" fontId="22" fillId="0" borderId="79" xfId="5" applyFill="1" applyBorder="1" applyAlignment="1" applyProtection="1">
      <alignment vertical="center" wrapText="1"/>
    </xf>
    <xf numFmtId="49" fontId="20" fillId="0" borderId="79" xfId="4" applyNumberFormat="1" applyFont="1" applyFill="1" applyBorder="1" applyAlignment="1">
      <alignment vertical="center"/>
    </xf>
    <xf numFmtId="0" fontId="21" fillId="0" borderId="80" xfId="4" applyFont="1" applyFill="1" applyBorder="1" applyAlignment="1">
      <alignment horizontal="distributed" vertical="center" wrapText="1" justifyLastLine="1"/>
    </xf>
    <xf numFmtId="0" fontId="22" fillId="0" borderId="80" xfId="5" applyFill="1" applyBorder="1" applyAlignment="1" applyProtection="1">
      <alignment vertical="center" wrapText="1"/>
    </xf>
    <xf numFmtId="49" fontId="20" fillId="0" borderId="80" xfId="4" applyNumberFormat="1" applyFont="1" applyFill="1" applyBorder="1" applyAlignment="1">
      <alignment vertical="center"/>
    </xf>
    <xf numFmtId="0" fontId="20" fillId="0" borderId="80" xfId="4" applyFont="1" applyFill="1" applyBorder="1" applyAlignment="1">
      <alignment vertical="center" wrapText="1"/>
    </xf>
    <xf numFmtId="0" fontId="22" fillId="0" borderId="36" xfId="5" applyBorder="1" applyAlignment="1" applyProtection="1">
      <alignment vertical="center"/>
    </xf>
    <xf numFmtId="0" fontId="4" fillId="0" borderId="4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176" fontId="6" fillId="0" borderId="23" xfId="1" applyNumberFormat="1" applyFont="1" applyFill="1" applyBorder="1" applyAlignment="1">
      <alignment horizontal="right" vertical="center"/>
    </xf>
    <xf numFmtId="176" fontId="6" fillId="0" borderId="17" xfId="1" applyNumberFormat="1" applyFont="1" applyFill="1" applyBorder="1" applyAlignment="1">
      <alignment horizontal="right" vertical="center"/>
    </xf>
    <xf numFmtId="176" fontId="6" fillId="0" borderId="25" xfId="1" applyNumberFormat="1" applyFont="1" applyFill="1" applyBorder="1" applyAlignment="1">
      <alignment horizontal="right" vertical="center"/>
    </xf>
    <xf numFmtId="0" fontId="4" fillId="0" borderId="1" xfId="3" applyFont="1" applyFill="1" applyBorder="1" applyAlignment="1">
      <alignment horizontal="left" vertical="center" wrapText="1"/>
    </xf>
    <xf numFmtId="0" fontId="4" fillId="0" borderId="8" xfId="3" applyFont="1" applyFill="1" applyBorder="1" applyAlignment="1">
      <alignment horizontal="left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35" xfId="3" applyFont="1" applyFill="1" applyBorder="1" applyAlignment="1">
      <alignment vertical="center" wrapText="1"/>
    </xf>
    <xf numFmtId="0" fontId="4" fillId="0" borderId="37" xfId="3" applyFont="1" applyFill="1" applyBorder="1" applyAlignment="1">
      <alignment vertical="center" wrapText="1"/>
    </xf>
    <xf numFmtId="0" fontId="4" fillId="0" borderId="2" xfId="3" applyFont="1" applyFill="1" applyBorder="1" applyAlignment="1">
      <alignment horizontal="center" vertical="center" wrapText="1"/>
    </xf>
    <xf numFmtId="176" fontId="6" fillId="0" borderId="16" xfId="1" applyNumberFormat="1" applyFont="1" applyFill="1" applyBorder="1" applyAlignment="1">
      <alignment horizontal="right" vertical="center"/>
    </xf>
    <xf numFmtId="176" fontId="6" fillId="0" borderId="23" xfId="1" applyNumberFormat="1" applyFont="1" applyFill="1" applyBorder="1" applyAlignment="1">
      <alignment horizontal="right" vertical="center"/>
    </xf>
    <xf numFmtId="176" fontId="6" fillId="0" borderId="17" xfId="1" applyNumberFormat="1" applyFont="1" applyFill="1" applyBorder="1" applyAlignment="1">
      <alignment horizontal="right" vertical="center"/>
    </xf>
    <xf numFmtId="176" fontId="6" fillId="0" borderId="25" xfId="1" applyNumberFormat="1" applyFont="1" applyFill="1" applyBorder="1" applyAlignment="1">
      <alignment horizontal="right" vertical="center"/>
    </xf>
    <xf numFmtId="0" fontId="1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4" fillId="0" borderId="11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right" vertical="center"/>
    </xf>
    <xf numFmtId="0" fontId="5" fillId="0" borderId="0" xfId="3" applyFont="1" applyFill="1" applyAlignment="1">
      <alignment vertical="center"/>
    </xf>
    <xf numFmtId="0" fontId="2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176" fontId="1" fillId="0" borderId="0" xfId="3" applyNumberFormat="1" applyFont="1" applyFill="1" applyBorder="1" applyAlignment="1">
      <alignment vertical="center"/>
    </xf>
    <xf numFmtId="176" fontId="1" fillId="0" borderId="0" xfId="3" applyNumberFormat="1" applyFont="1" applyFill="1" applyAlignment="1">
      <alignment vertical="center"/>
    </xf>
    <xf numFmtId="0" fontId="4" fillId="0" borderId="27" xfId="3" applyFont="1" applyFill="1" applyBorder="1" applyAlignment="1">
      <alignment horizontal="center" vertical="center" wrapText="1"/>
    </xf>
    <xf numFmtId="0" fontId="4" fillId="0" borderId="26" xfId="3" applyFont="1" applyFill="1" applyBorder="1" applyAlignment="1">
      <alignment horizontal="center" vertical="center" wrapText="1"/>
    </xf>
    <xf numFmtId="176" fontId="6" fillId="0" borderId="0" xfId="6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17" xfId="3" applyFont="1" applyFill="1" applyBorder="1" applyAlignment="1">
      <alignment horizontal="center" vertical="center" wrapText="1"/>
    </xf>
    <xf numFmtId="0" fontId="4" fillId="0" borderId="25" xfId="3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5" fillId="0" borderId="24" xfId="3" applyFont="1" applyFill="1" applyBorder="1" applyAlignment="1">
      <alignment vertical="center"/>
    </xf>
    <xf numFmtId="0" fontId="4" fillId="0" borderId="16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23" xfId="3" applyFont="1" applyFill="1" applyBorder="1" applyAlignment="1">
      <alignment horizontal="center" vertical="center" wrapText="1"/>
    </xf>
    <xf numFmtId="0" fontId="4" fillId="0" borderId="22" xfId="3" applyFont="1" applyFill="1" applyBorder="1" applyAlignment="1">
      <alignment horizontal="center" vertical="center" wrapText="1"/>
    </xf>
    <xf numFmtId="0" fontId="4" fillId="0" borderId="21" xfId="3" applyFont="1" applyFill="1" applyBorder="1" applyAlignment="1">
      <alignment horizontal="center" vertical="center" wrapText="1"/>
    </xf>
    <xf numFmtId="0" fontId="8" fillId="0" borderId="21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20" xfId="3" applyFont="1" applyFill="1" applyBorder="1" applyAlignment="1">
      <alignment horizontal="center" vertical="center" wrapText="1"/>
    </xf>
    <xf numFmtId="0" fontId="4" fillId="0" borderId="19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4" fillId="0" borderId="4" xfId="3" applyFont="1" applyFill="1" applyBorder="1" applyAlignment="1">
      <alignment vertical="center" wrapText="1"/>
    </xf>
    <xf numFmtId="0" fontId="4" fillId="0" borderId="5" xfId="3" applyFont="1" applyFill="1" applyBorder="1" applyAlignment="1">
      <alignment horizontal="left" vertical="center" wrapText="1"/>
    </xf>
    <xf numFmtId="0" fontId="4" fillId="0" borderId="18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vertical="center"/>
    </xf>
    <xf numFmtId="0" fontId="5" fillId="0" borderId="11" xfId="3" applyFont="1" applyFill="1" applyBorder="1" applyAlignment="1">
      <alignment vertical="center"/>
    </xf>
    <xf numFmtId="177" fontId="5" fillId="0" borderId="11" xfId="3" applyNumberFormat="1" applyFont="1" applyFill="1" applyBorder="1" applyAlignment="1">
      <alignment vertical="center"/>
    </xf>
    <xf numFmtId="177" fontId="4" fillId="0" borderId="11" xfId="3" applyNumberFormat="1" applyFont="1" applyFill="1" applyBorder="1" applyAlignment="1">
      <alignment horizontal="right" vertical="center"/>
    </xf>
    <xf numFmtId="0" fontId="4" fillId="0" borderId="11" xfId="3" applyFont="1" applyFill="1" applyBorder="1" applyAlignment="1">
      <alignment horizontal="left" vertical="center"/>
    </xf>
    <xf numFmtId="0" fontId="6" fillId="0" borderId="0" xfId="3" applyFont="1" applyFill="1" applyAlignment="1">
      <alignment vertical="center"/>
    </xf>
    <xf numFmtId="0" fontId="4" fillId="0" borderId="32" xfId="3" applyFont="1" applyFill="1" applyBorder="1" applyAlignment="1">
      <alignment horizontal="center" vertical="center" wrapText="1"/>
    </xf>
    <xf numFmtId="0" fontId="4" fillId="0" borderId="31" xfId="3" applyFont="1" applyFill="1" applyBorder="1" applyAlignment="1">
      <alignment horizontal="left" vertical="center" wrapText="1"/>
    </xf>
    <xf numFmtId="0" fontId="4" fillId="0" borderId="30" xfId="3" applyFont="1" applyFill="1" applyBorder="1" applyAlignment="1">
      <alignment horizontal="center" vertical="center" wrapText="1"/>
    </xf>
    <xf numFmtId="0" fontId="4" fillId="0" borderId="29" xfId="3" applyFont="1" applyFill="1" applyBorder="1" applyAlignment="1">
      <alignment horizontal="center" vertical="center" wrapText="1"/>
    </xf>
    <xf numFmtId="0" fontId="4" fillId="0" borderId="28" xfId="3" applyFont="1" applyFill="1" applyBorder="1" applyAlignment="1">
      <alignment horizontal="left" vertical="center" wrapText="1"/>
    </xf>
    <xf numFmtId="177" fontId="7" fillId="0" borderId="0" xfId="3" applyNumberFormat="1" applyFont="1" applyFill="1" applyBorder="1" applyAlignment="1">
      <alignment vertical="center"/>
    </xf>
    <xf numFmtId="177" fontId="6" fillId="0" borderId="0" xfId="3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>
      <alignment horizontal="left" vertical="center"/>
    </xf>
    <xf numFmtId="0" fontId="4" fillId="0" borderId="9" xfId="3" applyFont="1" applyFill="1" applyBorder="1" applyAlignment="1">
      <alignment horizontal="center" vertical="center" wrapText="1"/>
    </xf>
    <xf numFmtId="0" fontId="4" fillId="0" borderId="34" xfId="3" applyFont="1" applyFill="1" applyBorder="1" applyAlignment="1">
      <alignment horizontal="center" vertical="center" wrapText="1"/>
    </xf>
    <xf numFmtId="0" fontId="4" fillId="0" borderId="33" xfId="3" applyFont="1" applyFill="1" applyBorder="1" applyAlignment="1">
      <alignment horizontal="center" vertical="center" wrapText="1"/>
    </xf>
    <xf numFmtId="0" fontId="1" fillId="0" borderId="0" xfId="3" applyFont="1" applyFill="1">
      <alignment vertical="center"/>
    </xf>
    <xf numFmtId="176" fontId="1" fillId="0" borderId="0" xfId="3" applyNumberFormat="1" applyFont="1" applyFill="1">
      <alignment vertical="center"/>
    </xf>
    <xf numFmtId="0" fontId="4" fillId="0" borderId="12" xfId="3" applyFont="1" applyFill="1" applyBorder="1" applyAlignment="1">
      <alignment horizontal="center" vertical="center" wrapText="1"/>
    </xf>
    <xf numFmtId="0" fontId="4" fillId="0" borderId="38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32" xfId="3" applyFont="1" applyFill="1" applyBorder="1" applyAlignment="1">
      <alignment horizontal="center" vertical="center" wrapText="1"/>
    </xf>
    <xf numFmtId="0" fontId="4" fillId="0" borderId="37" xfId="3" applyFont="1" applyFill="1" applyBorder="1" applyAlignment="1">
      <alignment horizontal="left" vertical="center" wrapText="1"/>
    </xf>
    <xf numFmtId="0" fontId="4" fillId="0" borderId="36" xfId="3" applyFont="1" applyFill="1" applyBorder="1" applyAlignment="1">
      <alignment horizontal="center" vertical="center" wrapText="1"/>
    </xf>
    <xf numFmtId="0" fontId="4" fillId="0" borderId="35" xfId="3" applyFont="1" applyFill="1" applyBorder="1" applyAlignment="1">
      <alignment horizontal="left" vertical="center" wrapText="1"/>
    </xf>
    <xf numFmtId="0" fontId="9" fillId="0" borderId="0" xfId="3" applyFont="1" applyFill="1">
      <alignment vertical="center"/>
    </xf>
    <xf numFmtId="0" fontId="5" fillId="0" borderId="11" xfId="3" applyFont="1" applyFill="1" applyBorder="1" applyAlignment="1">
      <alignment horizontal="right" vertical="center"/>
    </xf>
    <xf numFmtId="0" fontId="5" fillId="0" borderId="11" xfId="3" applyFont="1" applyFill="1" applyBorder="1">
      <alignment vertical="center"/>
    </xf>
    <xf numFmtId="0" fontId="4" fillId="0" borderId="0" xfId="3" applyFont="1" applyFill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shrinkToFit="1"/>
    </xf>
    <xf numFmtId="0" fontId="4" fillId="0" borderId="37" xfId="3" applyFont="1" applyFill="1" applyBorder="1" applyAlignment="1">
      <alignment horizontal="left" vertical="top" wrapText="1"/>
    </xf>
    <xf numFmtId="0" fontId="4" fillId="0" borderId="6" xfId="3" applyFont="1" applyFill="1" applyBorder="1" applyAlignment="1">
      <alignment horizontal="center" vertical="center" shrinkToFit="1"/>
    </xf>
    <xf numFmtId="0" fontId="4" fillId="0" borderId="39" xfId="3" applyFont="1" applyFill="1" applyBorder="1" applyAlignment="1">
      <alignment horizontal="center" vertical="center" wrapText="1"/>
    </xf>
    <xf numFmtId="0" fontId="4" fillId="0" borderId="35" xfId="3" applyFont="1" applyFill="1" applyBorder="1" applyAlignment="1">
      <alignment horizontal="left" vertical="top" wrapText="1"/>
    </xf>
    <xf numFmtId="178" fontId="4" fillId="0" borderId="0" xfId="7" applyFont="1" applyFill="1" applyBorder="1" applyAlignment="1">
      <alignment horizontal="left" vertical="center"/>
    </xf>
    <xf numFmtId="178" fontId="24" fillId="0" borderId="0" xfId="7" applyFont="1" applyFill="1" applyBorder="1" applyAlignment="1">
      <alignment vertical="center"/>
    </xf>
    <xf numFmtId="178" fontId="4" fillId="0" borderId="0" xfId="7" applyFont="1" applyFill="1" applyBorder="1" applyAlignment="1">
      <alignment vertical="center"/>
    </xf>
    <xf numFmtId="178" fontId="4" fillId="0" borderId="0" xfId="7" applyFont="1" applyFill="1" applyAlignment="1">
      <alignment horizontal="left" vertical="top" wrapText="1"/>
    </xf>
    <xf numFmtId="0" fontId="4" fillId="0" borderId="0" xfId="3" applyFont="1" applyFill="1" applyAlignment="1">
      <alignment horizontal="left" vertical="center"/>
    </xf>
    <xf numFmtId="180" fontId="6" fillId="0" borderId="17" xfId="3" applyNumberFormat="1" applyFont="1" applyFill="1" applyBorder="1" applyAlignment="1">
      <alignment horizontal="right" vertical="center"/>
    </xf>
    <xf numFmtId="180" fontId="6" fillId="0" borderId="17" xfId="1" applyNumberFormat="1" applyFont="1" applyFill="1" applyBorder="1" applyAlignment="1">
      <alignment horizontal="right" vertical="center"/>
    </xf>
    <xf numFmtId="180" fontId="6" fillId="0" borderId="11" xfId="1" applyNumberFormat="1" applyFont="1" applyFill="1" applyBorder="1" applyAlignment="1">
      <alignment horizontal="right" vertical="center"/>
    </xf>
    <xf numFmtId="180" fontId="6" fillId="0" borderId="25" xfId="1" applyNumberFormat="1" applyFont="1" applyFill="1" applyBorder="1" applyAlignment="1">
      <alignment horizontal="right" vertical="center"/>
    </xf>
    <xf numFmtId="180" fontId="6" fillId="0" borderId="24" xfId="1" applyNumberFormat="1" applyFont="1" applyFill="1" applyBorder="1" applyAlignment="1">
      <alignment horizontal="right" vertical="center"/>
    </xf>
    <xf numFmtId="180" fontId="6" fillId="0" borderId="16" xfId="3" applyNumberFormat="1" applyFont="1" applyFill="1" applyBorder="1" applyAlignment="1">
      <alignment horizontal="right" vertical="center"/>
    </xf>
    <xf numFmtId="180" fontId="6" fillId="0" borderId="16" xfId="1" applyNumberFormat="1" applyFont="1" applyFill="1" applyBorder="1" applyAlignment="1">
      <alignment horizontal="right" vertical="center"/>
    </xf>
    <xf numFmtId="180" fontId="6" fillId="0" borderId="0" xfId="1" applyNumberFormat="1" applyFont="1" applyFill="1" applyBorder="1" applyAlignment="1">
      <alignment horizontal="right" vertical="center"/>
    </xf>
    <xf numFmtId="180" fontId="6" fillId="0" borderId="23" xfId="1" applyNumberFormat="1" applyFont="1" applyFill="1" applyBorder="1" applyAlignment="1">
      <alignment horizontal="right" vertical="center"/>
    </xf>
    <xf numFmtId="180" fontId="6" fillId="0" borderId="20" xfId="1" applyNumberFormat="1" applyFont="1" applyFill="1" applyBorder="1" applyAlignment="1">
      <alignment horizontal="right" vertical="center"/>
    </xf>
    <xf numFmtId="0" fontId="4" fillId="0" borderId="46" xfId="3" applyFont="1" applyFill="1" applyBorder="1" applyAlignment="1">
      <alignment horizontal="center" vertical="center" wrapText="1"/>
    </xf>
    <xf numFmtId="178" fontId="4" fillId="0" borderId="47" xfId="7" applyFont="1" applyFill="1" applyBorder="1" applyAlignment="1">
      <alignment horizontal="center" vertical="center" wrapText="1"/>
    </xf>
    <xf numFmtId="0" fontId="4" fillId="0" borderId="47" xfId="3" applyFont="1" applyFill="1" applyBorder="1" applyAlignment="1">
      <alignment horizontal="center" vertical="center" wrapText="1"/>
    </xf>
    <xf numFmtId="0" fontId="4" fillId="0" borderId="45" xfId="3" applyFont="1" applyFill="1" applyBorder="1" applyAlignment="1">
      <alignment horizontal="center" vertical="center" wrapText="1"/>
    </xf>
    <xf numFmtId="178" fontId="4" fillId="0" borderId="46" xfId="7" applyFont="1" applyFill="1" applyBorder="1" applyAlignment="1">
      <alignment horizontal="center" vertical="center" wrapText="1"/>
    </xf>
    <xf numFmtId="178" fontId="4" fillId="0" borderId="45" xfId="7" applyFont="1" applyFill="1" applyBorder="1" applyAlignment="1">
      <alignment horizontal="center" vertical="center" wrapText="1"/>
    </xf>
    <xf numFmtId="0" fontId="4" fillId="0" borderId="44" xfId="3" applyFont="1" applyFill="1" applyBorder="1" applyAlignment="1">
      <alignment horizontal="center" vertical="center" wrapText="1"/>
    </xf>
    <xf numFmtId="0" fontId="4" fillId="0" borderId="43" xfId="3" applyFont="1" applyFill="1" applyBorder="1" applyAlignment="1">
      <alignment horizontal="left" vertical="center" wrapText="1"/>
    </xf>
    <xf numFmtId="0" fontId="4" fillId="0" borderId="11" xfId="3" applyFont="1" applyFill="1" applyBorder="1">
      <alignment vertical="center"/>
    </xf>
    <xf numFmtId="0" fontId="4" fillId="0" borderId="0" xfId="3" applyFont="1" applyFill="1" applyBorder="1" applyAlignment="1">
      <alignment horizontal="right" vertical="center"/>
    </xf>
    <xf numFmtId="0" fontId="4" fillId="0" borderId="0" xfId="3" applyFont="1" applyFill="1" applyAlignment="1">
      <alignment vertical="center"/>
    </xf>
    <xf numFmtId="0" fontId="4" fillId="0" borderId="17" xfId="3" applyFont="1" applyFill="1" applyBorder="1" applyAlignment="1">
      <alignment horizontal="center" vertical="center" wrapText="1"/>
    </xf>
    <xf numFmtId="0" fontId="5" fillId="0" borderId="2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5" fillId="0" borderId="23" xfId="3" applyFont="1" applyFill="1" applyBorder="1" applyAlignment="1">
      <alignment horizontal="center" vertical="center" wrapText="1"/>
    </xf>
    <xf numFmtId="0" fontId="4" fillId="0" borderId="50" xfId="3" applyFont="1" applyFill="1" applyBorder="1" applyAlignment="1">
      <alignment horizontal="center" vertical="center" wrapText="1"/>
    </xf>
    <xf numFmtId="0" fontId="4" fillId="0" borderId="49" xfId="3" applyFont="1" applyFill="1" applyBorder="1" applyAlignment="1">
      <alignment horizontal="center" vertical="center" wrapText="1"/>
    </xf>
    <xf numFmtId="0" fontId="4" fillId="0" borderId="48" xfId="3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right" vertical="center"/>
    </xf>
    <xf numFmtId="0" fontId="4" fillId="0" borderId="34" xfId="3" applyFont="1" applyFill="1" applyBorder="1" applyAlignment="1">
      <alignment horizontal="center" vertical="center" wrapText="1"/>
    </xf>
    <xf numFmtId="0" fontId="7" fillId="0" borderId="0" xfId="3" applyFont="1" applyFill="1">
      <alignment vertical="center"/>
    </xf>
    <xf numFmtId="0" fontId="4" fillId="0" borderId="7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vertical="top" wrapText="1"/>
    </xf>
    <xf numFmtId="0" fontId="12" fillId="0" borderId="11" xfId="3" applyFont="1" applyFill="1" applyBorder="1" applyAlignment="1">
      <alignment horizontal="right" vertical="center"/>
    </xf>
    <xf numFmtId="0" fontId="1" fillId="0" borderId="11" xfId="3" applyFont="1" applyFill="1" applyBorder="1">
      <alignment vertical="center"/>
    </xf>
    <xf numFmtId="0" fontId="4" fillId="0" borderId="59" xfId="3" applyFont="1" applyFill="1" applyBorder="1" applyAlignment="1">
      <alignment horizontal="center" vertical="center" wrapText="1"/>
    </xf>
    <xf numFmtId="0" fontId="4" fillId="0" borderId="53" xfId="3" applyFont="1" applyFill="1" applyBorder="1" applyAlignment="1">
      <alignment horizontal="left" vertical="center" wrapText="1"/>
    </xf>
    <xf numFmtId="0" fontId="5" fillId="0" borderId="0" xfId="3" applyFont="1" applyFill="1">
      <alignment vertical="center"/>
    </xf>
    <xf numFmtId="0" fontId="4" fillId="0" borderId="56" xfId="3" applyFont="1" applyFill="1" applyBorder="1" applyAlignment="1">
      <alignment horizontal="center" vertical="center" wrapText="1"/>
    </xf>
    <xf numFmtId="0" fontId="4" fillId="0" borderId="55" xfId="3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 wrapText="1"/>
    </xf>
    <xf numFmtId="176" fontId="7" fillId="0" borderId="0" xfId="3" applyNumberFormat="1" applyFont="1" applyFill="1" applyAlignment="1">
      <alignment vertical="center"/>
    </xf>
    <xf numFmtId="0" fontId="4" fillId="0" borderId="24" xfId="3" applyFont="1" applyFill="1" applyBorder="1" applyAlignment="1">
      <alignment horizontal="center" vertical="center" wrapText="1"/>
    </xf>
    <xf numFmtId="0" fontId="4" fillId="0" borderId="18" xfId="3" applyFont="1" applyFill="1" applyBorder="1" applyAlignment="1">
      <alignment horizontal="center" vertical="center" wrapText="1"/>
    </xf>
    <xf numFmtId="0" fontId="7" fillId="0" borderId="0" xfId="8" applyFont="1" applyFill="1" applyAlignment="1">
      <alignment vertical="center"/>
    </xf>
    <xf numFmtId="0" fontId="1" fillId="0" borderId="0" xfId="8" applyFont="1" applyFill="1" applyAlignment="1">
      <alignment vertical="center"/>
    </xf>
    <xf numFmtId="0" fontId="7" fillId="0" borderId="0" xfId="8" applyFont="1" applyFill="1" applyBorder="1" applyAlignment="1">
      <alignment vertical="center"/>
    </xf>
    <xf numFmtId="0" fontId="4" fillId="0" borderId="0" xfId="8" applyFont="1" applyFill="1" applyAlignment="1">
      <alignment horizontal="left" vertical="center"/>
    </xf>
    <xf numFmtId="176" fontId="4" fillId="0" borderId="17" xfId="8" applyNumberFormat="1" applyFont="1" applyFill="1" applyBorder="1" applyAlignment="1">
      <alignment vertical="center"/>
    </xf>
    <xf numFmtId="181" fontId="4" fillId="0" borderId="13" xfId="8" quotePrefix="1" applyNumberFormat="1" applyFont="1" applyFill="1" applyBorder="1" applyAlignment="1">
      <alignment horizontal="right" vertical="center"/>
    </xf>
    <xf numFmtId="176" fontId="4" fillId="0" borderId="13" xfId="8" quotePrefix="1" applyNumberFormat="1" applyFont="1" applyFill="1" applyBorder="1" applyAlignment="1">
      <alignment horizontal="right" vertical="center"/>
    </xf>
    <xf numFmtId="180" fontId="4" fillId="0" borderId="13" xfId="8" quotePrefix="1" applyNumberFormat="1" applyFont="1" applyFill="1" applyBorder="1" applyAlignment="1">
      <alignment horizontal="right" vertical="center"/>
    </xf>
    <xf numFmtId="176" fontId="4" fillId="0" borderId="24" xfId="8" applyNumberFormat="1" applyFont="1" applyFill="1" applyBorder="1" applyAlignment="1">
      <alignment horizontal="right" vertical="center"/>
    </xf>
    <xf numFmtId="0" fontId="4" fillId="0" borderId="11" xfId="8" applyFont="1" applyFill="1" applyBorder="1" applyAlignment="1">
      <alignment horizontal="center" vertical="center" wrapText="1"/>
    </xf>
    <xf numFmtId="176" fontId="4" fillId="0" borderId="16" xfId="8" applyNumberFormat="1" applyFont="1" applyFill="1" applyBorder="1" applyAlignment="1">
      <alignment vertical="center"/>
    </xf>
    <xf numFmtId="181" fontId="4" fillId="0" borderId="15" xfId="8" quotePrefix="1" applyNumberFormat="1" applyFont="1" applyFill="1" applyBorder="1" applyAlignment="1">
      <alignment horizontal="right" vertical="center"/>
    </xf>
    <xf numFmtId="176" fontId="4" fillId="0" borderId="15" xfId="8" quotePrefix="1" applyNumberFormat="1" applyFont="1" applyFill="1" applyBorder="1" applyAlignment="1">
      <alignment horizontal="right" vertical="center"/>
    </xf>
    <xf numFmtId="180" fontId="4" fillId="0" borderId="15" xfId="8" quotePrefix="1" applyNumberFormat="1" applyFont="1" applyFill="1" applyBorder="1" applyAlignment="1">
      <alignment horizontal="right" vertical="center"/>
    </xf>
    <xf numFmtId="176" fontId="4" fillId="0" borderId="20" xfId="8" applyNumberFormat="1" applyFont="1" applyFill="1" applyBorder="1" applyAlignment="1">
      <alignment horizontal="right" vertical="center"/>
    </xf>
    <xf numFmtId="0" fontId="4" fillId="0" borderId="0" xfId="8" applyFont="1" applyFill="1" applyBorder="1" applyAlignment="1">
      <alignment horizontal="center" vertical="center" wrapText="1"/>
    </xf>
    <xf numFmtId="176" fontId="4" fillId="0" borderId="16" xfId="8" quotePrefix="1" applyNumberFormat="1" applyFont="1" applyFill="1" applyBorder="1" applyAlignment="1">
      <alignment horizontal="right" vertical="center"/>
    </xf>
    <xf numFmtId="176" fontId="4" fillId="0" borderId="16" xfId="8" applyNumberFormat="1" applyFont="1" applyFill="1" applyBorder="1" applyAlignment="1">
      <alignment horizontal="right" vertical="center"/>
    </xf>
    <xf numFmtId="176" fontId="4" fillId="0" borderId="15" xfId="8" applyNumberFormat="1" applyFont="1" applyFill="1" applyBorder="1" applyAlignment="1">
      <alignment horizontal="right" vertical="center"/>
    </xf>
    <xf numFmtId="0" fontId="1" fillId="0" borderId="0" xfId="8" applyFont="1" applyFill="1" applyBorder="1" applyAlignment="1">
      <alignment vertical="center"/>
    </xf>
    <xf numFmtId="0" fontId="4" fillId="0" borderId="12" xfId="8" applyFont="1" applyFill="1" applyBorder="1" applyAlignment="1">
      <alignment horizontal="center" vertical="center" wrapText="1"/>
    </xf>
    <xf numFmtId="3" fontId="4" fillId="0" borderId="12" xfId="8" applyNumberFormat="1" applyFont="1" applyFill="1" applyBorder="1" applyAlignment="1">
      <alignment horizontal="center" vertical="center" wrapText="1"/>
    </xf>
    <xf numFmtId="3" fontId="4" fillId="0" borderId="10" xfId="8" applyNumberFormat="1" applyFont="1" applyFill="1" applyBorder="1" applyAlignment="1">
      <alignment horizontal="center" vertical="center" wrapText="1"/>
    </xf>
    <xf numFmtId="3" fontId="4" fillId="0" borderId="9" xfId="8" applyNumberFormat="1" applyFont="1" applyFill="1" applyBorder="1" applyAlignment="1">
      <alignment horizontal="center" vertical="center" wrapText="1"/>
    </xf>
    <xf numFmtId="0" fontId="4" fillId="0" borderId="8" xfId="8" applyFont="1" applyFill="1" applyBorder="1" applyAlignment="1">
      <alignment horizontal="left" vertical="center" wrapText="1"/>
    </xf>
    <xf numFmtId="0" fontId="4" fillId="0" borderId="5" xfId="8" applyFont="1" applyFill="1" applyBorder="1" applyAlignment="1">
      <alignment horizontal="center" vertical="center" wrapText="1"/>
    </xf>
    <xf numFmtId="0" fontId="4" fillId="0" borderId="4" xfId="8" applyFont="1" applyFill="1" applyBorder="1" applyAlignment="1">
      <alignment horizontal="center" vertical="center" wrapText="1"/>
    </xf>
    <xf numFmtId="0" fontId="4" fillId="0" borderId="3" xfId="8" applyFont="1" applyFill="1" applyBorder="1" applyAlignment="1">
      <alignment horizontal="center" vertical="center" wrapText="1"/>
    </xf>
    <xf numFmtId="3" fontId="4" fillId="0" borderId="3" xfId="8" applyNumberFormat="1" applyFont="1" applyFill="1" applyBorder="1" applyAlignment="1">
      <alignment horizontal="center" vertical="center" wrapText="1"/>
    </xf>
    <xf numFmtId="3" fontId="4" fillId="0" borderId="5" xfId="8" applyNumberFormat="1" applyFont="1" applyFill="1" applyBorder="1" applyAlignment="1">
      <alignment horizontal="center" vertical="center" wrapText="1"/>
    </xf>
    <xf numFmtId="3" fontId="4" fillId="0" borderId="2" xfId="8" applyNumberFormat="1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left" vertical="center" wrapText="1"/>
    </xf>
    <xf numFmtId="0" fontId="4" fillId="0" borderId="11" xfId="8" applyFont="1" applyFill="1" applyBorder="1" applyAlignment="1">
      <alignment horizontal="right" vertical="center"/>
    </xf>
    <xf numFmtId="0" fontId="4" fillId="0" borderId="9" xfId="8" applyFont="1" applyFill="1" applyBorder="1" applyAlignment="1">
      <alignment horizontal="center" vertical="center" wrapText="1"/>
    </xf>
    <xf numFmtId="0" fontId="4" fillId="0" borderId="37" xfId="8" applyFont="1" applyFill="1" applyBorder="1" applyAlignment="1">
      <alignment vertical="center" wrapText="1"/>
    </xf>
    <xf numFmtId="0" fontId="4" fillId="0" borderId="2" xfId="8" applyFont="1" applyFill="1" applyBorder="1" applyAlignment="1">
      <alignment horizontal="center" vertical="center" wrapText="1"/>
    </xf>
    <xf numFmtId="0" fontId="4" fillId="0" borderId="35" xfId="8" applyFont="1" applyFill="1" applyBorder="1" applyAlignment="1">
      <alignment vertical="center" wrapText="1"/>
    </xf>
    <xf numFmtId="0" fontId="6" fillId="0" borderId="11" xfId="8" applyFont="1" applyFill="1" applyBorder="1" applyAlignment="1">
      <alignment horizontal="right" vertical="center"/>
    </xf>
    <xf numFmtId="0" fontId="7" fillId="0" borderId="11" xfId="8" applyFont="1" applyFill="1" applyBorder="1" applyAlignment="1">
      <alignment vertical="center"/>
    </xf>
    <xf numFmtId="0" fontId="1" fillId="0" borderId="11" xfId="8" applyFont="1" applyFill="1" applyBorder="1" applyAlignment="1">
      <alignment vertical="center"/>
    </xf>
    <xf numFmtId="0" fontId="6" fillId="0" borderId="0" xfId="3" applyFont="1" applyFill="1" applyBorder="1" applyAlignment="1">
      <alignment horizontal="right" vertical="center" wrapText="1"/>
    </xf>
    <xf numFmtId="0" fontId="4" fillId="0" borderId="20" xfId="3" applyFont="1" applyFill="1" applyBorder="1" applyAlignment="1">
      <alignment horizontal="center" vertical="center" wrapText="1"/>
    </xf>
    <xf numFmtId="0" fontId="4" fillId="0" borderId="60" xfId="3" applyFont="1" applyFill="1" applyBorder="1" applyAlignment="1">
      <alignment horizontal="left" vertical="center" wrapText="1"/>
    </xf>
    <xf numFmtId="176" fontId="6" fillId="0" borderId="0" xfId="3" applyNumberFormat="1" applyFont="1" applyFill="1" applyBorder="1" applyAlignment="1">
      <alignment horizontal="right" vertical="center" wrapText="1"/>
    </xf>
    <xf numFmtId="0" fontId="4" fillId="0" borderId="17" xfId="3" applyFont="1" applyFill="1" applyBorder="1" applyAlignment="1">
      <alignment horizontal="center" vertical="center" textRotation="255" wrapText="1"/>
    </xf>
    <xf numFmtId="0" fontId="4" fillId="0" borderId="10" xfId="3" applyFont="1" applyFill="1" applyBorder="1" applyAlignment="1">
      <alignment horizontal="center" vertical="center" textRotation="255" wrapText="1"/>
    </xf>
    <xf numFmtId="0" fontId="15" fillId="0" borderId="25" xfId="3" applyFont="1" applyFill="1" applyBorder="1" applyAlignment="1">
      <alignment horizontal="justify" vertical="center" textRotation="255" wrapText="1"/>
    </xf>
    <xf numFmtId="0" fontId="4" fillId="0" borderId="17" xfId="3" applyFont="1" applyFill="1" applyBorder="1" applyAlignment="1">
      <alignment horizontal="center" vertical="top" textRotation="255" wrapText="1"/>
    </xf>
    <xf numFmtId="0" fontId="4" fillId="0" borderId="13" xfId="3" applyFont="1" applyFill="1" applyBorder="1" applyAlignment="1">
      <alignment horizontal="center" vertical="center" textRotation="255" wrapText="1"/>
    </xf>
    <xf numFmtId="0" fontId="1" fillId="0" borderId="25" xfId="3" applyFont="1" applyFill="1" applyBorder="1">
      <alignment vertical="center"/>
    </xf>
    <xf numFmtId="0" fontId="4" fillId="0" borderId="17" xfId="3" applyFont="1" applyFill="1" applyBorder="1" applyAlignment="1">
      <alignment horizontal="center" vertical="top" textRotation="255" wrapText="1"/>
    </xf>
    <xf numFmtId="0" fontId="4" fillId="0" borderId="9" xfId="3" applyFont="1" applyFill="1" applyBorder="1" applyAlignment="1">
      <alignment horizontal="center" vertical="center" textRotation="255" wrapText="1"/>
    </xf>
    <xf numFmtId="0" fontId="4" fillId="0" borderId="16" xfId="3" applyFont="1" applyFill="1" applyBorder="1" applyAlignment="1">
      <alignment horizontal="center" vertical="center" textRotation="255" wrapText="1"/>
    </xf>
    <xf numFmtId="0" fontId="4" fillId="0" borderId="58" xfId="3" applyFont="1" applyFill="1" applyBorder="1" applyAlignment="1">
      <alignment horizontal="center" vertical="center" textRotation="255" wrapText="1"/>
    </xf>
    <xf numFmtId="0" fontId="4" fillId="0" borderId="23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top" textRotation="255" wrapText="1"/>
    </xf>
    <xf numFmtId="0" fontId="4" fillId="0" borderId="15" xfId="3" applyFont="1" applyFill="1" applyBorder="1" applyAlignment="1">
      <alignment horizontal="center" vertical="center" textRotation="255" wrapText="1"/>
    </xf>
    <xf numFmtId="0" fontId="1" fillId="0" borderId="23" xfId="3" applyFont="1" applyFill="1" applyBorder="1">
      <alignment vertical="center"/>
    </xf>
    <xf numFmtId="0" fontId="4" fillId="0" borderId="61" xfId="3" applyFont="1" applyFill="1" applyBorder="1" applyAlignment="1">
      <alignment horizontal="center" wrapText="1"/>
    </xf>
    <xf numFmtId="0" fontId="4" fillId="0" borderId="16" xfId="3" applyFont="1" applyFill="1" applyBorder="1" applyAlignment="1">
      <alignment horizontal="center" wrapText="1"/>
    </xf>
    <xf numFmtId="0" fontId="4" fillId="0" borderId="14" xfId="3" applyFont="1" applyFill="1" applyBorder="1" applyAlignment="1">
      <alignment horizontal="center" vertical="center" textRotation="255" wrapText="1"/>
    </xf>
    <xf numFmtId="0" fontId="4" fillId="0" borderId="62" xfId="3" applyFont="1" applyFill="1" applyBorder="1" applyAlignment="1">
      <alignment horizontal="center" vertical="center" wrapText="1"/>
    </xf>
    <xf numFmtId="0" fontId="4" fillId="0" borderId="52" xfId="3" applyFont="1" applyFill="1" applyBorder="1" applyAlignment="1">
      <alignment horizontal="center" vertical="center" wrapText="1"/>
    </xf>
    <xf numFmtId="0" fontId="4" fillId="0" borderId="61" xfId="3" applyFont="1" applyFill="1" applyBorder="1" applyAlignment="1">
      <alignment horizontal="center" vertical="center" textRotation="255" wrapText="1"/>
    </xf>
    <xf numFmtId="0" fontId="4" fillId="0" borderId="34" xfId="3" applyFont="1" applyFill="1" applyBorder="1" applyAlignment="1">
      <alignment horizontal="center" vertical="center" textRotation="255" wrapText="1"/>
    </xf>
    <xf numFmtId="0" fontId="4" fillId="0" borderId="30" xfId="3" applyFont="1" applyFill="1" applyBorder="1" applyAlignment="1">
      <alignment horizontal="center" vertical="center" textRotation="255" wrapText="1"/>
    </xf>
    <xf numFmtId="0" fontId="15" fillId="0" borderId="39" xfId="3" applyFont="1" applyFill="1" applyBorder="1" applyAlignment="1">
      <alignment horizontal="right" vertical="center" textRotation="255" wrapText="1"/>
    </xf>
    <xf numFmtId="0" fontId="4" fillId="0" borderId="34" xfId="3" applyFont="1" applyFill="1" applyBorder="1" applyAlignment="1">
      <alignment horizontal="center" vertical="top" textRotation="255" wrapText="1"/>
    </xf>
    <xf numFmtId="0" fontId="4" fillId="0" borderId="6" xfId="3" applyFont="1" applyFill="1" applyBorder="1" applyAlignment="1">
      <alignment horizontal="center" vertical="center" textRotation="255" wrapText="1"/>
    </xf>
    <xf numFmtId="0" fontId="6" fillId="0" borderId="39" xfId="3" applyFont="1" applyFill="1" applyBorder="1" applyAlignment="1">
      <alignment horizontal="center" vertical="center" textRotation="255" wrapText="1"/>
    </xf>
    <xf numFmtId="0" fontId="4" fillId="0" borderId="3" xfId="3" applyFont="1" applyFill="1" applyBorder="1" applyAlignment="1">
      <alignment horizontal="left" vertical="center" wrapText="1"/>
    </xf>
    <xf numFmtId="0" fontId="4" fillId="0" borderId="5" xfId="3" applyFont="1" applyFill="1" applyBorder="1" applyAlignment="1">
      <alignment horizontal="left" vertical="center" wrapText="1"/>
    </xf>
    <xf numFmtId="0" fontId="4" fillId="0" borderId="33" xfId="3" applyFont="1" applyFill="1" applyBorder="1" applyAlignment="1">
      <alignment horizontal="center" vertical="center" textRotation="255" wrapText="1"/>
    </xf>
    <xf numFmtId="0" fontId="4" fillId="0" borderId="0" xfId="3" applyFont="1" applyFill="1" applyBorder="1" applyAlignment="1">
      <alignment vertical="center" wrapText="1"/>
    </xf>
    <xf numFmtId="0" fontId="6" fillId="0" borderId="11" xfId="3" applyFont="1" applyFill="1" applyBorder="1" applyAlignment="1">
      <alignment horizontal="right" vertical="center" wrapText="1"/>
    </xf>
    <xf numFmtId="0" fontId="4" fillId="0" borderId="11" xfId="3" applyFont="1" applyFill="1" applyBorder="1" applyAlignment="1">
      <alignment horizontal="distributed" vertical="center" shrinkToFit="1"/>
    </xf>
    <xf numFmtId="0" fontId="4" fillId="0" borderId="0" xfId="3" applyFont="1" applyFill="1" applyBorder="1" applyAlignment="1">
      <alignment horizontal="distributed" vertical="center" wrapText="1"/>
    </xf>
    <xf numFmtId="178" fontId="4" fillId="0" borderId="0" xfId="7" applyFont="1" applyFill="1" applyAlignment="1">
      <alignment horizontal="distributed" vertical="center" wrapText="1"/>
    </xf>
    <xf numFmtId="0" fontId="4" fillId="0" borderId="0" xfId="3" applyFont="1" applyFill="1" applyAlignment="1">
      <alignment horizontal="distributed" vertical="center" wrapText="1"/>
    </xf>
    <xf numFmtId="0" fontId="4" fillId="0" borderId="12" xfId="3" applyFont="1" applyFill="1" applyBorder="1" applyAlignment="1">
      <alignment vertical="center" wrapText="1"/>
    </xf>
    <xf numFmtId="0" fontId="4" fillId="0" borderId="12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0" fontId="1" fillId="0" borderId="5" xfId="3" applyFont="1" applyFill="1" applyBorder="1" applyAlignment="1">
      <alignment vertical="center"/>
    </xf>
    <xf numFmtId="0" fontId="4" fillId="0" borderId="11" xfId="3" applyFont="1" applyFill="1" applyBorder="1" applyAlignment="1">
      <alignment horizontal="distributed" vertical="distributed" wrapText="1" indent="1"/>
    </xf>
    <xf numFmtId="0" fontId="4" fillId="0" borderId="0" xfId="3" applyFont="1" applyFill="1" applyBorder="1" applyAlignment="1">
      <alignment horizontal="distributed" vertical="distributed" wrapText="1" indent="1"/>
    </xf>
    <xf numFmtId="0" fontId="4" fillId="0" borderId="0" xfId="3" applyFont="1" applyFill="1" applyAlignment="1">
      <alignment horizontal="distributed" vertical="distributed" wrapText="1" indent="1"/>
    </xf>
    <xf numFmtId="0" fontId="4" fillId="0" borderId="0" xfId="3" applyFont="1" applyFill="1" applyAlignment="1">
      <alignment horizontal="distributed" vertical="center" wrapText="1" indent="1"/>
    </xf>
    <xf numFmtId="0" fontId="4" fillId="0" borderId="0" xfId="3" applyFont="1" applyFill="1" applyBorder="1" applyAlignment="1">
      <alignment horizontal="distributed" vertical="center" wrapText="1" indent="1"/>
    </xf>
    <xf numFmtId="0" fontId="4" fillId="0" borderId="8" xfId="3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left" vertical="top" wrapText="1"/>
    </xf>
    <xf numFmtId="0" fontId="1" fillId="0" borderId="37" xfId="3" applyFont="1" applyFill="1" applyBorder="1" applyAlignment="1">
      <alignment horizontal="left" vertical="center" wrapText="1"/>
    </xf>
    <xf numFmtId="0" fontId="4" fillId="0" borderId="54" xfId="3" applyFont="1" applyFill="1" applyBorder="1" applyAlignment="1">
      <alignment horizontal="left" vertical="center" wrapText="1"/>
    </xf>
    <xf numFmtId="0" fontId="4" fillId="0" borderId="27" xfId="3" applyFont="1" applyFill="1" applyBorder="1" applyAlignment="1">
      <alignment horizontal="center" vertical="center" wrapText="1"/>
    </xf>
    <xf numFmtId="0" fontId="4" fillId="0" borderId="65" xfId="3" applyFont="1" applyFill="1" applyBorder="1" applyAlignment="1">
      <alignment horizontal="center" vertical="center" wrapText="1"/>
    </xf>
    <xf numFmtId="0" fontId="4" fillId="0" borderId="54" xfId="3" applyFont="1" applyFill="1" applyBorder="1" applyAlignment="1">
      <alignment horizontal="center" vertical="center" wrapText="1"/>
    </xf>
    <xf numFmtId="0" fontId="4" fillId="0" borderId="64" xfId="3" applyFont="1" applyFill="1" applyBorder="1" applyAlignment="1">
      <alignment horizontal="center" vertical="center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4" fillId="0" borderId="0" xfId="3" applyFont="1" applyFill="1" applyBorder="1" applyAlignment="1">
      <alignment horizontal="right" vertical="top" wrapText="1"/>
    </xf>
    <xf numFmtId="0" fontId="4" fillId="0" borderId="13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182" fontId="1" fillId="0" borderId="0" xfId="3" applyNumberFormat="1" applyFont="1" applyFill="1">
      <alignment vertical="center"/>
    </xf>
    <xf numFmtId="0" fontId="4" fillId="0" borderId="11" xfId="3" applyFont="1" applyFill="1" applyBorder="1" applyAlignment="1">
      <alignment horizontal="left" vertical="center" wrapText="1"/>
    </xf>
    <xf numFmtId="0" fontId="4" fillId="0" borderId="11" xfId="3" applyFont="1" applyFill="1" applyBorder="1" applyAlignment="1">
      <alignment horizontal="right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right" vertical="center" wrapText="1"/>
    </xf>
    <xf numFmtId="0" fontId="4" fillId="0" borderId="17" xfId="3" applyFont="1" applyFill="1" applyBorder="1" applyAlignment="1">
      <alignment horizontal="right" vertical="center" wrapText="1"/>
    </xf>
    <xf numFmtId="0" fontId="4" fillId="0" borderId="13" xfId="3" applyFont="1" applyFill="1" applyBorder="1" applyAlignment="1">
      <alignment horizontal="right" vertical="center" wrapText="1"/>
    </xf>
    <xf numFmtId="0" fontId="4" fillId="0" borderId="8" xfId="3" applyFont="1" applyFill="1" applyBorder="1" applyAlignment="1">
      <alignment vertical="center" wrapText="1"/>
    </xf>
    <xf numFmtId="0" fontId="4" fillId="0" borderId="6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 wrapText="1"/>
    </xf>
    <xf numFmtId="0" fontId="5" fillId="0" borderId="0" xfId="3" applyFont="1" applyFill="1" applyBorder="1">
      <alignment vertical="center"/>
    </xf>
    <xf numFmtId="0" fontId="8" fillId="0" borderId="0" xfId="3" applyFont="1" applyFill="1" applyAlignment="1">
      <alignment horizontal="left" vertical="center"/>
    </xf>
    <xf numFmtId="0" fontId="8" fillId="0" borderId="27" xfId="3" applyFont="1" applyFill="1" applyBorder="1" applyAlignment="1">
      <alignment horizontal="right" vertical="center"/>
    </xf>
    <xf numFmtId="0" fontId="8" fillId="0" borderId="26" xfId="3" applyFont="1" applyFill="1" applyBorder="1" applyAlignment="1">
      <alignment horizontal="right" vertical="center"/>
    </xf>
    <xf numFmtId="0" fontId="8" fillId="0" borderId="0" xfId="3" applyFont="1" applyFill="1" applyAlignment="1">
      <alignment horizontal="center" vertical="center"/>
    </xf>
    <xf numFmtId="176" fontId="18" fillId="0" borderId="34" xfId="1" applyFont="1" applyFill="1" applyBorder="1" applyAlignment="1">
      <alignment horizontal="right" vertical="center"/>
    </xf>
    <xf numFmtId="0" fontId="8" fillId="0" borderId="12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horizontal="center" vertical="center" wrapText="1"/>
    </xf>
    <xf numFmtId="0" fontId="8" fillId="0" borderId="66" xfId="3" applyFont="1" applyFill="1" applyBorder="1" applyAlignment="1">
      <alignment horizontal="center" vertical="center" wrapText="1"/>
    </xf>
    <xf numFmtId="0" fontId="8" fillId="0" borderId="38" xfId="3" applyFont="1" applyFill="1" applyBorder="1" applyAlignment="1">
      <alignment horizontal="center" vertical="center" wrapText="1"/>
    </xf>
    <xf numFmtId="0" fontId="17" fillId="0" borderId="38" xfId="3" applyFont="1" applyFill="1" applyBorder="1" applyAlignment="1">
      <alignment horizontal="center" vertical="center" wrapText="1"/>
    </xf>
    <xf numFmtId="0" fontId="8" fillId="0" borderId="17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0" fontId="8" fillId="0" borderId="24" xfId="3" applyFont="1" applyFill="1" applyBorder="1" applyAlignment="1">
      <alignment horizontal="center" vertical="center" wrapText="1"/>
    </xf>
    <xf numFmtId="0" fontId="8" fillId="0" borderId="37" xfId="3" applyFont="1" applyFill="1" applyBorder="1" applyAlignment="1">
      <alignment horizontal="left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18" xfId="3" applyFont="1" applyFill="1" applyBorder="1" applyAlignment="1">
      <alignment horizontal="center" vertical="center" wrapText="1"/>
    </xf>
    <xf numFmtId="0" fontId="8" fillId="0" borderId="35" xfId="3" applyFont="1" applyFill="1" applyBorder="1" applyAlignment="1">
      <alignment horizontal="left" vertical="center" wrapText="1"/>
    </xf>
    <xf numFmtId="0" fontId="16" fillId="0" borderId="0" xfId="3" applyFont="1" applyFill="1" applyAlignment="1">
      <alignment horizontal="right" vertical="center"/>
    </xf>
    <xf numFmtId="0" fontId="8" fillId="0" borderId="11" xfId="3" applyFont="1" applyFill="1" applyBorder="1" applyAlignment="1">
      <alignment horizontal="left" vertical="center"/>
    </xf>
    <xf numFmtId="178" fontId="8" fillId="0" borderId="0" xfId="7" applyFont="1" applyFill="1" applyAlignment="1">
      <alignment vertical="center"/>
    </xf>
    <xf numFmtId="176" fontId="18" fillId="0" borderId="16" xfId="1" applyFont="1" applyFill="1" applyBorder="1" applyAlignment="1">
      <alignment vertical="center"/>
    </xf>
    <xf numFmtId="0" fontId="8" fillId="0" borderId="38" xfId="3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8" fillId="0" borderId="32" xfId="3" applyFont="1" applyFill="1" applyBorder="1" applyAlignment="1">
      <alignment horizontal="center" vertical="center" wrapText="1"/>
    </xf>
    <xf numFmtId="0" fontId="8" fillId="0" borderId="55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>
      <alignment horizontal="center" vertical="center" wrapText="1"/>
    </xf>
    <xf numFmtId="0" fontId="8" fillId="0" borderId="29" xfId="3" applyFont="1" applyFill="1" applyBorder="1" applyAlignment="1">
      <alignment horizontal="center" vertical="center" wrapText="1"/>
    </xf>
    <xf numFmtId="0" fontId="1" fillId="0" borderId="0" xfId="3" applyFont="1" applyFill="1" applyBorder="1">
      <alignment vertical="center"/>
    </xf>
    <xf numFmtId="0" fontId="16" fillId="0" borderId="11" xfId="3" applyFont="1" applyFill="1" applyBorder="1" applyAlignment="1">
      <alignment horizontal="right" vertical="center"/>
    </xf>
    <xf numFmtId="0" fontId="4" fillId="0" borderId="0" xfId="3" applyFont="1" applyFill="1" applyBorder="1" applyAlignment="1">
      <alignment horizontal="center" vertical="center" textRotation="255" wrapText="1"/>
    </xf>
    <xf numFmtId="0" fontId="4" fillId="0" borderId="13" xfId="3" applyFont="1" applyFill="1" applyBorder="1" applyAlignment="1">
      <alignment vertical="center" textRotation="255" wrapText="1"/>
    </xf>
    <xf numFmtId="0" fontId="4" fillId="0" borderId="11" xfId="3" applyFont="1" applyFill="1" applyBorder="1" applyAlignment="1">
      <alignment vertical="center" textRotation="255" wrapText="1"/>
    </xf>
    <xf numFmtId="0" fontId="4" fillId="0" borderId="25" xfId="3" applyFont="1" applyFill="1" applyBorder="1" applyAlignment="1">
      <alignment vertical="center" textRotation="255" wrapText="1"/>
    </xf>
    <xf numFmtId="0" fontId="4" fillId="0" borderId="10" xfId="3" applyFont="1" applyFill="1" applyBorder="1" applyAlignment="1">
      <alignment vertical="center" textRotation="255" wrapText="1"/>
    </xf>
    <xf numFmtId="0" fontId="4" fillId="0" borderId="17" xfId="3" applyFont="1" applyFill="1" applyBorder="1" applyAlignment="1">
      <alignment vertical="center" textRotation="255" wrapText="1"/>
    </xf>
    <xf numFmtId="0" fontId="4" fillId="0" borderId="17" xfId="3" applyFont="1" applyFill="1" applyBorder="1" applyAlignment="1">
      <alignment vertical="center" textRotation="255" wrapText="1"/>
    </xf>
    <xf numFmtId="0" fontId="4" fillId="0" borderId="11" xfId="3" applyFont="1" applyFill="1" applyBorder="1" applyAlignment="1">
      <alignment vertical="center" textRotation="255" wrapText="1"/>
    </xf>
    <xf numFmtId="0" fontId="4" fillId="0" borderId="13" xfId="3" applyFont="1" applyFill="1" applyBorder="1" applyAlignment="1">
      <alignment vertical="center" textRotation="255" wrapText="1"/>
    </xf>
    <xf numFmtId="0" fontId="4" fillId="0" borderId="6" xfId="3" applyFont="1" applyFill="1" applyBorder="1" applyAlignment="1">
      <alignment horizontal="justify" vertical="center" textRotation="255" wrapText="1"/>
    </xf>
    <xf numFmtId="0" fontId="4" fillId="0" borderId="7" xfId="3" applyFont="1" applyFill="1" applyBorder="1" applyAlignment="1">
      <alignment horizontal="justify" vertical="center" textRotation="255" wrapText="1"/>
    </xf>
    <xf numFmtId="0" fontId="4" fillId="0" borderId="34" xfId="3" applyFont="1" applyFill="1" applyBorder="1" applyAlignment="1">
      <alignment vertical="center" textRotation="255" wrapText="1"/>
    </xf>
    <xf numFmtId="0" fontId="4" fillId="0" borderId="7" xfId="3" applyFont="1" applyFill="1" applyBorder="1" applyAlignment="1">
      <alignment vertical="center" textRotation="255" wrapText="1"/>
    </xf>
    <xf numFmtId="0" fontId="4" fillId="0" borderId="6" xfId="3" applyFont="1" applyFill="1" applyBorder="1" applyAlignment="1">
      <alignment vertical="center" textRotation="255" wrapText="1"/>
    </xf>
    <xf numFmtId="0" fontId="4" fillId="0" borderId="65" xfId="3" applyFont="1" applyFill="1" applyBorder="1" applyAlignment="1">
      <alignment horizontal="center" vertical="center" wrapText="1"/>
    </xf>
    <xf numFmtId="0" fontId="1" fillId="0" borderId="0" xfId="3" applyFont="1" applyFill="1" applyAlignment="1">
      <alignment horizontal="center" vertical="center"/>
    </xf>
    <xf numFmtId="0" fontId="4" fillId="0" borderId="33" xfId="3" applyFont="1" applyFill="1" applyBorder="1" applyAlignment="1">
      <alignment horizontal="center" vertical="center" wrapText="1"/>
    </xf>
    <xf numFmtId="0" fontId="4" fillId="0" borderId="35" xfId="3" applyFont="1" applyFill="1" applyBorder="1" applyAlignment="1">
      <alignment horizontal="left" vertical="center" wrapText="1"/>
    </xf>
    <xf numFmtId="176" fontId="6" fillId="0" borderId="25" xfId="1" applyFont="1" applyFill="1" applyBorder="1" applyAlignment="1">
      <alignment horizontal="center" vertical="center"/>
    </xf>
    <xf numFmtId="0" fontId="4" fillId="0" borderId="75" xfId="3" applyFont="1" applyFill="1" applyBorder="1" applyAlignment="1">
      <alignment horizontal="center" vertical="center" wrapText="1"/>
    </xf>
    <xf numFmtId="0" fontId="4" fillId="0" borderId="27" xfId="3" applyFont="1" applyFill="1" applyBorder="1" applyAlignment="1">
      <alignment horizontal="center" vertical="center" textRotation="255" wrapText="1"/>
    </xf>
    <xf numFmtId="0" fontId="4" fillId="0" borderId="69" xfId="3" applyFont="1" applyFill="1" applyBorder="1" applyAlignment="1">
      <alignment horizontal="center" vertical="center" wrapText="1"/>
    </xf>
    <xf numFmtId="0" fontId="4" fillId="0" borderId="26" xfId="3" applyFont="1" applyFill="1" applyBorder="1" applyAlignment="1">
      <alignment horizontal="center" vertical="center" textRotation="255" wrapText="1"/>
    </xf>
    <xf numFmtId="0" fontId="4" fillId="0" borderId="72" xfId="3" applyFont="1" applyFill="1" applyBorder="1" applyAlignment="1">
      <alignment horizontal="center" vertical="center" wrapText="1"/>
    </xf>
    <xf numFmtId="0" fontId="4" fillId="0" borderId="71" xfId="3" applyFont="1" applyFill="1" applyBorder="1" applyAlignment="1">
      <alignment horizontal="center" vertical="center" wrapText="1"/>
    </xf>
    <xf numFmtId="0" fontId="4" fillId="0" borderId="51" xfId="3" applyFont="1" applyFill="1" applyBorder="1" applyAlignment="1">
      <alignment horizontal="center" vertical="center" wrapText="1"/>
    </xf>
    <xf numFmtId="0" fontId="4" fillId="0" borderId="70" xfId="3" applyFont="1" applyFill="1" applyBorder="1" applyAlignment="1">
      <alignment horizontal="center" vertical="center" wrapText="1"/>
    </xf>
    <xf numFmtId="0" fontId="4" fillId="0" borderId="74" xfId="3" applyFont="1" applyFill="1" applyBorder="1" applyAlignment="1">
      <alignment horizontal="center" vertical="center" textRotation="255" wrapText="1"/>
    </xf>
    <xf numFmtId="187" fontId="6" fillId="0" borderId="49" xfId="1" applyNumberFormat="1" applyFont="1" applyFill="1" applyBorder="1" applyAlignment="1">
      <alignment horizontal="center" vertical="center"/>
    </xf>
    <xf numFmtId="0" fontId="4" fillId="0" borderId="73" xfId="3" applyFont="1" applyFill="1" applyBorder="1" applyAlignment="1">
      <alignment horizontal="center" vertical="center" textRotation="255" wrapText="1"/>
    </xf>
    <xf numFmtId="0" fontId="4" fillId="0" borderId="36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186" fontId="4" fillId="0" borderId="36" xfId="3" applyNumberFormat="1" applyFont="1" applyFill="1" applyBorder="1" applyAlignment="1">
      <alignment horizontal="center" vertical="center" wrapText="1"/>
    </xf>
    <xf numFmtId="186" fontId="4" fillId="0" borderId="15" xfId="3" applyNumberFormat="1" applyFont="1" applyFill="1" applyBorder="1" applyAlignment="1">
      <alignment horizontal="center" vertical="center" wrapText="1"/>
    </xf>
    <xf numFmtId="185" fontId="4" fillId="0" borderId="36" xfId="3" applyNumberFormat="1" applyFont="1" applyFill="1" applyBorder="1" applyAlignment="1">
      <alignment horizontal="center" vertical="center" wrapText="1"/>
    </xf>
    <xf numFmtId="185" fontId="4" fillId="0" borderId="15" xfId="3" applyNumberFormat="1" applyFont="1" applyFill="1" applyBorder="1" applyAlignment="1">
      <alignment horizontal="center" vertical="center" wrapText="1"/>
    </xf>
    <xf numFmtId="184" fontId="6" fillId="0" borderId="55" xfId="3" applyNumberFormat="1" applyFont="1" applyFill="1" applyBorder="1" applyAlignment="1">
      <alignment horizontal="center" vertical="center" wrapText="1"/>
    </xf>
    <xf numFmtId="184" fontId="6" fillId="0" borderId="36" xfId="3" applyNumberFormat="1" applyFont="1" applyFill="1" applyBorder="1" applyAlignment="1">
      <alignment horizontal="center" vertical="center" wrapText="1"/>
    </xf>
    <xf numFmtId="184" fontId="6" fillId="0" borderId="49" xfId="3" applyNumberFormat="1" applyFont="1" applyFill="1" applyBorder="1" applyAlignment="1">
      <alignment horizontal="center" vertical="center" wrapText="1"/>
    </xf>
    <xf numFmtId="184" fontId="6" fillId="0" borderId="52" xfId="3" applyNumberFormat="1" applyFont="1" applyFill="1" applyBorder="1" applyAlignment="1">
      <alignment horizontal="center" vertical="center" wrapText="1"/>
    </xf>
    <xf numFmtId="0" fontId="6" fillId="0" borderId="51" xfId="3" applyFont="1" applyFill="1" applyBorder="1" applyAlignment="1">
      <alignment horizontal="center" vertical="center" wrapText="1"/>
    </xf>
    <xf numFmtId="184" fontId="6" fillId="0" borderId="16" xfId="3" applyNumberFormat="1" applyFont="1" applyFill="1" applyBorder="1" applyAlignment="1">
      <alignment horizontal="center" vertical="center" wrapText="1"/>
    </xf>
    <xf numFmtId="184" fontId="6" fillId="0" borderId="15" xfId="3" applyNumberFormat="1" applyFont="1" applyFill="1" applyBorder="1" applyAlignment="1">
      <alignment horizontal="center" vertical="center" wrapText="1"/>
    </xf>
    <xf numFmtId="184" fontId="6" fillId="0" borderId="23" xfId="3" applyNumberFormat="1" applyFont="1" applyFill="1" applyBorder="1" applyAlignment="1">
      <alignment horizontal="center" vertical="center" wrapText="1"/>
    </xf>
    <xf numFmtId="184" fontId="6" fillId="0" borderId="0" xfId="3" applyNumberFormat="1" applyFont="1" applyFill="1" applyBorder="1" applyAlignment="1">
      <alignment horizontal="center" vertical="center" wrapText="1"/>
    </xf>
    <xf numFmtId="0" fontId="6" fillId="0" borderId="20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18" xfId="3" applyFont="1" applyFill="1" applyBorder="1" applyAlignment="1">
      <alignment horizontal="center" vertical="center" wrapText="1"/>
    </xf>
    <xf numFmtId="0" fontId="4" fillId="0" borderId="68" xfId="3" applyFont="1" applyFill="1" applyBorder="1" applyAlignment="1">
      <alignment horizontal="center" vertical="center" wrapText="1"/>
    </xf>
    <xf numFmtId="0" fontId="4" fillId="0" borderId="65" xfId="3" applyFont="1" applyFill="1" applyBorder="1" applyAlignment="1">
      <alignment horizontal="center" vertical="center" textRotation="255" wrapText="1"/>
    </xf>
    <xf numFmtId="0" fontId="4" fillId="0" borderId="66" xfId="3" applyFont="1" applyFill="1" applyBorder="1" applyAlignment="1">
      <alignment horizontal="center" vertical="center" wrapText="1"/>
    </xf>
    <xf numFmtId="0" fontId="4" fillId="0" borderId="58" xfId="3" applyFont="1" applyFill="1" applyBorder="1" applyAlignment="1">
      <alignment horizontal="center" vertical="center" wrapText="1"/>
    </xf>
    <xf numFmtId="0" fontId="4" fillId="0" borderId="67" xfId="3" applyFont="1" applyFill="1" applyBorder="1" applyAlignment="1">
      <alignment horizontal="center" vertical="center" wrapText="1"/>
    </xf>
    <xf numFmtId="0" fontId="4" fillId="0" borderId="56" xfId="3" applyFont="1" applyFill="1" applyBorder="1" applyAlignment="1">
      <alignment horizontal="center" vertical="center" wrapText="1"/>
    </xf>
    <xf numFmtId="0" fontId="4" fillId="0" borderId="26" xfId="3" applyFont="1" applyFill="1" applyBorder="1" applyAlignment="1">
      <alignment horizontal="center" vertical="center" wrapText="1"/>
    </xf>
    <xf numFmtId="0" fontId="1" fillId="0" borderId="0" xfId="3" applyFont="1" applyFill="1" applyAlignment="1">
      <alignment vertical="top" wrapText="1"/>
    </xf>
    <xf numFmtId="0" fontId="4" fillId="0" borderId="0" xfId="3" applyFont="1" applyFill="1" applyAlignment="1">
      <alignment horizontal="left" vertical="top" wrapText="1"/>
    </xf>
    <xf numFmtId="0" fontId="4" fillId="0" borderId="11" xfId="3" applyFont="1" applyFill="1" applyBorder="1" applyAlignment="1">
      <alignment horizontal="center" vertical="top" wrapText="1"/>
    </xf>
    <xf numFmtId="0" fontId="4" fillId="0" borderId="0" xfId="3" applyFont="1" applyFill="1" applyBorder="1" applyAlignment="1">
      <alignment horizontal="center" vertical="top" wrapText="1"/>
    </xf>
    <xf numFmtId="0" fontId="4" fillId="0" borderId="52" xfId="3" applyFont="1" applyFill="1" applyBorder="1" applyAlignment="1">
      <alignment horizontal="center" vertical="top" wrapText="1"/>
    </xf>
    <xf numFmtId="0" fontId="1" fillId="0" borderId="11" xfId="3" applyFont="1" applyFill="1" applyBorder="1" applyAlignment="1">
      <alignment horizontal="center" vertical="center"/>
    </xf>
    <xf numFmtId="0" fontId="19" fillId="0" borderId="0" xfId="3" applyFont="1" applyFill="1">
      <alignment vertical="center"/>
    </xf>
    <xf numFmtId="0" fontId="6" fillId="0" borderId="0" xfId="3" applyFont="1" applyFill="1" applyAlignment="1">
      <alignment horizontal="left" vertical="center"/>
    </xf>
    <xf numFmtId="0" fontId="19" fillId="0" borderId="0" xfId="3" applyFont="1" applyFill="1" applyAlignment="1">
      <alignment horizontal="left" vertical="center"/>
    </xf>
    <xf numFmtId="2" fontId="4" fillId="0" borderId="17" xfId="3" applyNumberFormat="1" applyFont="1" applyFill="1" applyBorder="1" applyAlignment="1">
      <alignment horizontal="center" vertical="center" wrapText="1"/>
    </xf>
    <xf numFmtId="2" fontId="4" fillId="0" borderId="13" xfId="3" applyNumberFormat="1" applyFont="1" applyFill="1" applyBorder="1" applyAlignment="1">
      <alignment horizontal="center" vertical="center" wrapText="1"/>
    </xf>
    <xf numFmtId="2" fontId="4" fillId="0" borderId="11" xfId="3" applyNumberFormat="1" applyFont="1" applyFill="1" applyBorder="1" applyAlignment="1">
      <alignment horizontal="center" vertical="center" wrapText="1"/>
    </xf>
    <xf numFmtId="2" fontId="4" fillId="0" borderId="25" xfId="3" applyNumberFormat="1" applyFont="1" applyFill="1" applyBorder="1" applyAlignment="1">
      <alignment horizontal="center" vertical="center" wrapText="1"/>
    </xf>
    <xf numFmtId="2" fontId="4" fillId="0" borderId="16" xfId="3" applyNumberFormat="1" applyFont="1" applyFill="1" applyBorder="1" applyAlignment="1">
      <alignment horizontal="center" vertical="center" wrapText="1"/>
    </xf>
    <xf numFmtId="2" fontId="4" fillId="0" borderId="15" xfId="3" applyNumberFormat="1" applyFont="1" applyFill="1" applyBorder="1" applyAlignment="1">
      <alignment horizontal="center" vertical="center" wrapText="1"/>
    </xf>
    <xf numFmtId="2" fontId="4" fillId="0" borderId="0" xfId="3" applyNumberFormat="1" applyFont="1" applyFill="1" applyBorder="1" applyAlignment="1">
      <alignment horizontal="center" vertical="center" wrapText="1"/>
    </xf>
    <xf numFmtId="2" fontId="4" fillId="0" borderId="23" xfId="3" applyNumberFormat="1" applyFont="1" applyFill="1" applyBorder="1" applyAlignment="1">
      <alignment horizontal="center" vertical="center" wrapText="1"/>
    </xf>
    <xf numFmtId="188" fontId="4" fillId="0" borderId="55" xfId="3" applyNumberFormat="1" applyFont="1" applyFill="1" applyBorder="1" applyAlignment="1">
      <alignment horizontal="center" vertical="center" wrapText="1"/>
    </xf>
    <xf numFmtId="188" fontId="4" fillId="0" borderId="36" xfId="3" applyNumberFormat="1" applyFont="1" applyFill="1" applyBorder="1" applyAlignment="1">
      <alignment horizontal="center" vertical="center" wrapText="1"/>
    </xf>
    <xf numFmtId="188" fontId="4" fillId="0" borderId="49" xfId="3" applyNumberFormat="1" applyFont="1" applyFill="1" applyBorder="1" applyAlignment="1">
      <alignment horizontal="center" vertical="center" wrapText="1"/>
    </xf>
    <xf numFmtId="188" fontId="4" fillId="0" borderId="52" xfId="3" applyNumberFormat="1" applyFont="1" applyFill="1" applyBorder="1" applyAlignment="1">
      <alignment horizontal="center" vertical="center" wrapText="1"/>
    </xf>
    <xf numFmtId="188" fontId="4" fillId="0" borderId="16" xfId="3" applyNumberFormat="1" applyFont="1" applyFill="1" applyBorder="1" applyAlignment="1">
      <alignment horizontal="center" vertical="center" wrapText="1"/>
    </xf>
    <xf numFmtId="188" fontId="4" fillId="0" borderId="15" xfId="3" applyNumberFormat="1" applyFont="1" applyFill="1" applyBorder="1" applyAlignment="1">
      <alignment horizontal="center" vertical="center" wrapText="1"/>
    </xf>
    <xf numFmtId="188" fontId="4" fillId="0" borderId="23" xfId="3" applyNumberFormat="1" applyFont="1" applyFill="1" applyBorder="1" applyAlignment="1">
      <alignment horizontal="center" vertical="center" wrapText="1"/>
    </xf>
    <xf numFmtId="188" fontId="4" fillId="0" borderId="0" xfId="3" applyNumberFormat="1" applyFont="1" applyFill="1" applyBorder="1" applyAlignment="1">
      <alignment horizontal="center" vertical="center" wrapText="1"/>
    </xf>
    <xf numFmtId="2" fontId="4" fillId="0" borderId="55" xfId="3" applyNumberFormat="1" applyFont="1" applyFill="1" applyBorder="1" applyAlignment="1">
      <alignment horizontal="center" vertical="center" wrapText="1"/>
    </xf>
    <xf numFmtId="2" fontId="4" fillId="0" borderId="36" xfId="3" applyNumberFormat="1" applyFont="1" applyFill="1" applyBorder="1" applyAlignment="1">
      <alignment horizontal="center" vertical="center" wrapText="1"/>
    </xf>
    <xf numFmtId="2" fontId="4" fillId="0" borderId="52" xfId="3" applyNumberFormat="1" applyFont="1" applyFill="1" applyBorder="1" applyAlignment="1">
      <alignment horizontal="center" vertical="center" wrapText="1"/>
    </xf>
    <xf numFmtId="2" fontId="4" fillId="0" borderId="49" xfId="3" applyNumberFormat="1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top" wrapText="1"/>
    </xf>
    <xf numFmtId="0" fontId="21" fillId="0" borderId="36" xfId="4" applyFont="1" applyFill="1" applyBorder="1" applyAlignment="1">
      <alignment horizontal="distributed" vertical="center" wrapText="1" justifyLastLine="1"/>
    </xf>
    <xf numFmtId="49" fontId="20" fillId="0" borderId="36" xfId="4" applyNumberFormat="1" applyFont="1" applyFill="1" applyBorder="1" applyAlignment="1">
      <alignment vertical="center"/>
    </xf>
    <xf numFmtId="0" fontId="22" fillId="0" borderId="81" xfId="5" applyBorder="1" applyAlignment="1" applyProtection="1">
      <alignment vertical="center"/>
    </xf>
    <xf numFmtId="0" fontId="21" fillId="0" borderId="82" xfId="4" applyFont="1" applyFill="1" applyBorder="1" applyAlignment="1">
      <alignment horizontal="distributed" vertical="center" wrapText="1" justifyLastLine="1"/>
    </xf>
    <xf numFmtId="49" fontId="20" fillId="0" borderId="82" xfId="4" applyNumberFormat="1" applyFont="1" applyFill="1" applyBorder="1" applyAlignment="1">
      <alignment vertical="center"/>
    </xf>
    <xf numFmtId="0" fontId="20" fillId="0" borderId="81" xfId="5" applyFont="1" applyBorder="1" applyAlignment="1" applyProtection="1">
      <alignment vertical="center"/>
    </xf>
  </cellXfs>
  <cellStyles count="9">
    <cellStyle name="ハイパーリンク" xfId="5" builtinId="8"/>
    <cellStyle name="桁区切り 2" xfId="6"/>
    <cellStyle name="標準" xfId="0" builtinId="0"/>
    <cellStyle name="標準 2" xfId="2"/>
    <cellStyle name="標準 2 2" xfId="3"/>
    <cellStyle name="標準 2 2 2" xfId="7"/>
    <cellStyle name="標準 2 2 2 2" xfId="8"/>
    <cellStyle name="標準_(作成中)2008index" xfId="4"/>
    <cellStyle name="表内_数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1431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21431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21431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52387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428625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476250"/>
          <a:ext cx="42862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workbookViewId="0">
      <selection activeCell="B39" sqref="B39"/>
    </sheetView>
  </sheetViews>
  <sheetFormatPr defaultRowHeight="13.5" x14ac:dyDescent="0.1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ht="24" customHeight="1" x14ac:dyDescent="0.15">
      <c r="A1" s="178">
        <v>12</v>
      </c>
      <c r="B1" s="179" t="s">
        <v>371</v>
      </c>
      <c r="C1" s="180"/>
    </row>
    <row r="2" spans="1:3" ht="24" customHeight="1" x14ac:dyDescent="0.15">
      <c r="A2" s="181" t="s">
        <v>372</v>
      </c>
      <c r="B2" s="182" t="s">
        <v>373</v>
      </c>
      <c r="C2" s="183" t="s">
        <v>374</v>
      </c>
    </row>
    <row r="3" spans="1:3" ht="20.25" customHeight="1" x14ac:dyDescent="0.15">
      <c r="A3" s="184">
        <v>1</v>
      </c>
      <c r="B3" s="185" t="s">
        <v>375</v>
      </c>
      <c r="C3" s="186" t="s">
        <v>376</v>
      </c>
    </row>
    <row r="4" spans="1:3" ht="20.25" customHeight="1" x14ac:dyDescent="0.15">
      <c r="A4" s="187">
        <v>2</v>
      </c>
      <c r="B4" s="188" t="s">
        <v>377</v>
      </c>
      <c r="C4" s="189" t="s">
        <v>378</v>
      </c>
    </row>
    <row r="5" spans="1:3" ht="20.25" customHeight="1" x14ac:dyDescent="0.15">
      <c r="A5" s="187">
        <v>3</v>
      </c>
      <c r="B5" s="188" t="s">
        <v>379</v>
      </c>
      <c r="C5" s="189" t="s">
        <v>380</v>
      </c>
    </row>
    <row r="6" spans="1:3" ht="20.25" customHeight="1" x14ac:dyDescent="0.15">
      <c r="A6" s="187">
        <v>4</v>
      </c>
      <c r="B6" s="188" t="s">
        <v>381</v>
      </c>
      <c r="C6" s="189" t="s">
        <v>382</v>
      </c>
    </row>
    <row r="7" spans="1:3" ht="20.25" customHeight="1" x14ac:dyDescent="0.15">
      <c r="A7" s="187">
        <v>5</v>
      </c>
      <c r="B7" s="188" t="s">
        <v>383</v>
      </c>
      <c r="C7" s="189" t="s">
        <v>384</v>
      </c>
    </row>
    <row r="8" spans="1:3" ht="20.25" customHeight="1" x14ac:dyDescent="0.15">
      <c r="A8" s="187">
        <v>6</v>
      </c>
      <c r="B8" s="188" t="s">
        <v>385</v>
      </c>
      <c r="C8" s="189" t="s">
        <v>386</v>
      </c>
    </row>
    <row r="9" spans="1:3" ht="20.25" customHeight="1" x14ac:dyDescent="0.15">
      <c r="A9" s="187">
        <v>7</v>
      </c>
      <c r="B9" s="188" t="s">
        <v>387</v>
      </c>
      <c r="C9" s="189" t="s">
        <v>388</v>
      </c>
    </row>
    <row r="10" spans="1:3" ht="20.25" customHeight="1" x14ac:dyDescent="0.15">
      <c r="A10" s="187">
        <v>8</v>
      </c>
      <c r="B10" s="188" t="s">
        <v>389</v>
      </c>
      <c r="C10" s="189" t="s">
        <v>390</v>
      </c>
    </row>
    <row r="11" spans="1:3" ht="20.25" customHeight="1" x14ac:dyDescent="0.15">
      <c r="A11" s="187">
        <v>9</v>
      </c>
      <c r="B11" s="188" t="s">
        <v>391</v>
      </c>
      <c r="C11" s="189" t="s">
        <v>392</v>
      </c>
    </row>
    <row r="12" spans="1:3" ht="20.25" customHeight="1" x14ac:dyDescent="0.15">
      <c r="A12" s="187"/>
      <c r="B12" s="190" t="s">
        <v>393</v>
      </c>
      <c r="C12" s="189"/>
    </row>
    <row r="13" spans="1:3" ht="20.25" customHeight="1" x14ac:dyDescent="0.15">
      <c r="A13" s="187"/>
      <c r="B13" s="190" t="s">
        <v>394</v>
      </c>
      <c r="C13" s="189"/>
    </row>
    <row r="14" spans="1:3" ht="20.25" customHeight="1" x14ac:dyDescent="0.15">
      <c r="A14" s="187"/>
      <c r="B14" s="190" t="s">
        <v>395</v>
      </c>
      <c r="C14" s="189"/>
    </row>
    <row r="15" spans="1:3" ht="20.25" customHeight="1" x14ac:dyDescent="0.15">
      <c r="A15" s="187"/>
      <c r="B15" s="190" t="s">
        <v>396</v>
      </c>
      <c r="C15" s="189"/>
    </row>
    <row r="16" spans="1:3" ht="20.25" customHeight="1" x14ac:dyDescent="0.15">
      <c r="A16" s="187"/>
      <c r="B16" s="190" t="s">
        <v>397</v>
      </c>
      <c r="C16" s="189"/>
    </row>
    <row r="17" spans="1:3" ht="20.25" customHeight="1" x14ac:dyDescent="0.15">
      <c r="A17" s="187"/>
      <c r="B17" s="190" t="s">
        <v>398</v>
      </c>
      <c r="C17" s="189"/>
    </row>
    <row r="18" spans="1:3" ht="20.25" customHeight="1" x14ac:dyDescent="0.15">
      <c r="A18" s="561">
        <v>10</v>
      </c>
      <c r="B18" s="560" t="s">
        <v>399</v>
      </c>
      <c r="C18" s="562" t="s">
        <v>613</v>
      </c>
    </row>
    <row r="19" spans="1:3" ht="20.25" customHeight="1" x14ac:dyDescent="0.15">
      <c r="A19" s="561">
        <v>11</v>
      </c>
      <c r="B19" s="560" t="s">
        <v>400</v>
      </c>
      <c r="C19" s="562" t="s">
        <v>614</v>
      </c>
    </row>
    <row r="20" spans="1:3" ht="20.25" customHeight="1" x14ac:dyDescent="0.15">
      <c r="A20" s="561">
        <v>12</v>
      </c>
      <c r="B20" s="560" t="s">
        <v>401</v>
      </c>
      <c r="C20" s="562" t="s">
        <v>615</v>
      </c>
    </row>
    <row r="21" spans="1:3" ht="20.25" customHeight="1" x14ac:dyDescent="0.15">
      <c r="A21" s="561">
        <v>13</v>
      </c>
      <c r="B21" s="560" t="s">
        <v>402</v>
      </c>
      <c r="C21" s="562" t="s">
        <v>616</v>
      </c>
    </row>
    <row r="22" spans="1:3" ht="20.25" customHeight="1" x14ac:dyDescent="0.15">
      <c r="A22" s="561">
        <v>14</v>
      </c>
      <c r="B22" s="560" t="s">
        <v>403</v>
      </c>
      <c r="C22" s="562" t="s">
        <v>609</v>
      </c>
    </row>
    <row r="23" spans="1:3" ht="20.25" customHeight="1" x14ac:dyDescent="0.15">
      <c r="A23" s="561">
        <v>15</v>
      </c>
      <c r="B23" s="560" t="s">
        <v>404</v>
      </c>
      <c r="C23" s="562" t="s">
        <v>610</v>
      </c>
    </row>
    <row r="24" spans="1:3" ht="20.25" customHeight="1" x14ac:dyDescent="0.15">
      <c r="A24" s="561">
        <v>16</v>
      </c>
      <c r="B24" s="560" t="s">
        <v>405</v>
      </c>
      <c r="C24" s="562" t="s">
        <v>617</v>
      </c>
    </row>
    <row r="25" spans="1:3" ht="20.25" customHeight="1" x14ac:dyDescent="0.15">
      <c r="A25" s="561">
        <v>17</v>
      </c>
      <c r="B25" s="560" t="s">
        <v>406</v>
      </c>
      <c r="C25" s="562" t="s">
        <v>618</v>
      </c>
    </row>
    <row r="26" spans="1:3" ht="20.25" customHeight="1" x14ac:dyDescent="0.15">
      <c r="A26" s="561">
        <v>18</v>
      </c>
      <c r="B26" s="560" t="s">
        <v>407</v>
      </c>
      <c r="C26" s="562" t="s">
        <v>619</v>
      </c>
    </row>
    <row r="27" spans="1:3" ht="20.25" customHeight="1" x14ac:dyDescent="0.15">
      <c r="A27" s="561">
        <v>19</v>
      </c>
      <c r="B27" s="560" t="s">
        <v>408</v>
      </c>
      <c r="C27" s="562" t="s">
        <v>620</v>
      </c>
    </row>
    <row r="28" spans="1:3" ht="20.25" customHeight="1" x14ac:dyDescent="0.15">
      <c r="A28" s="561">
        <v>20</v>
      </c>
      <c r="B28" s="560" t="s">
        <v>409</v>
      </c>
      <c r="C28" s="562" t="s">
        <v>621</v>
      </c>
    </row>
    <row r="29" spans="1:3" ht="20.25" customHeight="1" x14ac:dyDescent="0.15">
      <c r="A29" s="561">
        <v>21</v>
      </c>
      <c r="B29" s="560" t="s">
        <v>410</v>
      </c>
      <c r="C29" s="562" t="s">
        <v>622</v>
      </c>
    </row>
    <row r="30" spans="1:3" ht="20.25" customHeight="1" x14ac:dyDescent="0.15">
      <c r="A30" s="561">
        <v>22</v>
      </c>
      <c r="B30" s="560" t="s">
        <v>411</v>
      </c>
      <c r="C30" s="562" t="s">
        <v>611</v>
      </c>
    </row>
    <row r="31" spans="1:3" ht="20.25" customHeight="1" x14ac:dyDescent="0.15">
      <c r="A31" s="561">
        <v>23</v>
      </c>
      <c r="B31" s="560" t="s">
        <v>412</v>
      </c>
      <c r="C31" s="562" t="s">
        <v>623</v>
      </c>
    </row>
    <row r="32" spans="1:3" ht="20.25" customHeight="1" x14ac:dyDescent="0.15">
      <c r="A32" s="561"/>
      <c r="B32" s="563" t="s">
        <v>413</v>
      </c>
      <c r="C32" s="562"/>
    </row>
    <row r="33" spans="1:3" ht="20.25" customHeight="1" x14ac:dyDescent="0.15">
      <c r="A33" s="561">
        <v>24</v>
      </c>
      <c r="B33" s="560" t="s">
        <v>414</v>
      </c>
      <c r="C33" s="562" t="s">
        <v>624</v>
      </c>
    </row>
    <row r="34" spans="1:3" ht="20.25" customHeight="1" x14ac:dyDescent="0.15">
      <c r="A34" s="561">
        <v>25</v>
      </c>
      <c r="B34" s="560" t="s">
        <v>415</v>
      </c>
      <c r="C34" s="562" t="s">
        <v>625</v>
      </c>
    </row>
    <row r="35" spans="1:3" ht="20.25" customHeight="1" x14ac:dyDescent="0.15">
      <c r="A35" s="561">
        <v>26</v>
      </c>
      <c r="B35" s="560" t="s">
        <v>416</v>
      </c>
      <c r="C35" s="562" t="s">
        <v>612</v>
      </c>
    </row>
    <row r="36" spans="1:3" ht="20.25" customHeight="1" x14ac:dyDescent="0.15">
      <c r="A36" s="561">
        <v>27</v>
      </c>
      <c r="B36" s="560" t="s">
        <v>417</v>
      </c>
      <c r="C36" s="562" t="s">
        <v>626</v>
      </c>
    </row>
    <row r="37" spans="1:3" ht="20.25" customHeight="1" x14ac:dyDescent="0.15">
      <c r="A37" s="561">
        <v>28</v>
      </c>
      <c r="B37" s="560" t="s">
        <v>418</v>
      </c>
      <c r="C37" s="562" t="s">
        <v>627</v>
      </c>
    </row>
    <row r="38" spans="1:3" ht="20.25" customHeight="1" x14ac:dyDescent="0.15">
      <c r="A38" s="561"/>
      <c r="B38" s="560" t="s">
        <v>418</v>
      </c>
      <c r="C38" s="562" t="s">
        <v>419</v>
      </c>
    </row>
    <row r="39" spans="1:3" ht="20.25" customHeight="1" x14ac:dyDescent="0.15">
      <c r="A39" s="558"/>
      <c r="B39" s="191" t="s">
        <v>418</v>
      </c>
      <c r="C39" s="559" t="s">
        <v>420</v>
      </c>
    </row>
    <row r="40" spans="1:3" ht="20.25" customHeight="1" x14ac:dyDescent="0.15"/>
    <row r="41" spans="1:3" ht="20.25" customHeight="1" x14ac:dyDescent="0.15"/>
    <row r="42" spans="1:3" ht="20.25" customHeight="1" x14ac:dyDescent="0.15"/>
    <row r="43" spans="1:3" ht="20.25" customHeight="1" x14ac:dyDescent="0.15"/>
  </sheetData>
  <phoneticPr fontId="3"/>
  <hyperlinks>
    <hyperlink ref="B3" location="'12-1'!A1" display="医療施設数および病床数"/>
    <hyperlink ref="B4" location="'12-2'!A1" display="主要死因別および年齢階層別死亡者数"/>
    <hyperlink ref="B5" location="'12-3'!A1" display="病院数・病床数および患者数"/>
    <hyperlink ref="B6" location="'12-4'!A1" display="医療従事技術者数"/>
    <hyperlink ref="B7" location="'12-5'!A1" display="食品衛生営業許可施設数"/>
    <hyperlink ref="B8" location="'12-6'!A1" display="環境衛生監視対象施設数"/>
    <hyperlink ref="B9" location="'12-7'!A1" display="届出伝染病等予防接種"/>
    <hyperlink ref="B10" location="'12-8'!A1" display="結核健康診断および予防接種"/>
    <hyperlink ref="B11" location="'12-9'!A1" display="町ぐるみ健診の状況"/>
    <hyperlink ref="B18" location="'12-10'!A1" display="母子健康手帳交付数"/>
    <hyperlink ref="B19" location="'12-11'!A1" display="埋火葬認許可件数"/>
    <hyperlink ref="B20" location="'12-12'!A1" display="火葬場使用状況"/>
    <hyperlink ref="B22" location="'12-14'!A1" display="家庭訪問指導件数"/>
    <hyperlink ref="B21" location="'12-13'!A1" display="狂犬病予防状況"/>
    <hyperlink ref="B23" location="'12-15'!A1" display="各種健康教室等実施状況"/>
    <hyperlink ref="B24" location="'12-16'!A1" display="献血状況(移動採血車による献血)"/>
    <hyperlink ref="B25" location="'12-17'!A1" display="各種相談事業および健診状況"/>
    <hyperlink ref="B26" location="'12-18'!A1" display="在宅当番医制救急診療受診状況"/>
    <hyperlink ref="B27" location="'12-19'!A1" display="小児救急(夜間)診療受診状況"/>
    <hyperlink ref="B28" location="'12-20'!A1" display="休日歯科診療受診状況"/>
    <hyperlink ref="B29" location="'12-21'!A1" display="三木市総合保健福祉センター使用状況"/>
    <hyperlink ref="B30" location="'12-22'!A1" display="ごみの資源化量"/>
    <hyperlink ref="B31" location="'12-23'!A1" display="し尿収集処理状況"/>
    <hyperlink ref="B33" location="'12-24'!A1" display="ごみ収集状況"/>
    <hyperlink ref="B34" location="'12-25'!A1" display="ごみ処理・処分の状況"/>
    <hyperlink ref="B35" location="'12-26'!A1" display="公害関係法令に基づく特定施設設置状況"/>
    <hyperlink ref="B36" location="'12-27'!A1" display="公害苦情発生状況"/>
    <hyperlink ref="B37" location="'12-28(1)'!A1" display="公共用水域水質測定"/>
    <hyperlink ref="B38" location="'12-28(2)'!A1" display="公共用水域水質測定"/>
    <hyperlink ref="B39" location="'12-28(3)'!A1" display="公共用水域水質測定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view="pageBreakPreview" zoomScaleNormal="100" zoomScaleSheetLayoutView="100" workbookViewId="0"/>
  </sheetViews>
  <sheetFormatPr defaultRowHeight="13.5" x14ac:dyDescent="0.15"/>
  <cols>
    <col min="1" max="1" width="9.125" style="261" customWidth="1"/>
    <col min="2" max="2" width="8" style="261" customWidth="1"/>
    <col min="3" max="7" width="12" style="261" customWidth="1"/>
    <col min="8" max="10" width="8.25" style="261" customWidth="1"/>
    <col min="11" max="16384" width="9" style="72"/>
  </cols>
  <sheetData>
    <row r="1" spans="1:10" s="314" customFormat="1" ht="18" customHeight="1" x14ac:dyDescent="0.15">
      <c r="A1" s="69" t="s">
        <v>489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10" s="314" customFormat="1" ht="21" customHeight="1" thickBot="1" x14ac:dyDescent="0.2">
      <c r="A2" s="69" t="s">
        <v>75</v>
      </c>
      <c r="B2" s="261"/>
      <c r="C2" s="261"/>
      <c r="D2" s="71"/>
      <c r="E2" s="71"/>
      <c r="F2" s="71"/>
      <c r="G2" s="71" t="s">
        <v>76</v>
      </c>
      <c r="H2" s="261"/>
      <c r="I2" s="261"/>
      <c r="J2" s="261"/>
    </row>
    <row r="3" spans="1:10" s="314" customFormat="1" ht="42" customHeight="1" thickBot="1" x14ac:dyDescent="0.2">
      <c r="A3" s="321" t="s">
        <v>77</v>
      </c>
      <c r="B3" s="321"/>
      <c r="C3" s="300" t="s">
        <v>479</v>
      </c>
      <c r="D3" s="296">
        <v>28</v>
      </c>
      <c r="E3" s="325">
        <v>29</v>
      </c>
      <c r="F3" s="294">
        <v>30</v>
      </c>
      <c r="G3" s="294" t="s">
        <v>478</v>
      </c>
      <c r="H3" s="261"/>
      <c r="I3" s="261"/>
      <c r="J3" s="261"/>
    </row>
    <row r="4" spans="1:10" s="312" customFormat="1" ht="23.25" customHeight="1" x14ac:dyDescent="0.15">
      <c r="A4" s="232" t="s">
        <v>78</v>
      </c>
      <c r="B4" s="324" t="s">
        <v>79</v>
      </c>
      <c r="C4" s="34">
        <v>5972</v>
      </c>
      <c r="D4" s="35">
        <v>5903</v>
      </c>
      <c r="E4" s="36">
        <v>6335</v>
      </c>
      <c r="F4" s="37">
        <v>6334</v>
      </c>
      <c r="G4" s="37">
        <v>6246</v>
      </c>
      <c r="H4" s="70"/>
      <c r="I4" s="70"/>
      <c r="J4" s="70"/>
    </row>
    <row r="5" spans="1:10" s="312" customFormat="1" ht="23.25" customHeight="1" x14ac:dyDescent="0.15">
      <c r="A5" s="232"/>
      <c r="B5" s="323" t="s">
        <v>80</v>
      </c>
      <c r="C5" s="38">
        <v>621</v>
      </c>
      <c r="D5" s="39">
        <v>691</v>
      </c>
      <c r="E5" s="40">
        <v>948</v>
      </c>
      <c r="F5" s="41">
        <v>940</v>
      </c>
      <c r="G5" s="41">
        <v>879</v>
      </c>
      <c r="H5" s="70"/>
      <c r="I5" s="70"/>
      <c r="J5" s="70"/>
    </row>
    <row r="6" spans="1:10" s="312" customFormat="1" ht="23.25" customHeight="1" x14ac:dyDescent="0.15">
      <c r="A6" s="310"/>
      <c r="B6" s="323" t="s">
        <v>81</v>
      </c>
      <c r="C6" s="38">
        <v>6593</v>
      </c>
      <c r="D6" s="39">
        <v>6594</v>
      </c>
      <c r="E6" s="40">
        <v>7283</v>
      </c>
      <c r="F6" s="41">
        <v>7274</v>
      </c>
      <c r="G6" s="41">
        <v>7125</v>
      </c>
      <c r="H6" s="70"/>
      <c r="I6" s="70"/>
      <c r="J6" s="70"/>
    </row>
    <row r="7" spans="1:10" s="312" customFormat="1" ht="23.25" customHeight="1" x14ac:dyDescent="0.15">
      <c r="A7" s="320" t="s">
        <v>82</v>
      </c>
      <c r="B7" s="320"/>
      <c r="C7" s="42">
        <v>0.23300000000000001</v>
      </c>
      <c r="D7" s="43">
        <v>0.251</v>
      </c>
      <c r="E7" s="44">
        <v>0.30199999999999999</v>
      </c>
      <c r="F7" s="45">
        <v>0.30099999999999999</v>
      </c>
      <c r="G7" s="45">
        <v>0.28999999999999998</v>
      </c>
      <c r="H7" s="70"/>
      <c r="I7" s="70"/>
      <c r="J7" s="70"/>
    </row>
    <row r="8" spans="1:10" s="312" customFormat="1" ht="23.25" customHeight="1" thickBot="1" x14ac:dyDescent="0.2">
      <c r="A8" s="264" t="s">
        <v>83</v>
      </c>
      <c r="B8" s="264"/>
      <c r="C8" s="46">
        <v>29</v>
      </c>
      <c r="D8" s="47">
        <v>28</v>
      </c>
      <c r="E8" s="48">
        <v>28</v>
      </c>
      <c r="F8" s="49">
        <v>29</v>
      </c>
      <c r="G8" s="49">
        <v>28</v>
      </c>
      <c r="H8" s="70"/>
      <c r="I8" s="70"/>
      <c r="J8" s="70"/>
    </row>
    <row r="9" spans="1:10" ht="21" customHeight="1" x14ac:dyDescent="0.15">
      <c r="A9" s="69" t="s">
        <v>84</v>
      </c>
      <c r="B9" s="70"/>
      <c r="C9" s="70"/>
      <c r="D9" s="70"/>
      <c r="E9" s="70"/>
      <c r="F9" s="70"/>
      <c r="G9" s="70"/>
      <c r="H9" s="70"/>
      <c r="I9" s="70"/>
      <c r="J9" s="70"/>
    </row>
    <row r="10" spans="1:10" ht="21" customHeight="1" x14ac:dyDescent="0.15">
      <c r="A10" s="69" t="s">
        <v>85</v>
      </c>
      <c r="B10" s="70"/>
      <c r="C10" s="70"/>
      <c r="D10" s="70"/>
      <c r="E10" s="70"/>
      <c r="F10" s="70"/>
      <c r="G10" s="70"/>
      <c r="H10" s="70"/>
      <c r="I10" s="70"/>
      <c r="J10" s="70"/>
    </row>
    <row r="11" spans="1:10" ht="21" customHeight="1" x14ac:dyDescent="0.15">
      <c r="A11" s="69"/>
      <c r="B11" s="70"/>
      <c r="C11" s="70"/>
      <c r="D11" s="70"/>
      <c r="E11" s="70"/>
      <c r="F11" s="70"/>
      <c r="G11" s="70"/>
      <c r="H11" s="70"/>
      <c r="I11" s="70"/>
      <c r="J11" s="70"/>
    </row>
    <row r="12" spans="1:10" ht="21" customHeight="1" x14ac:dyDescent="0.15">
      <c r="A12" s="70"/>
      <c r="B12" s="70"/>
      <c r="C12" s="70"/>
      <c r="D12" s="70"/>
      <c r="E12" s="70"/>
      <c r="F12" s="70"/>
      <c r="G12" s="70"/>
      <c r="H12" s="70"/>
      <c r="I12" s="70"/>
      <c r="J12" s="70"/>
    </row>
    <row r="13" spans="1:10" ht="18" customHeight="1" thickBot="1" x14ac:dyDescent="0.2">
      <c r="A13" s="248" t="s">
        <v>86</v>
      </c>
      <c r="B13" s="76"/>
      <c r="C13" s="76"/>
      <c r="D13" s="71"/>
      <c r="E13" s="71"/>
      <c r="F13" s="71"/>
      <c r="G13" s="71" t="s">
        <v>7</v>
      </c>
      <c r="H13" s="70"/>
      <c r="I13" s="70"/>
      <c r="J13" s="70"/>
    </row>
    <row r="14" spans="1:10" ht="42" customHeight="1" thickBot="1" x14ac:dyDescent="0.2">
      <c r="A14" s="321" t="s">
        <v>77</v>
      </c>
      <c r="B14" s="321"/>
      <c r="C14" s="243" t="s">
        <v>479</v>
      </c>
      <c r="D14" s="316">
        <v>28</v>
      </c>
      <c r="E14" s="315">
        <v>29</v>
      </c>
      <c r="F14" s="313">
        <v>30</v>
      </c>
      <c r="G14" s="313" t="s">
        <v>478</v>
      </c>
      <c r="H14" s="70"/>
      <c r="I14" s="70"/>
      <c r="J14" s="70"/>
    </row>
    <row r="15" spans="1:10" ht="23.25" customHeight="1" x14ac:dyDescent="0.15">
      <c r="A15" s="236" t="s">
        <v>87</v>
      </c>
      <c r="B15" s="236"/>
      <c r="C15" s="50">
        <v>2519</v>
      </c>
      <c r="D15" s="51">
        <v>2232</v>
      </c>
      <c r="E15" s="52">
        <v>2096</v>
      </c>
      <c r="F15" s="53">
        <v>1943</v>
      </c>
      <c r="G15" s="53">
        <v>1751</v>
      </c>
      <c r="H15" s="70"/>
      <c r="I15" s="70"/>
      <c r="J15" s="70"/>
    </row>
    <row r="16" spans="1:10" ht="23.25" customHeight="1" x14ac:dyDescent="0.15">
      <c r="A16" s="320" t="s">
        <v>88</v>
      </c>
      <c r="B16" s="320"/>
      <c r="C16" s="38">
        <v>176</v>
      </c>
      <c r="D16" s="39">
        <v>155</v>
      </c>
      <c r="E16" s="40">
        <v>111</v>
      </c>
      <c r="F16" s="41">
        <v>107</v>
      </c>
      <c r="G16" s="41">
        <v>99</v>
      </c>
      <c r="H16" s="70"/>
      <c r="I16" s="70"/>
      <c r="J16" s="70"/>
    </row>
    <row r="17" spans="1:10" ht="23.25" customHeight="1" x14ac:dyDescent="0.15">
      <c r="A17" s="320" t="s">
        <v>89</v>
      </c>
      <c r="B17" s="320"/>
      <c r="C17" s="42">
        <v>7.0000000000000007E-2</v>
      </c>
      <c r="D17" s="43">
        <v>6.9000000000000006E-2</v>
      </c>
      <c r="E17" s="44">
        <v>5.2999999999999999E-2</v>
      </c>
      <c r="F17" s="45">
        <v>5.5E-2</v>
      </c>
      <c r="G17" s="45">
        <v>5.7000000000000002E-2</v>
      </c>
      <c r="H17" s="70"/>
      <c r="I17" s="70"/>
      <c r="J17" s="70"/>
    </row>
    <row r="18" spans="1:10" ht="23.25" customHeight="1" thickBot="1" x14ac:dyDescent="0.2">
      <c r="A18" s="211" t="s">
        <v>90</v>
      </c>
      <c r="B18" s="211"/>
      <c r="C18" s="31" t="s">
        <v>19</v>
      </c>
      <c r="D18" s="32">
        <v>1</v>
      </c>
      <c r="E18" s="33">
        <v>1</v>
      </c>
      <c r="F18" s="195" t="s">
        <v>19</v>
      </c>
      <c r="G18" s="195">
        <v>1</v>
      </c>
      <c r="H18" s="70"/>
      <c r="I18" s="70"/>
      <c r="J18" s="70"/>
    </row>
    <row r="19" spans="1:10" ht="21" customHeight="1" x14ac:dyDescent="0.15">
      <c r="A19" s="69" t="s">
        <v>84</v>
      </c>
      <c r="B19" s="69"/>
      <c r="C19" s="70"/>
      <c r="D19" s="70"/>
      <c r="E19" s="70"/>
      <c r="F19" s="70"/>
      <c r="G19" s="70"/>
      <c r="H19" s="70"/>
      <c r="I19" s="70"/>
      <c r="J19" s="70"/>
    </row>
    <row r="20" spans="1:10" ht="21" customHeight="1" x14ac:dyDescent="0.15">
      <c r="A20" s="69"/>
      <c r="B20" s="69"/>
      <c r="C20" s="70"/>
      <c r="D20" s="70"/>
      <c r="E20" s="70"/>
      <c r="F20" s="70"/>
      <c r="G20" s="70"/>
      <c r="H20" s="70"/>
      <c r="I20" s="70"/>
      <c r="J20" s="70"/>
    </row>
    <row r="21" spans="1:10" ht="21" customHeight="1" x14ac:dyDescent="0.15">
      <c r="A21" s="70"/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8" customHeight="1" thickBot="1" x14ac:dyDescent="0.2">
      <c r="A22" s="69" t="s">
        <v>91</v>
      </c>
      <c r="B22" s="76"/>
      <c r="C22" s="70"/>
      <c r="D22" s="71"/>
      <c r="E22" s="71"/>
      <c r="F22" s="71"/>
      <c r="G22" s="71" t="s">
        <v>7</v>
      </c>
      <c r="H22" s="70"/>
      <c r="I22" s="70"/>
      <c r="J22" s="70"/>
    </row>
    <row r="23" spans="1:10" ht="42" customHeight="1" thickBot="1" x14ac:dyDescent="0.2">
      <c r="A23" s="321" t="s">
        <v>77</v>
      </c>
      <c r="B23" s="321"/>
      <c r="C23" s="243" t="s">
        <v>479</v>
      </c>
      <c r="D23" s="296">
        <v>28</v>
      </c>
      <c r="E23" s="315">
        <v>29</v>
      </c>
      <c r="F23" s="294">
        <v>30</v>
      </c>
      <c r="G23" s="294" t="s">
        <v>478</v>
      </c>
      <c r="H23" s="70"/>
      <c r="I23" s="70"/>
      <c r="J23" s="70"/>
    </row>
    <row r="24" spans="1:10" ht="23.25" customHeight="1" x14ac:dyDescent="0.15">
      <c r="A24" s="236" t="s">
        <v>87</v>
      </c>
      <c r="B24" s="236"/>
      <c r="C24" s="50">
        <v>5060</v>
      </c>
      <c r="D24" s="53">
        <v>4863</v>
      </c>
      <c r="E24" s="53">
        <v>5112</v>
      </c>
      <c r="F24" s="53">
        <v>5038</v>
      </c>
      <c r="G24" s="53">
        <v>4939</v>
      </c>
      <c r="H24" s="70"/>
      <c r="I24" s="70"/>
      <c r="J24" s="70"/>
    </row>
    <row r="25" spans="1:10" ht="23.25" customHeight="1" x14ac:dyDescent="0.15">
      <c r="A25" s="320" t="s">
        <v>88</v>
      </c>
      <c r="B25" s="320"/>
      <c r="C25" s="38">
        <v>62</v>
      </c>
      <c r="D25" s="41">
        <v>94</v>
      </c>
      <c r="E25" s="41">
        <v>104</v>
      </c>
      <c r="F25" s="41">
        <v>74</v>
      </c>
      <c r="G25" s="41">
        <v>74</v>
      </c>
      <c r="H25" s="70"/>
      <c r="I25" s="70"/>
      <c r="J25" s="70"/>
    </row>
    <row r="26" spans="1:10" ht="23.25" customHeight="1" x14ac:dyDescent="0.15">
      <c r="A26" s="320" t="s">
        <v>89</v>
      </c>
      <c r="B26" s="320"/>
      <c r="C26" s="42">
        <v>1.2E-2</v>
      </c>
      <c r="D26" s="45">
        <v>1.9E-2</v>
      </c>
      <c r="E26" s="45">
        <v>0.02</v>
      </c>
      <c r="F26" s="45">
        <v>1.4999999999999999E-2</v>
      </c>
      <c r="G26" s="45">
        <v>1.4999999999999999E-2</v>
      </c>
      <c r="H26" s="70"/>
      <c r="I26" s="70"/>
      <c r="J26" s="70"/>
    </row>
    <row r="27" spans="1:10" ht="23.25" customHeight="1" thickBot="1" x14ac:dyDescent="0.2">
      <c r="A27" s="211" t="s">
        <v>90</v>
      </c>
      <c r="B27" s="211"/>
      <c r="C27" s="54">
        <v>2</v>
      </c>
      <c r="D27" s="195" t="s">
        <v>19</v>
      </c>
      <c r="E27" s="195">
        <v>4</v>
      </c>
      <c r="F27" s="195">
        <v>1</v>
      </c>
      <c r="G27" s="195">
        <v>2</v>
      </c>
      <c r="H27" s="70"/>
      <c r="I27" s="70"/>
      <c r="J27" s="70"/>
    </row>
    <row r="28" spans="1:10" x14ac:dyDescent="0.15">
      <c r="A28" s="69" t="s">
        <v>84</v>
      </c>
      <c r="B28" s="70"/>
      <c r="C28" s="70"/>
      <c r="D28" s="70"/>
      <c r="E28" s="70"/>
      <c r="F28" s="70"/>
      <c r="G28" s="70"/>
      <c r="H28" s="70"/>
      <c r="I28" s="70"/>
      <c r="J28" s="70"/>
    </row>
    <row r="29" spans="1:10" x14ac:dyDescent="0.15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2" spans="1:10" ht="18" customHeight="1" thickBot="1" x14ac:dyDescent="0.2">
      <c r="A32" s="69" t="s">
        <v>92</v>
      </c>
      <c r="B32" s="272"/>
      <c r="C32" s="322"/>
      <c r="D32" s="71"/>
      <c r="E32" s="71"/>
      <c r="F32" s="71"/>
      <c r="G32" s="71" t="s">
        <v>7</v>
      </c>
      <c r="H32" s="72"/>
      <c r="I32" s="72"/>
      <c r="J32" s="72"/>
    </row>
    <row r="33" spans="1:10" ht="42" customHeight="1" thickBot="1" x14ac:dyDescent="0.2">
      <c r="A33" s="321" t="s">
        <v>93</v>
      </c>
      <c r="B33" s="321"/>
      <c r="C33" s="243" t="s">
        <v>479</v>
      </c>
      <c r="D33" s="296">
        <v>28</v>
      </c>
      <c r="E33" s="315">
        <v>29</v>
      </c>
      <c r="F33" s="294">
        <v>30</v>
      </c>
      <c r="G33" s="294" t="s">
        <v>478</v>
      </c>
      <c r="H33" s="72"/>
      <c r="I33" s="72"/>
      <c r="J33" s="72"/>
    </row>
    <row r="34" spans="1:10" ht="21" customHeight="1" x14ac:dyDescent="0.15">
      <c r="A34" s="236" t="s">
        <v>94</v>
      </c>
      <c r="B34" s="236"/>
      <c r="C34" s="56">
        <v>5363</v>
      </c>
      <c r="D34" s="57">
        <v>4959</v>
      </c>
      <c r="E34" s="57">
        <v>5092</v>
      </c>
      <c r="F34" s="57">
        <v>4963</v>
      </c>
      <c r="G34" s="57">
        <v>4899</v>
      </c>
      <c r="H34" s="72"/>
      <c r="I34" s="72"/>
      <c r="J34" s="72"/>
    </row>
    <row r="35" spans="1:10" ht="21" customHeight="1" x14ac:dyDescent="0.15">
      <c r="A35" s="320" t="s">
        <v>95</v>
      </c>
      <c r="B35" s="320"/>
      <c r="C35" s="58">
        <v>305</v>
      </c>
      <c r="D35" s="59">
        <v>234</v>
      </c>
      <c r="E35" s="59">
        <v>276</v>
      </c>
      <c r="F35" s="59">
        <v>255</v>
      </c>
      <c r="G35" s="59">
        <v>246</v>
      </c>
      <c r="H35" s="72"/>
      <c r="I35" s="72"/>
      <c r="J35" s="72"/>
    </row>
    <row r="36" spans="1:10" ht="21" customHeight="1" x14ac:dyDescent="0.15">
      <c r="A36" s="320" t="s">
        <v>96</v>
      </c>
      <c r="B36" s="320"/>
      <c r="C36" s="60">
        <v>5.7000000000000002E-2</v>
      </c>
      <c r="D36" s="61">
        <v>4.7E-2</v>
      </c>
      <c r="E36" s="61">
        <v>5.3999999999999999E-2</v>
      </c>
      <c r="F36" s="61">
        <v>5.0999999999999997E-2</v>
      </c>
      <c r="G36" s="61">
        <v>0.05</v>
      </c>
      <c r="H36" s="72"/>
      <c r="I36" s="72"/>
      <c r="J36" s="72"/>
    </row>
    <row r="37" spans="1:10" ht="21" customHeight="1" thickBot="1" x14ac:dyDescent="0.2">
      <c r="A37" s="211" t="s">
        <v>97</v>
      </c>
      <c r="B37" s="211"/>
      <c r="C37" s="62">
        <v>8</v>
      </c>
      <c r="D37" s="22">
        <v>11</v>
      </c>
      <c r="E37" s="22">
        <v>10</v>
      </c>
      <c r="F37" s="22">
        <v>16</v>
      </c>
      <c r="G37" s="22">
        <v>6</v>
      </c>
      <c r="H37" s="72"/>
      <c r="I37" s="72"/>
      <c r="J37" s="72"/>
    </row>
    <row r="38" spans="1:10" ht="19.5" customHeight="1" x14ac:dyDescent="0.15">
      <c r="A38" s="69" t="s">
        <v>84</v>
      </c>
      <c r="B38" s="322"/>
      <c r="H38" s="72"/>
      <c r="I38" s="72"/>
      <c r="J38" s="72"/>
    </row>
    <row r="39" spans="1:10" ht="15" customHeight="1" x14ac:dyDescent="0.15">
      <c r="A39" s="69"/>
      <c r="B39" s="322"/>
      <c r="H39" s="72"/>
      <c r="I39" s="72"/>
      <c r="J39" s="72"/>
    </row>
    <row r="40" spans="1:10" ht="15" customHeight="1" x14ac:dyDescent="0.15">
      <c r="A40" s="69"/>
      <c r="B40" s="322"/>
      <c r="H40" s="72"/>
      <c r="I40" s="72"/>
      <c r="J40" s="72"/>
    </row>
    <row r="41" spans="1:10" ht="15" customHeight="1" x14ac:dyDescent="0.15">
      <c r="H41" s="72"/>
      <c r="I41" s="72"/>
      <c r="J41" s="72"/>
    </row>
    <row r="42" spans="1:10" ht="18" customHeight="1" thickBot="1" x14ac:dyDescent="0.2">
      <c r="A42" s="69" t="s">
        <v>98</v>
      </c>
      <c r="B42" s="319"/>
      <c r="D42" s="71"/>
      <c r="E42" s="71"/>
      <c r="F42" s="71"/>
      <c r="G42" s="71" t="s">
        <v>7</v>
      </c>
      <c r="H42" s="72"/>
      <c r="I42" s="72"/>
      <c r="J42" s="72"/>
    </row>
    <row r="43" spans="1:10" ht="42" customHeight="1" thickBot="1" x14ac:dyDescent="0.2">
      <c r="A43" s="321" t="s">
        <v>93</v>
      </c>
      <c r="B43" s="321"/>
      <c r="C43" s="243" t="s">
        <v>479</v>
      </c>
      <c r="D43" s="296">
        <v>28</v>
      </c>
      <c r="E43" s="315">
        <v>29</v>
      </c>
      <c r="F43" s="294">
        <v>30</v>
      </c>
      <c r="G43" s="294" t="s">
        <v>478</v>
      </c>
      <c r="H43" s="72"/>
      <c r="I43" s="72"/>
      <c r="J43" s="72"/>
    </row>
    <row r="44" spans="1:10" ht="21" customHeight="1" x14ac:dyDescent="0.15">
      <c r="A44" s="236" t="s">
        <v>94</v>
      </c>
      <c r="B44" s="236"/>
      <c r="C44" s="56">
        <v>3551</v>
      </c>
      <c r="D44" s="57">
        <v>3154</v>
      </c>
      <c r="E44" s="57">
        <v>3264</v>
      </c>
      <c r="F44" s="57">
        <v>3196</v>
      </c>
      <c r="G44" s="57">
        <v>3176</v>
      </c>
      <c r="H44" s="72"/>
      <c r="I44" s="72"/>
      <c r="J44" s="72"/>
    </row>
    <row r="45" spans="1:10" ht="21" customHeight="1" x14ac:dyDescent="0.15">
      <c r="A45" s="320" t="s">
        <v>95</v>
      </c>
      <c r="B45" s="320"/>
      <c r="C45" s="58">
        <v>53</v>
      </c>
      <c r="D45" s="59">
        <v>49</v>
      </c>
      <c r="E45" s="59">
        <v>61</v>
      </c>
      <c r="F45" s="59">
        <v>58</v>
      </c>
      <c r="G45" s="59">
        <v>53</v>
      </c>
      <c r="H45" s="72"/>
      <c r="I45" s="72"/>
      <c r="J45" s="72"/>
    </row>
    <row r="46" spans="1:10" ht="21" customHeight="1" x14ac:dyDescent="0.15">
      <c r="A46" s="320" t="s">
        <v>96</v>
      </c>
      <c r="B46" s="320"/>
      <c r="C46" s="60">
        <v>1.4999999999999999E-2</v>
      </c>
      <c r="D46" s="61">
        <v>1.6E-2</v>
      </c>
      <c r="E46" s="61">
        <v>1.9E-2</v>
      </c>
      <c r="F46" s="61">
        <v>1.7999999999999999E-2</v>
      </c>
      <c r="G46" s="61">
        <v>1.7000000000000001E-2</v>
      </c>
      <c r="H46" s="72"/>
      <c r="I46" s="72"/>
      <c r="J46" s="72"/>
    </row>
    <row r="47" spans="1:10" ht="21" customHeight="1" thickBot="1" x14ac:dyDescent="0.2">
      <c r="A47" s="211" t="s">
        <v>97</v>
      </c>
      <c r="B47" s="211"/>
      <c r="C47" s="62">
        <v>3</v>
      </c>
      <c r="D47" s="22">
        <v>3</v>
      </c>
      <c r="E47" s="195" t="s">
        <v>19</v>
      </c>
      <c r="F47" s="195" t="s">
        <v>19</v>
      </c>
      <c r="G47" s="22">
        <v>1</v>
      </c>
      <c r="H47" s="72"/>
      <c r="I47" s="72"/>
      <c r="J47" s="72"/>
    </row>
    <row r="48" spans="1:10" ht="18.75" customHeight="1" x14ac:dyDescent="0.15">
      <c r="A48" s="69" t="s">
        <v>84</v>
      </c>
      <c r="H48" s="72"/>
      <c r="I48" s="72"/>
      <c r="J48" s="72"/>
    </row>
    <row r="49" spans="1:10" ht="15" customHeight="1" x14ac:dyDescent="0.15">
      <c r="A49" s="69"/>
      <c r="H49" s="72"/>
      <c r="I49" s="72"/>
      <c r="J49" s="72"/>
    </row>
    <row r="50" spans="1:10" ht="15" customHeight="1" x14ac:dyDescent="0.15">
      <c r="A50" s="69"/>
      <c r="H50" s="72"/>
      <c r="I50" s="72"/>
      <c r="J50" s="72"/>
    </row>
    <row r="51" spans="1:10" ht="15" customHeight="1" x14ac:dyDescent="0.15">
      <c r="H51" s="72"/>
      <c r="I51" s="72"/>
      <c r="J51" s="72"/>
    </row>
    <row r="52" spans="1:10" ht="18" customHeight="1" thickBot="1" x14ac:dyDescent="0.2">
      <c r="A52" s="69" t="s">
        <v>99</v>
      </c>
      <c r="B52" s="319"/>
      <c r="D52" s="71"/>
      <c r="E52" s="71"/>
      <c r="F52" s="71"/>
      <c r="G52" s="71" t="s">
        <v>7</v>
      </c>
      <c r="H52" s="72"/>
      <c r="I52" s="72"/>
      <c r="J52" s="72"/>
    </row>
    <row r="53" spans="1:10" ht="42" customHeight="1" thickBot="1" x14ac:dyDescent="0.2">
      <c r="A53" s="321" t="s">
        <v>93</v>
      </c>
      <c r="B53" s="321"/>
      <c r="C53" s="243" t="s">
        <v>479</v>
      </c>
      <c r="D53" s="296">
        <v>28</v>
      </c>
      <c r="E53" s="315">
        <v>29</v>
      </c>
      <c r="F53" s="294">
        <v>30</v>
      </c>
      <c r="G53" s="294" t="s">
        <v>478</v>
      </c>
      <c r="H53" s="72"/>
      <c r="I53" s="72"/>
      <c r="J53" s="72"/>
    </row>
    <row r="54" spans="1:10" ht="21" customHeight="1" x14ac:dyDescent="0.15">
      <c r="A54" s="236" t="s">
        <v>94</v>
      </c>
      <c r="B54" s="236"/>
      <c r="C54" s="56">
        <v>1565</v>
      </c>
      <c r="D54" s="57">
        <v>1445</v>
      </c>
      <c r="E54" s="57">
        <v>1472</v>
      </c>
      <c r="F54" s="57">
        <v>1462</v>
      </c>
      <c r="G54" s="57">
        <v>1422</v>
      </c>
      <c r="H54" s="72"/>
      <c r="I54" s="72"/>
      <c r="J54" s="72"/>
    </row>
    <row r="55" spans="1:10" ht="21" customHeight="1" x14ac:dyDescent="0.15">
      <c r="A55" s="320" t="s">
        <v>95</v>
      </c>
      <c r="B55" s="320"/>
      <c r="C55" s="58">
        <v>146</v>
      </c>
      <c r="D55" s="59">
        <v>142</v>
      </c>
      <c r="E55" s="59">
        <v>138</v>
      </c>
      <c r="F55" s="59">
        <v>124</v>
      </c>
      <c r="G55" s="59">
        <v>120</v>
      </c>
      <c r="H55" s="72"/>
      <c r="I55" s="72"/>
      <c r="J55" s="72"/>
    </row>
    <row r="56" spans="1:10" ht="21" customHeight="1" x14ac:dyDescent="0.15">
      <c r="A56" s="320" t="s">
        <v>96</v>
      </c>
      <c r="B56" s="320"/>
      <c r="C56" s="60">
        <v>9.2999999999999999E-2</v>
      </c>
      <c r="D56" s="61">
        <v>9.8000000000000004E-2</v>
      </c>
      <c r="E56" s="61">
        <v>9.4E-2</v>
      </c>
      <c r="F56" s="61">
        <v>8.5000000000000006E-2</v>
      </c>
      <c r="G56" s="61">
        <v>8.4000000000000005E-2</v>
      </c>
      <c r="H56" s="72"/>
      <c r="I56" s="72"/>
      <c r="J56" s="72"/>
    </row>
    <row r="57" spans="1:10" ht="21" customHeight="1" thickBot="1" x14ac:dyDescent="0.2">
      <c r="A57" s="264" t="s">
        <v>97</v>
      </c>
      <c r="B57" s="264"/>
      <c r="C57" s="62">
        <v>3</v>
      </c>
      <c r="D57" s="22">
        <v>3</v>
      </c>
      <c r="E57" s="22">
        <v>6</v>
      </c>
      <c r="F57" s="22">
        <v>5</v>
      </c>
      <c r="G57" s="22">
        <v>3</v>
      </c>
      <c r="H57" s="72"/>
      <c r="I57" s="72"/>
      <c r="J57" s="72"/>
    </row>
    <row r="58" spans="1:10" ht="18" customHeight="1" x14ac:dyDescent="0.15">
      <c r="A58" s="69" t="s">
        <v>84</v>
      </c>
      <c r="H58" s="72"/>
      <c r="I58" s="72"/>
      <c r="J58" s="72"/>
    </row>
  </sheetData>
  <mergeCells count="29">
    <mergeCell ref="A55:B55"/>
    <mergeCell ref="A56:B56"/>
    <mergeCell ref="A57:B57"/>
    <mergeCell ref="A43:B43"/>
    <mergeCell ref="A44:B44"/>
    <mergeCell ref="A45:B45"/>
    <mergeCell ref="A46:B46"/>
    <mergeCell ref="A53:B53"/>
    <mergeCell ref="A54:B54"/>
    <mergeCell ref="A23:B23"/>
    <mergeCell ref="A24:B24"/>
    <mergeCell ref="A47:B47"/>
    <mergeCell ref="A26:B26"/>
    <mergeCell ref="A27:B27"/>
    <mergeCell ref="A33:B33"/>
    <mergeCell ref="A34:B34"/>
    <mergeCell ref="A35:B35"/>
    <mergeCell ref="A36:B36"/>
    <mergeCell ref="A37:B37"/>
    <mergeCell ref="A25:B25"/>
    <mergeCell ref="A3:B3"/>
    <mergeCell ref="A4:A6"/>
    <mergeCell ref="A7:B7"/>
    <mergeCell ref="A8:B8"/>
    <mergeCell ref="A14:B14"/>
    <mergeCell ref="A15:B15"/>
    <mergeCell ref="A16:B16"/>
    <mergeCell ref="A17:B17"/>
    <mergeCell ref="A18:B18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rowBreaks count="1" manualBreakCount="1">
    <brk id="3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view="pageBreakPreview" zoomScaleNormal="100" zoomScaleSheetLayoutView="100" workbookViewId="0"/>
  </sheetViews>
  <sheetFormatPr defaultRowHeight="13.5" x14ac:dyDescent="0.15"/>
  <cols>
    <col min="1" max="1" width="16.625" style="70" customWidth="1"/>
    <col min="2" max="2" width="9.875" style="70" customWidth="1"/>
    <col min="3" max="3" width="4.375" style="70" customWidth="1"/>
    <col min="4" max="15" width="4.375" style="72" customWidth="1"/>
    <col min="16" max="16384" width="9" style="72"/>
  </cols>
  <sheetData>
    <row r="1" spans="1:19" ht="19.5" customHeight="1" thickBot="1" x14ac:dyDescent="0.2">
      <c r="A1" s="248" t="s">
        <v>490</v>
      </c>
      <c r="B1" s="76"/>
      <c r="D1" s="70"/>
      <c r="E1" s="70"/>
      <c r="F1" s="70"/>
      <c r="G1" s="70"/>
      <c r="H1" s="70"/>
      <c r="I1" s="70"/>
      <c r="J1" s="70"/>
      <c r="K1" s="76"/>
      <c r="L1" s="70"/>
      <c r="M1" s="70"/>
      <c r="N1" s="71" t="s">
        <v>100</v>
      </c>
    </row>
    <row r="2" spans="1:19" ht="18.75" customHeight="1" x14ac:dyDescent="0.15">
      <c r="A2" s="197" t="s">
        <v>101</v>
      </c>
      <c r="B2" s="328" t="s">
        <v>102</v>
      </c>
      <c r="C2" s="215" t="s">
        <v>103</v>
      </c>
      <c r="D2" s="215" t="s">
        <v>104</v>
      </c>
      <c r="E2" s="215" t="s">
        <v>105</v>
      </c>
      <c r="F2" s="214" t="s">
        <v>106</v>
      </c>
      <c r="G2" s="215" t="s">
        <v>107</v>
      </c>
      <c r="H2" s="215" t="s">
        <v>108</v>
      </c>
      <c r="I2" s="215" t="s">
        <v>109</v>
      </c>
      <c r="J2" s="215" t="s">
        <v>110</v>
      </c>
      <c r="K2" s="215" t="s">
        <v>111</v>
      </c>
      <c r="L2" s="215" t="s">
        <v>112</v>
      </c>
      <c r="M2" s="215" t="s">
        <v>113</v>
      </c>
      <c r="N2" s="214" t="s">
        <v>114</v>
      </c>
    </row>
    <row r="3" spans="1:19" ht="18.75" customHeight="1" thickBot="1" x14ac:dyDescent="0.2">
      <c r="A3" s="198"/>
      <c r="B3" s="327"/>
      <c r="C3" s="212"/>
      <c r="D3" s="212"/>
      <c r="E3" s="212"/>
      <c r="F3" s="211"/>
      <c r="G3" s="212"/>
      <c r="H3" s="212"/>
      <c r="I3" s="212"/>
      <c r="J3" s="212"/>
      <c r="K3" s="212"/>
      <c r="L3" s="212"/>
      <c r="M3" s="212"/>
      <c r="N3" s="211"/>
    </row>
    <row r="4" spans="1:19" ht="18" customHeight="1" x14ac:dyDescent="0.15">
      <c r="A4" s="74" t="s">
        <v>479</v>
      </c>
      <c r="B4" s="63">
        <v>518</v>
      </c>
      <c r="C4" s="64">
        <v>55</v>
      </c>
      <c r="D4" s="64">
        <v>50</v>
      </c>
      <c r="E4" s="64">
        <v>52</v>
      </c>
      <c r="F4" s="65">
        <v>41</v>
      </c>
      <c r="G4" s="64">
        <v>36</v>
      </c>
      <c r="H4" s="64">
        <v>31</v>
      </c>
      <c r="I4" s="64">
        <v>41</v>
      </c>
      <c r="J4" s="64">
        <v>33</v>
      </c>
      <c r="K4" s="64">
        <v>41</v>
      </c>
      <c r="L4" s="64">
        <v>46</v>
      </c>
      <c r="M4" s="64">
        <v>46</v>
      </c>
      <c r="N4" s="65">
        <v>46</v>
      </c>
    </row>
    <row r="5" spans="1:19" ht="18" customHeight="1" x14ac:dyDescent="0.15">
      <c r="A5" s="74">
        <v>28</v>
      </c>
      <c r="B5" s="63">
        <v>493</v>
      </c>
      <c r="C5" s="64">
        <v>48</v>
      </c>
      <c r="D5" s="64">
        <v>42</v>
      </c>
      <c r="E5" s="64">
        <v>42</v>
      </c>
      <c r="F5" s="65">
        <v>47</v>
      </c>
      <c r="G5" s="64">
        <v>37</v>
      </c>
      <c r="H5" s="64">
        <v>44</v>
      </c>
      <c r="I5" s="64">
        <v>31</v>
      </c>
      <c r="J5" s="64">
        <v>48</v>
      </c>
      <c r="K5" s="64">
        <v>38</v>
      </c>
      <c r="L5" s="64">
        <v>45</v>
      </c>
      <c r="M5" s="64">
        <v>33</v>
      </c>
      <c r="N5" s="65">
        <v>38</v>
      </c>
      <c r="O5" s="326"/>
    </row>
    <row r="6" spans="1:19" ht="18" customHeight="1" x14ac:dyDescent="0.15">
      <c r="A6" s="74">
        <v>29</v>
      </c>
      <c r="B6" s="63">
        <v>460</v>
      </c>
      <c r="C6" s="64">
        <v>41</v>
      </c>
      <c r="D6" s="64">
        <v>39</v>
      </c>
      <c r="E6" s="64">
        <v>43</v>
      </c>
      <c r="F6" s="65">
        <v>37</v>
      </c>
      <c r="G6" s="64">
        <v>41</v>
      </c>
      <c r="H6" s="64">
        <v>36</v>
      </c>
      <c r="I6" s="64">
        <v>33</v>
      </c>
      <c r="J6" s="64">
        <v>34</v>
      </c>
      <c r="K6" s="64">
        <v>36</v>
      </c>
      <c r="L6" s="64">
        <v>46</v>
      </c>
      <c r="M6" s="64">
        <v>41</v>
      </c>
      <c r="N6" s="65">
        <v>33</v>
      </c>
      <c r="O6" s="326"/>
    </row>
    <row r="7" spans="1:19" ht="18" customHeight="1" x14ac:dyDescent="0.15">
      <c r="A7" s="74">
        <v>30</v>
      </c>
      <c r="B7" s="63">
        <v>455</v>
      </c>
      <c r="C7" s="64">
        <v>38</v>
      </c>
      <c r="D7" s="64">
        <v>42</v>
      </c>
      <c r="E7" s="64">
        <v>24</v>
      </c>
      <c r="F7" s="65">
        <v>42</v>
      </c>
      <c r="G7" s="64">
        <v>36</v>
      </c>
      <c r="H7" s="64">
        <v>25</v>
      </c>
      <c r="I7" s="64">
        <v>42</v>
      </c>
      <c r="J7" s="64">
        <v>50</v>
      </c>
      <c r="K7" s="64">
        <v>33</v>
      </c>
      <c r="L7" s="64">
        <v>57</v>
      </c>
      <c r="M7" s="64">
        <v>36</v>
      </c>
      <c r="N7" s="65">
        <v>30</v>
      </c>
      <c r="O7" s="326"/>
    </row>
    <row r="8" spans="1:19" ht="18" customHeight="1" thickBot="1" x14ac:dyDescent="0.2">
      <c r="A8" s="75" t="s">
        <v>478</v>
      </c>
      <c r="B8" s="66">
        <v>454</v>
      </c>
      <c r="C8" s="67">
        <v>41</v>
      </c>
      <c r="D8" s="67">
        <v>53</v>
      </c>
      <c r="E8" s="67">
        <v>37</v>
      </c>
      <c r="F8" s="68">
        <v>49</v>
      </c>
      <c r="G8" s="67">
        <v>44</v>
      </c>
      <c r="H8" s="67">
        <v>27</v>
      </c>
      <c r="I8" s="67">
        <v>29</v>
      </c>
      <c r="J8" s="67">
        <v>35</v>
      </c>
      <c r="K8" s="67">
        <v>32</v>
      </c>
      <c r="L8" s="67">
        <v>32</v>
      </c>
      <c r="M8" s="67">
        <v>37</v>
      </c>
      <c r="N8" s="68">
        <v>38</v>
      </c>
      <c r="O8" s="326"/>
    </row>
    <row r="9" spans="1:19" ht="22.5" customHeight="1" x14ac:dyDescent="0.15">
      <c r="A9" s="69" t="s">
        <v>84</v>
      </c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</row>
  </sheetData>
  <mergeCells count="14">
    <mergeCell ref="M2:M3"/>
    <mergeCell ref="N2:N3"/>
    <mergeCell ref="G2:G3"/>
    <mergeCell ref="H2:H3"/>
    <mergeCell ref="I2:I3"/>
    <mergeCell ref="J2:J3"/>
    <mergeCell ref="K2:K3"/>
    <mergeCell ref="L2:L3"/>
    <mergeCell ref="F2:F3"/>
    <mergeCell ref="A2:A3"/>
    <mergeCell ref="B2:B3"/>
    <mergeCell ref="C2:C3"/>
    <mergeCell ref="D2:D3"/>
    <mergeCell ref="E2:E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"/>
  <sheetViews>
    <sheetView view="pageBreakPreview" zoomScaleNormal="100" zoomScaleSheetLayoutView="100" workbookViewId="0"/>
  </sheetViews>
  <sheetFormatPr defaultRowHeight="13.5" x14ac:dyDescent="0.15"/>
  <cols>
    <col min="1" max="1" width="10.375" style="330" customWidth="1"/>
    <col min="2" max="4" width="7.625" style="330" customWidth="1"/>
    <col min="5" max="10" width="7.625" style="329" customWidth="1"/>
    <col min="11" max="16384" width="9" style="329"/>
  </cols>
  <sheetData>
    <row r="1" spans="1:17" ht="18" customHeight="1" thickBot="1" x14ac:dyDescent="0.2">
      <c r="A1" s="332" t="s">
        <v>496</v>
      </c>
      <c r="E1" s="330"/>
      <c r="F1" s="330"/>
      <c r="G1" s="330"/>
      <c r="H1" s="330"/>
      <c r="I1" s="330"/>
      <c r="J1" s="361" t="s">
        <v>495</v>
      </c>
      <c r="K1" s="348"/>
      <c r="L1" s="348"/>
      <c r="M1" s="331"/>
      <c r="N1" s="331"/>
      <c r="O1" s="331"/>
      <c r="P1" s="331"/>
      <c r="Q1" s="331"/>
    </row>
    <row r="2" spans="1:17" ht="18.75" customHeight="1" x14ac:dyDescent="0.15">
      <c r="A2" s="360" t="s">
        <v>115</v>
      </c>
      <c r="B2" s="359" t="s">
        <v>494</v>
      </c>
      <c r="C2" s="358"/>
      <c r="D2" s="357"/>
      <c r="E2" s="355" t="s">
        <v>493</v>
      </c>
      <c r="F2" s="354"/>
      <c r="G2" s="356"/>
      <c r="H2" s="355" t="s">
        <v>492</v>
      </c>
      <c r="I2" s="354"/>
      <c r="J2" s="354"/>
      <c r="K2" s="348"/>
      <c r="L2" s="348"/>
      <c r="M2" s="331"/>
      <c r="N2" s="331"/>
      <c r="O2" s="331"/>
      <c r="P2" s="331"/>
      <c r="Q2" s="331"/>
    </row>
    <row r="3" spans="1:17" ht="18.75" customHeight="1" thickBot="1" x14ac:dyDescent="0.2">
      <c r="A3" s="353" t="s">
        <v>31</v>
      </c>
      <c r="B3" s="352" t="s">
        <v>81</v>
      </c>
      <c r="C3" s="351" t="s">
        <v>116</v>
      </c>
      <c r="D3" s="350" t="s">
        <v>117</v>
      </c>
      <c r="E3" s="349" t="s">
        <v>81</v>
      </c>
      <c r="F3" s="349" t="s">
        <v>116</v>
      </c>
      <c r="G3" s="349" t="s">
        <v>117</v>
      </c>
      <c r="H3" s="349" t="s">
        <v>81</v>
      </c>
      <c r="I3" s="349" t="s">
        <v>116</v>
      </c>
      <c r="J3" s="349" t="s">
        <v>117</v>
      </c>
      <c r="K3" s="348"/>
      <c r="L3" s="348"/>
      <c r="M3" s="331"/>
      <c r="N3" s="331"/>
      <c r="O3" s="331"/>
      <c r="P3" s="331"/>
      <c r="Q3" s="331"/>
    </row>
    <row r="4" spans="1:17" ht="17.25" customHeight="1" x14ac:dyDescent="0.15">
      <c r="A4" s="344" t="s">
        <v>479</v>
      </c>
      <c r="B4" s="343">
        <v>837</v>
      </c>
      <c r="C4" s="347" t="s">
        <v>19</v>
      </c>
      <c r="D4" s="339">
        <v>837</v>
      </c>
      <c r="E4" s="339">
        <v>830</v>
      </c>
      <c r="F4" s="346" t="s">
        <v>19</v>
      </c>
      <c r="G4" s="339">
        <v>830</v>
      </c>
      <c r="H4" s="339">
        <v>7</v>
      </c>
      <c r="I4" s="346" t="s">
        <v>19</v>
      </c>
      <c r="J4" s="339">
        <v>7</v>
      </c>
      <c r="K4" s="331"/>
      <c r="L4" s="331"/>
      <c r="M4" s="331"/>
      <c r="N4" s="331"/>
      <c r="O4" s="331"/>
      <c r="P4" s="331"/>
      <c r="Q4" s="331"/>
    </row>
    <row r="5" spans="1:17" ht="17.25" customHeight="1" x14ac:dyDescent="0.15">
      <c r="A5" s="344">
        <v>28</v>
      </c>
      <c r="B5" s="343">
        <v>830</v>
      </c>
      <c r="C5" s="341" t="s">
        <v>19</v>
      </c>
      <c r="D5" s="339">
        <v>830</v>
      </c>
      <c r="E5" s="339">
        <v>826</v>
      </c>
      <c r="F5" s="345" t="s">
        <v>19</v>
      </c>
      <c r="G5" s="339">
        <v>826</v>
      </c>
      <c r="H5" s="339">
        <v>4</v>
      </c>
      <c r="I5" s="345" t="s">
        <v>19</v>
      </c>
      <c r="J5" s="339">
        <v>4</v>
      </c>
      <c r="K5" s="331"/>
      <c r="L5" s="331"/>
      <c r="M5" s="331"/>
      <c r="N5" s="331"/>
      <c r="O5" s="331"/>
      <c r="P5" s="331"/>
      <c r="Q5" s="331"/>
    </row>
    <row r="6" spans="1:17" ht="17.25" customHeight="1" x14ac:dyDescent="0.15">
      <c r="A6" s="344">
        <v>29</v>
      </c>
      <c r="B6" s="343">
        <v>900</v>
      </c>
      <c r="C6" s="341" t="s">
        <v>19</v>
      </c>
      <c r="D6" s="339">
        <v>900</v>
      </c>
      <c r="E6" s="339">
        <v>897</v>
      </c>
      <c r="F6" s="341" t="s">
        <v>19</v>
      </c>
      <c r="G6" s="339">
        <v>897</v>
      </c>
      <c r="H6" s="339">
        <v>3</v>
      </c>
      <c r="I6" s="341" t="s">
        <v>19</v>
      </c>
      <c r="J6" s="339">
        <v>3</v>
      </c>
      <c r="K6" s="331"/>
      <c r="L6" s="331"/>
      <c r="M6" s="331"/>
      <c r="N6" s="331"/>
      <c r="O6" s="331"/>
      <c r="P6" s="331"/>
      <c r="Q6" s="331"/>
    </row>
    <row r="7" spans="1:17" ht="17.25" customHeight="1" x14ac:dyDescent="0.15">
      <c r="A7" s="344">
        <v>30</v>
      </c>
      <c r="B7" s="343">
        <v>974</v>
      </c>
      <c r="C7" s="342" t="s">
        <v>19</v>
      </c>
      <c r="D7" s="339">
        <v>974</v>
      </c>
      <c r="E7" s="339">
        <v>972</v>
      </c>
      <c r="F7" s="341" t="s">
        <v>19</v>
      </c>
      <c r="G7" s="339">
        <v>972</v>
      </c>
      <c r="H7" s="339">
        <v>2</v>
      </c>
      <c r="I7" s="340" t="s">
        <v>19</v>
      </c>
      <c r="J7" s="339">
        <v>2</v>
      </c>
      <c r="K7" s="331"/>
      <c r="L7" s="331"/>
      <c r="M7" s="331"/>
      <c r="N7" s="331"/>
      <c r="O7" s="331"/>
      <c r="P7" s="331"/>
      <c r="Q7" s="331"/>
    </row>
    <row r="8" spans="1:17" ht="17.25" customHeight="1" thickBot="1" x14ac:dyDescent="0.2">
      <c r="A8" s="338" t="s">
        <v>491</v>
      </c>
      <c r="B8" s="337">
        <v>907</v>
      </c>
      <c r="C8" s="336" t="s">
        <v>19</v>
      </c>
      <c r="D8" s="333">
        <v>907</v>
      </c>
      <c r="E8" s="333">
        <v>900</v>
      </c>
      <c r="F8" s="335" t="s">
        <v>19</v>
      </c>
      <c r="G8" s="333">
        <v>900</v>
      </c>
      <c r="H8" s="333">
        <v>7</v>
      </c>
      <c r="I8" s="334" t="s">
        <v>19</v>
      </c>
      <c r="J8" s="333">
        <v>7</v>
      </c>
      <c r="K8" s="331"/>
      <c r="L8" s="331"/>
      <c r="M8" s="331"/>
      <c r="N8" s="331"/>
      <c r="O8" s="331"/>
      <c r="P8" s="331"/>
      <c r="Q8" s="331"/>
    </row>
    <row r="9" spans="1:17" ht="18" customHeight="1" x14ac:dyDescent="0.15">
      <c r="A9" s="332" t="s">
        <v>118</v>
      </c>
      <c r="E9" s="330"/>
      <c r="F9" s="330"/>
      <c r="G9" s="330"/>
      <c r="K9" s="331"/>
      <c r="L9" s="331"/>
      <c r="M9" s="331"/>
      <c r="N9" s="331"/>
      <c r="O9" s="331"/>
      <c r="P9" s="331"/>
      <c r="Q9" s="331"/>
    </row>
  </sheetData>
  <mergeCells count="4">
    <mergeCell ref="A2:A3"/>
    <mergeCell ref="B2:D2"/>
    <mergeCell ref="E2:G2"/>
    <mergeCell ref="H2:J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view="pageBreakPreview" zoomScaleNormal="100" zoomScaleSheetLayoutView="100" workbookViewId="0"/>
  </sheetViews>
  <sheetFormatPr defaultRowHeight="13.5" x14ac:dyDescent="0.15"/>
  <cols>
    <col min="1" max="1" width="12" style="330" customWidth="1"/>
    <col min="2" max="3" width="11.625" style="330" customWidth="1"/>
    <col min="4" max="6" width="11.625" style="329" customWidth="1"/>
    <col min="7" max="16384" width="9" style="329"/>
  </cols>
  <sheetData>
    <row r="1" spans="1:6" ht="18" customHeight="1" thickBot="1" x14ac:dyDescent="0.2">
      <c r="A1" s="332" t="s">
        <v>500</v>
      </c>
      <c r="B1" s="368"/>
      <c r="C1" s="368"/>
      <c r="D1" s="368"/>
      <c r="E1" s="367"/>
      <c r="F1" s="366" t="s">
        <v>119</v>
      </c>
    </row>
    <row r="2" spans="1:6" ht="25.5" customHeight="1" x14ac:dyDescent="0.15">
      <c r="A2" s="365" t="s">
        <v>499</v>
      </c>
      <c r="B2" s="364" t="s">
        <v>498</v>
      </c>
      <c r="C2" s="354"/>
      <c r="D2" s="354"/>
      <c r="E2" s="354"/>
      <c r="F2" s="354"/>
    </row>
    <row r="3" spans="1:6" ht="25.5" customHeight="1" thickBot="1" x14ac:dyDescent="0.2">
      <c r="A3" s="363"/>
      <c r="B3" s="362" t="s">
        <v>10</v>
      </c>
      <c r="C3" s="349" t="s">
        <v>497</v>
      </c>
      <c r="D3" s="349" t="s">
        <v>120</v>
      </c>
      <c r="E3" s="349" t="s">
        <v>121</v>
      </c>
      <c r="F3" s="349" t="s">
        <v>122</v>
      </c>
    </row>
    <row r="4" spans="1:6" ht="17.25" customHeight="1" x14ac:dyDescent="0.15">
      <c r="A4" s="344" t="s">
        <v>479</v>
      </c>
      <c r="B4" s="78">
        <v>3026</v>
      </c>
      <c r="C4" s="4">
        <v>725</v>
      </c>
      <c r="D4" s="4">
        <v>8</v>
      </c>
      <c r="E4" s="4">
        <v>2288</v>
      </c>
      <c r="F4" s="4">
        <v>5</v>
      </c>
    </row>
    <row r="5" spans="1:6" s="331" customFormat="1" ht="17.25" customHeight="1" x14ac:dyDescent="0.15">
      <c r="A5" s="344">
        <v>28</v>
      </c>
      <c r="B5" s="78">
        <v>3706</v>
      </c>
      <c r="C5" s="4">
        <v>826</v>
      </c>
      <c r="D5" s="4">
        <v>4</v>
      </c>
      <c r="E5" s="4">
        <v>2866</v>
      </c>
      <c r="F5" s="4">
        <v>10</v>
      </c>
    </row>
    <row r="6" spans="1:6" ht="17.25" customHeight="1" x14ac:dyDescent="0.15">
      <c r="A6" s="344">
        <v>29</v>
      </c>
      <c r="B6" s="78">
        <v>3952</v>
      </c>
      <c r="C6" s="4">
        <v>847</v>
      </c>
      <c r="D6" s="4">
        <v>8</v>
      </c>
      <c r="E6" s="4">
        <v>3090</v>
      </c>
      <c r="F6" s="4">
        <v>7</v>
      </c>
    </row>
    <row r="7" spans="1:6" ht="17.25" customHeight="1" x14ac:dyDescent="0.15">
      <c r="A7" s="344">
        <v>30</v>
      </c>
      <c r="B7" s="78">
        <v>4274</v>
      </c>
      <c r="C7" s="4">
        <v>877</v>
      </c>
      <c r="D7" s="4">
        <v>4</v>
      </c>
      <c r="E7" s="4">
        <v>3391</v>
      </c>
      <c r="F7" s="4">
        <v>2</v>
      </c>
    </row>
    <row r="8" spans="1:6" ht="17.25" customHeight="1" thickBot="1" x14ac:dyDescent="0.2">
      <c r="A8" s="338" t="s">
        <v>491</v>
      </c>
      <c r="B8" s="80">
        <v>4033</v>
      </c>
      <c r="C8" s="8">
        <v>824</v>
      </c>
      <c r="D8" s="8">
        <v>6</v>
      </c>
      <c r="E8" s="8">
        <v>3195</v>
      </c>
      <c r="F8" s="8">
        <v>8</v>
      </c>
    </row>
    <row r="9" spans="1:6" ht="18" customHeight="1" x14ac:dyDescent="0.15">
      <c r="A9" s="332" t="s">
        <v>123</v>
      </c>
      <c r="D9" s="330"/>
    </row>
  </sheetData>
  <mergeCells count="2">
    <mergeCell ref="A2:A3"/>
    <mergeCell ref="B2:F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view="pageBreakPreview" zoomScaleNormal="100" zoomScaleSheetLayoutView="100" workbookViewId="0"/>
  </sheetViews>
  <sheetFormatPr defaultRowHeight="13.5" x14ac:dyDescent="0.15"/>
  <cols>
    <col min="1" max="1" width="10.375" style="72" customWidth="1"/>
    <col min="2" max="2" width="13.125" style="369" customWidth="1"/>
    <col min="3" max="3" width="13.625" style="369" customWidth="1"/>
    <col min="4" max="4" width="9" style="79"/>
    <col min="5" max="16384" width="9" style="72"/>
  </cols>
  <sheetData>
    <row r="1" spans="1:3" ht="18" customHeight="1" thickBot="1" x14ac:dyDescent="0.2">
      <c r="A1" s="69" t="s">
        <v>504</v>
      </c>
      <c r="B1" s="70"/>
      <c r="C1" s="216" t="s">
        <v>124</v>
      </c>
    </row>
    <row r="2" spans="1:3" ht="19.5" customHeight="1" x14ac:dyDescent="0.15">
      <c r="A2" s="269" t="s">
        <v>503</v>
      </c>
      <c r="B2" s="328" t="s">
        <v>502</v>
      </c>
      <c r="C2" s="259" t="s">
        <v>125</v>
      </c>
    </row>
    <row r="3" spans="1:3" ht="20.25" customHeight="1" x14ac:dyDescent="0.15">
      <c r="A3" s="371"/>
      <c r="B3" s="370"/>
      <c r="C3" s="230"/>
    </row>
    <row r="4" spans="1:3" ht="20.25" customHeight="1" thickBot="1" x14ac:dyDescent="0.2">
      <c r="A4" s="267"/>
      <c r="B4" s="327"/>
      <c r="C4" s="226"/>
    </row>
    <row r="5" spans="1:3" ht="19.5" customHeight="1" x14ac:dyDescent="0.15">
      <c r="A5" s="74" t="s">
        <v>479</v>
      </c>
      <c r="B5" s="81">
        <v>464</v>
      </c>
      <c r="C5" s="4">
        <v>4199</v>
      </c>
    </row>
    <row r="6" spans="1:3" ht="19.5" customHeight="1" x14ac:dyDescent="0.15">
      <c r="A6" s="74">
        <v>28</v>
      </c>
      <c r="B6" s="81">
        <v>307</v>
      </c>
      <c r="C6" s="4">
        <v>3828</v>
      </c>
    </row>
    <row r="7" spans="1:3" ht="19.5" customHeight="1" x14ac:dyDescent="0.15">
      <c r="A7" s="74">
        <v>29</v>
      </c>
      <c r="B7" s="81">
        <v>312</v>
      </c>
      <c r="C7" s="4">
        <v>3727</v>
      </c>
    </row>
    <row r="8" spans="1:3" ht="19.5" customHeight="1" x14ac:dyDescent="0.15">
      <c r="A8" s="74">
        <v>30</v>
      </c>
      <c r="B8" s="81">
        <v>306</v>
      </c>
      <c r="C8" s="4">
        <v>3636</v>
      </c>
    </row>
    <row r="9" spans="1:3" ht="19.5" customHeight="1" thickBot="1" x14ac:dyDescent="0.2">
      <c r="A9" s="75" t="s">
        <v>478</v>
      </c>
      <c r="B9" s="82">
        <v>437</v>
      </c>
      <c r="C9" s="8">
        <v>3742</v>
      </c>
    </row>
    <row r="10" spans="1:3" ht="18" customHeight="1" x14ac:dyDescent="0.15">
      <c r="A10" s="69" t="s">
        <v>501</v>
      </c>
      <c r="B10" s="70"/>
      <c r="C10" s="70"/>
    </row>
    <row r="11" spans="1:3" ht="18" customHeight="1" x14ac:dyDescent="0.15">
      <c r="A11" s="69"/>
      <c r="B11" s="70"/>
      <c r="C11" s="70"/>
    </row>
  </sheetData>
  <mergeCells count="3">
    <mergeCell ref="A2:A4"/>
    <mergeCell ref="B2:B4"/>
    <mergeCell ref="C2:C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view="pageBreakPreview" zoomScaleNormal="100" zoomScaleSheetLayoutView="100" workbookViewId="0"/>
  </sheetViews>
  <sheetFormatPr defaultRowHeight="13.5" x14ac:dyDescent="0.15"/>
  <cols>
    <col min="1" max="1" width="10.375" style="72" customWidth="1"/>
    <col min="2" max="2" width="10.375" style="369" customWidth="1"/>
    <col min="3" max="3" width="6.25" style="369" customWidth="1"/>
    <col min="4" max="4" width="6.375" style="369" customWidth="1"/>
    <col min="5" max="9" width="7.5" style="369" customWidth="1"/>
    <col min="10" max="10" width="8.625" style="369" customWidth="1"/>
    <col min="11" max="11" width="8.5" style="369" customWidth="1"/>
    <col min="12" max="12" width="10.25" style="369" customWidth="1"/>
    <col min="13" max="13" width="9.25" style="72" customWidth="1"/>
    <col min="14" max="14" width="8.75" style="72" customWidth="1"/>
    <col min="15" max="15" width="6.75" style="72" customWidth="1"/>
    <col min="16" max="16" width="8.125" style="72" customWidth="1"/>
    <col min="17" max="17" width="3.25" style="72" customWidth="1"/>
    <col min="18" max="18" width="5.375" style="72" customWidth="1"/>
    <col min="19" max="19" width="5" style="72" customWidth="1"/>
    <col min="20" max="20" width="6" style="72" customWidth="1"/>
    <col min="21" max="21" width="7.875" style="72" customWidth="1"/>
    <col min="22" max="16384" width="9" style="72"/>
  </cols>
  <sheetData>
    <row r="1" spans="1:21" ht="18" customHeight="1" thickBot="1" x14ac:dyDescent="0.2">
      <c r="A1" s="248" t="s">
        <v>524</v>
      </c>
      <c r="B1" s="76"/>
      <c r="C1" s="76"/>
      <c r="D1" s="76"/>
      <c r="E1" s="76"/>
      <c r="F1" s="76"/>
      <c r="G1" s="76"/>
      <c r="H1" s="403"/>
      <c r="I1" s="403"/>
      <c r="J1" s="403"/>
      <c r="K1" s="402"/>
      <c r="U1" s="216" t="s">
        <v>126</v>
      </c>
    </row>
    <row r="2" spans="1:21" ht="24.75" customHeight="1" x14ac:dyDescent="0.15">
      <c r="A2" s="269" t="s">
        <v>523</v>
      </c>
      <c r="B2" s="401" t="s">
        <v>522</v>
      </c>
      <c r="C2" s="400"/>
      <c r="D2" s="399"/>
      <c r="E2" s="393" t="s">
        <v>521</v>
      </c>
      <c r="F2" s="393" t="s">
        <v>520</v>
      </c>
      <c r="G2" s="397" t="s">
        <v>519</v>
      </c>
      <c r="H2" s="199" t="s">
        <v>518</v>
      </c>
      <c r="I2" s="200"/>
      <c r="J2" s="200"/>
      <c r="K2" s="398" t="s">
        <v>517</v>
      </c>
      <c r="L2" s="397" t="s">
        <v>127</v>
      </c>
      <c r="M2" s="394" t="s">
        <v>128</v>
      </c>
      <c r="N2" s="394" t="s">
        <v>516</v>
      </c>
      <c r="O2" s="394" t="s">
        <v>515</v>
      </c>
      <c r="P2" s="397" t="s">
        <v>514</v>
      </c>
      <c r="Q2" s="396" t="s">
        <v>513</v>
      </c>
      <c r="R2" s="395" t="s">
        <v>512</v>
      </c>
      <c r="S2" s="394" t="s">
        <v>511</v>
      </c>
      <c r="T2" s="394" t="s">
        <v>510</v>
      </c>
      <c r="U2" s="393" t="s">
        <v>509</v>
      </c>
    </row>
    <row r="3" spans="1:21" ht="19.5" customHeight="1" x14ac:dyDescent="0.15">
      <c r="A3" s="371"/>
      <c r="B3" s="389"/>
      <c r="C3" s="307">
        <v>65</v>
      </c>
      <c r="D3" s="385" t="s">
        <v>129</v>
      </c>
      <c r="E3" s="381"/>
      <c r="F3" s="381"/>
      <c r="G3" s="385"/>
      <c r="H3" s="392" t="s">
        <v>508</v>
      </c>
      <c r="I3" s="391"/>
      <c r="J3" s="390"/>
      <c r="K3" s="386"/>
      <c r="L3" s="385"/>
      <c r="M3" s="382"/>
      <c r="N3" s="382"/>
      <c r="O3" s="382"/>
      <c r="P3" s="385"/>
      <c r="Q3" s="384"/>
      <c r="R3" s="383" t="s">
        <v>130</v>
      </c>
      <c r="S3" s="382"/>
      <c r="T3" s="382"/>
      <c r="U3" s="381"/>
    </row>
    <row r="4" spans="1:21" ht="24" customHeight="1" x14ac:dyDescent="0.15">
      <c r="A4" s="371"/>
      <c r="B4" s="389"/>
      <c r="C4" s="385" t="s">
        <v>131</v>
      </c>
      <c r="D4" s="385"/>
      <c r="E4" s="381"/>
      <c r="F4" s="381"/>
      <c r="G4" s="385"/>
      <c r="H4" s="381"/>
      <c r="I4" s="388">
        <v>39</v>
      </c>
      <c r="J4" s="387">
        <v>40</v>
      </c>
      <c r="K4" s="386"/>
      <c r="L4" s="385"/>
      <c r="M4" s="382"/>
      <c r="N4" s="382"/>
      <c r="O4" s="382"/>
      <c r="P4" s="385"/>
      <c r="Q4" s="384"/>
      <c r="R4" s="383" t="s">
        <v>132</v>
      </c>
      <c r="S4" s="382"/>
      <c r="T4" s="382"/>
      <c r="U4" s="381"/>
    </row>
    <row r="5" spans="1:21" ht="51.75" customHeight="1" thickBot="1" x14ac:dyDescent="0.2">
      <c r="A5" s="267"/>
      <c r="B5" s="380"/>
      <c r="C5" s="377"/>
      <c r="D5" s="377"/>
      <c r="E5" s="373"/>
      <c r="F5" s="373"/>
      <c r="G5" s="377"/>
      <c r="H5" s="373"/>
      <c r="I5" s="379" t="s">
        <v>133</v>
      </c>
      <c r="J5" s="379" t="s">
        <v>134</v>
      </c>
      <c r="K5" s="378"/>
      <c r="L5" s="377"/>
      <c r="M5" s="374"/>
      <c r="N5" s="374"/>
      <c r="O5" s="374"/>
      <c r="P5" s="377"/>
      <c r="Q5" s="376"/>
      <c r="R5" s="375" t="s">
        <v>135</v>
      </c>
      <c r="S5" s="374"/>
      <c r="T5" s="374"/>
      <c r="U5" s="373"/>
    </row>
    <row r="6" spans="1:21" ht="19.5" customHeight="1" x14ac:dyDescent="0.15">
      <c r="A6" s="74" t="s">
        <v>479</v>
      </c>
      <c r="B6" s="25">
        <v>1238</v>
      </c>
      <c r="C6" s="194">
        <v>16</v>
      </c>
      <c r="D6" s="194" t="s">
        <v>506</v>
      </c>
      <c r="E6" s="26">
        <v>3</v>
      </c>
      <c r="F6" s="194" t="s">
        <v>506</v>
      </c>
      <c r="G6" s="26">
        <v>5</v>
      </c>
      <c r="H6" s="26" t="s">
        <v>506</v>
      </c>
      <c r="I6" s="26" t="s">
        <v>506</v>
      </c>
      <c r="J6" s="27" t="s">
        <v>483</v>
      </c>
      <c r="K6" s="194">
        <v>76</v>
      </c>
      <c r="L6" s="194">
        <v>1</v>
      </c>
      <c r="M6" s="194">
        <v>1</v>
      </c>
      <c r="N6" s="194">
        <v>542</v>
      </c>
      <c r="O6" s="194">
        <v>35</v>
      </c>
      <c r="P6" s="194">
        <v>39</v>
      </c>
      <c r="Q6" s="205">
        <v>464</v>
      </c>
      <c r="R6" s="206"/>
      <c r="S6" s="194">
        <v>58</v>
      </c>
      <c r="T6" s="194" t="s">
        <v>506</v>
      </c>
      <c r="U6" s="27">
        <v>14</v>
      </c>
    </row>
    <row r="7" spans="1:21" s="79" customFormat="1" ht="19.5" customHeight="1" x14ac:dyDescent="0.15">
      <c r="A7" s="74">
        <v>28</v>
      </c>
      <c r="B7" s="25">
        <v>1216</v>
      </c>
      <c r="C7" s="194">
        <v>24</v>
      </c>
      <c r="D7" s="194" t="s">
        <v>483</v>
      </c>
      <c r="E7" s="26">
        <v>2</v>
      </c>
      <c r="F7" s="194" t="s">
        <v>506</v>
      </c>
      <c r="G7" s="26">
        <v>9</v>
      </c>
      <c r="H7" s="26">
        <v>2</v>
      </c>
      <c r="I7" s="26">
        <v>2</v>
      </c>
      <c r="J7" s="27" t="s">
        <v>506</v>
      </c>
      <c r="K7" s="194">
        <v>54</v>
      </c>
      <c r="L7" s="194" t="s">
        <v>506</v>
      </c>
      <c r="M7" s="194">
        <v>6</v>
      </c>
      <c r="N7" s="194">
        <v>528</v>
      </c>
      <c r="O7" s="194">
        <v>46</v>
      </c>
      <c r="P7" s="194">
        <v>49</v>
      </c>
      <c r="Q7" s="205">
        <v>450</v>
      </c>
      <c r="R7" s="206"/>
      <c r="S7" s="194">
        <v>56</v>
      </c>
      <c r="T7" s="194" t="s">
        <v>483</v>
      </c>
      <c r="U7" s="27">
        <v>14</v>
      </c>
    </row>
    <row r="8" spans="1:21" s="79" customFormat="1" ht="19.5" customHeight="1" x14ac:dyDescent="0.15">
      <c r="A8" s="74">
        <v>29</v>
      </c>
      <c r="B8" s="25">
        <v>1276</v>
      </c>
      <c r="C8" s="194">
        <v>31</v>
      </c>
      <c r="D8" s="194">
        <v>2</v>
      </c>
      <c r="E8" s="26">
        <v>1</v>
      </c>
      <c r="F8" s="194" t="s">
        <v>19</v>
      </c>
      <c r="G8" s="26">
        <v>5</v>
      </c>
      <c r="H8" s="26" t="s">
        <v>19</v>
      </c>
      <c r="I8" s="26" t="s">
        <v>19</v>
      </c>
      <c r="J8" s="27" t="s">
        <v>19</v>
      </c>
      <c r="K8" s="194">
        <v>72</v>
      </c>
      <c r="L8" s="194">
        <v>1</v>
      </c>
      <c r="M8" s="194">
        <v>6</v>
      </c>
      <c r="N8" s="194">
        <v>525</v>
      </c>
      <c r="O8" s="194">
        <v>42</v>
      </c>
      <c r="P8" s="194">
        <v>31</v>
      </c>
      <c r="Q8" s="205">
        <v>466</v>
      </c>
      <c r="R8" s="206"/>
      <c r="S8" s="194">
        <v>61</v>
      </c>
      <c r="T8" s="194" t="s">
        <v>19</v>
      </c>
      <c r="U8" s="27">
        <v>33</v>
      </c>
    </row>
    <row r="9" spans="1:21" s="79" customFormat="1" ht="19.5" customHeight="1" x14ac:dyDescent="0.15">
      <c r="A9" s="74">
        <v>30</v>
      </c>
      <c r="B9" s="25">
        <v>1247</v>
      </c>
      <c r="C9" s="194">
        <v>36</v>
      </c>
      <c r="D9" s="194" t="s">
        <v>483</v>
      </c>
      <c r="E9" s="26" t="s">
        <v>507</v>
      </c>
      <c r="F9" s="194" t="s">
        <v>483</v>
      </c>
      <c r="G9" s="26">
        <v>2</v>
      </c>
      <c r="H9" s="26">
        <v>3</v>
      </c>
      <c r="I9" s="26">
        <v>1</v>
      </c>
      <c r="J9" s="27">
        <v>2</v>
      </c>
      <c r="K9" s="194">
        <v>96</v>
      </c>
      <c r="L9" s="194">
        <v>3</v>
      </c>
      <c r="M9" s="194">
        <v>11</v>
      </c>
      <c r="N9" s="194">
        <v>519</v>
      </c>
      <c r="O9" s="194">
        <v>42</v>
      </c>
      <c r="P9" s="194">
        <v>38</v>
      </c>
      <c r="Q9" s="205">
        <v>457</v>
      </c>
      <c r="R9" s="206"/>
      <c r="S9" s="194">
        <v>31</v>
      </c>
      <c r="T9" s="194" t="s">
        <v>506</v>
      </c>
      <c r="U9" s="27">
        <v>45</v>
      </c>
    </row>
    <row r="10" spans="1:21" s="79" customFormat="1" ht="19.5" customHeight="1" thickBot="1" x14ac:dyDescent="0.2">
      <c r="A10" s="75" t="s">
        <v>478</v>
      </c>
      <c r="B10" s="31">
        <v>1175</v>
      </c>
      <c r="C10" s="196">
        <v>49</v>
      </c>
      <c r="D10" s="196">
        <v>10</v>
      </c>
      <c r="E10" s="32">
        <v>2</v>
      </c>
      <c r="F10" s="196" t="s">
        <v>483</v>
      </c>
      <c r="G10" s="32">
        <v>4</v>
      </c>
      <c r="H10" s="32">
        <v>4</v>
      </c>
      <c r="I10" s="32">
        <v>1</v>
      </c>
      <c r="J10" s="33">
        <v>3</v>
      </c>
      <c r="K10" s="196">
        <v>94</v>
      </c>
      <c r="L10" s="196">
        <v>6</v>
      </c>
      <c r="M10" s="196">
        <v>14</v>
      </c>
      <c r="N10" s="196">
        <v>507</v>
      </c>
      <c r="O10" s="196">
        <v>15</v>
      </c>
      <c r="P10" s="196">
        <v>60</v>
      </c>
      <c r="Q10" s="207">
        <v>426</v>
      </c>
      <c r="R10" s="208"/>
      <c r="S10" s="196">
        <v>39</v>
      </c>
      <c r="T10" s="196" t="s">
        <v>506</v>
      </c>
      <c r="U10" s="33">
        <v>4</v>
      </c>
    </row>
    <row r="11" spans="1:21" ht="18" customHeight="1" x14ac:dyDescent="0.15">
      <c r="A11" s="69" t="s">
        <v>505</v>
      </c>
      <c r="B11" s="70"/>
      <c r="C11" s="70"/>
      <c r="D11" s="70"/>
      <c r="E11" s="70"/>
      <c r="F11" s="70"/>
      <c r="G11" s="70"/>
    </row>
    <row r="13" spans="1:21" x14ac:dyDescent="0.15">
      <c r="B13" s="372"/>
    </row>
  </sheetData>
  <mergeCells count="25">
    <mergeCell ref="Q8:R8"/>
    <mergeCell ref="Q9:R9"/>
    <mergeCell ref="Q10:R10"/>
    <mergeCell ref="Q2:Q5"/>
    <mergeCell ref="S2:S5"/>
    <mergeCell ref="T2:T5"/>
    <mergeCell ref="U2:U5"/>
    <mergeCell ref="Q6:R6"/>
    <mergeCell ref="Q7:R7"/>
    <mergeCell ref="D3:D5"/>
    <mergeCell ref="H3:H5"/>
    <mergeCell ref="H2:J2"/>
    <mergeCell ref="K2:K5"/>
    <mergeCell ref="L2:L5"/>
    <mergeCell ref="P2:P5"/>
    <mergeCell ref="M2:M5"/>
    <mergeCell ref="N2:N5"/>
    <mergeCell ref="O2:O5"/>
    <mergeCell ref="A2:A5"/>
    <mergeCell ref="B2:B5"/>
    <mergeCell ref="C2:D2"/>
    <mergeCell ref="E2:E5"/>
    <mergeCell ref="F2:F5"/>
    <mergeCell ref="G2:G5"/>
    <mergeCell ref="C4:C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  <colBreaks count="2" manualBreakCount="2">
    <brk id="10" max="1048575" man="1"/>
    <brk id="2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BreakPreview" zoomScaleNormal="100" zoomScaleSheetLayoutView="100" workbookViewId="0"/>
  </sheetViews>
  <sheetFormatPr defaultRowHeight="13.5" x14ac:dyDescent="0.15"/>
  <cols>
    <col min="1" max="1" width="23.25" style="209" customWidth="1"/>
    <col min="2" max="2" width="4.25" style="209" customWidth="1"/>
    <col min="3" max="3" width="8" style="209" customWidth="1"/>
    <col min="4" max="4" width="4.25" style="209" customWidth="1"/>
    <col min="5" max="5" width="7.875" style="209" customWidth="1"/>
    <col min="6" max="6" width="4.25" style="209" customWidth="1"/>
    <col min="7" max="7" width="7.875" style="209" customWidth="1"/>
    <col min="8" max="8" width="4.25" style="209" customWidth="1"/>
    <col min="9" max="9" width="7.875" style="209" customWidth="1"/>
    <col min="10" max="10" width="4.25" style="209" customWidth="1"/>
    <col min="11" max="11" width="7.875" style="209" customWidth="1"/>
    <col min="12" max="13" width="7.625" style="209" customWidth="1"/>
    <col min="14" max="16384" width="9" style="209"/>
  </cols>
  <sheetData>
    <row r="1" spans="1:11" ht="18" customHeight="1" thickBot="1" x14ac:dyDescent="0.2">
      <c r="A1" s="248" t="s">
        <v>536</v>
      </c>
      <c r="B1" s="76"/>
      <c r="C1" s="76"/>
      <c r="D1" s="76"/>
      <c r="E1" s="71"/>
      <c r="F1" s="76"/>
      <c r="G1" s="71"/>
      <c r="H1" s="76"/>
      <c r="I1" s="71"/>
      <c r="J1" s="76"/>
      <c r="K1" s="71" t="s">
        <v>535</v>
      </c>
    </row>
    <row r="2" spans="1:11" ht="47.25" customHeight="1" x14ac:dyDescent="0.15">
      <c r="A2" s="197" t="s">
        <v>138</v>
      </c>
      <c r="B2" s="199" t="s">
        <v>479</v>
      </c>
      <c r="C2" s="200"/>
      <c r="D2" s="199">
        <v>28</v>
      </c>
      <c r="E2" s="200"/>
      <c r="F2" s="199">
        <v>29</v>
      </c>
      <c r="G2" s="200"/>
      <c r="H2" s="199">
        <v>30</v>
      </c>
      <c r="I2" s="200"/>
      <c r="J2" s="199" t="s">
        <v>478</v>
      </c>
      <c r="K2" s="200"/>
    </row>
    <row r="3" spans="1:11" ht="16.5" customHeight="1" thickBot="1" x14ac:dyDescent="0.2">
      <c r="A3" s="198"/>
      <c r="B3" s="73" t="s">
        <v>139</v>
      </c>
      <c r="C3" s="408" t="s">
        <v>140</v>
      </c>
      <c r="D3" s="73" t="s">
        <v>139</v>
      </c>
      <c r="E3" s="408" t="s">
        <v>140</v>
      </c>
      <c r="F3" s="73" t="s">
        <v>139</v>
      </c>
      <c r="G3" s="408" t="s">
        <v>140</v>
      </c>
      <c r="H3" s="73" t="s">
        <v>139</v>
      </c>
      <c r="I3" s="408" t="s">
        <v>140</v>
      </c>
      <c r="J3" s="73" t="s">
        <v>139</v>
      </c>
      <c r="K3" s="408" t="s">
        <v>140</v>
      </c>
    </row>
    <row r="4" spans="1:11" ht="18.75" customHeight="1" x14ac:dyDescent="0.15">
      <c r="A4" s="407" t="s">
        <v>534</v>
      </c>
      <c r="B4" s="83">
        <v>157</v>
      </c>
      <c r="C4" s="83">
        <v>2916</v>
      </c>
      <c r="D4" s="83">
        <v>156</v>
      </c>
      <c r="E4" s="83">
        <v>3162</v>
      </c>
      <c r="F4" s="83">
        <v>154</v>
      </c>
      <c r="G4" s="83">
        <v>3170</v>
      </c>
      <c r="H4" s="83">
        <v>155</v>
      </c>
      <c r="I4" s="83">
        <v>2589</v>
      </c>
      <c r="J4" s="83">
        <v>177</v>
      </c>
      <c r="K4" s="83">
        <f>34+88+779+318+168+101+707+220+320+372</f>
        <v>3107</v>
      </c>
    </row>
    <row r="5" spans="1:11" ht="18.75" customHeight="1" x14ac:dyDescent="0.15">
      <c r="A5" s="407" t="s">
        <v>533</v>
      </c>
      <c r="B5" s="10">
        <v>10</v>
      </c>
      <c r="C5" s="10">
        <v>46</v>
      </c>
      <c r="D5" s="10">
        <v>12</v>
      </c>
      <c r="E5" s="10">
        <v>54</v>
      </c>
      <c r="F5" s="10">
        <v>9</v>
      </c>
      <c r="G5" s="10">
        <v>42</v>
      </c>
      <c r="H5" s="10">
        <v>11</v>
      </c>
      <c r="I5" s="10">
        <v>45</v>
      </c>
      <c r="J5" s="10">
        <v>9</v>
      </c>
      <c r="K5" s="10">
        <v>34</v>
      </c>
    </row>
    <row r="6" spans="1:11" ht="18.75" customHeight="1" x14ac:dyDescent="0.15">
      <c r="A6" s="407" t="s">
        <v>141</v>
      </c>
      <c r="B6" s="10">
        <v>2</v>
      </c>
      <c r="C6" s="10">
        <v>60</v>
      </c>
      <c r="D6" s="10">
        <v>2</v>
      </c>
      <c r="E6" s="10">
        <v>49</v>
      </c>
      <c r="F6" s="10">
        <v>3</v>
      </c>
      <c r="G6" s="10">
        <v>115</v>
      </c>
      <c r="H6" s="10">
        <v>3</v>
      </c>
      <c r="I6" s="10">
        <v>117</v>
      </c>
      <c r="J6" s="10">
        <v>3</v>
      </c>
      <c r="K6" s="10">
        <v>88</v>
      </c>
    </row>
    <row r="7" spans="1:11" ht="18.75" customHeight="1" x14ac:dyDescent="0.15">
      <c r="A7" s="407" t="s">
        <v>532</v>
      </c>
      <c r="B7" s="10">
        <v>59</v>
      </c>
      <c r="C7" s="10">
        <v>535</v>
      </c>
      <c r="D7" s="10">
        <v>56</v>
      </c>
      <c r="E7" s="10">
        <v>509</v>
      </c>
      <c r="F7" s="10">
        <v>51</v>
      </c>
      <c r="G7" s="10">
        <v>643</v>
      </c>
      <c r="H7" s="10">
        <v>37</v>
      </c>
      <c r="I7" s="10">
        <v>334</v>
      </c>
      <c r="J7" s="10">
        <v>77</v>
      </c>
      <c r="K7" s="10">
        <v>779</v>
      </c>
    </row>
    <row r="8" spans="1:11" ht="18.75" customHeight="1" x14ac:dyDescent="0.15">
      <c r="A8" s="407" t="s">
        <v>142</v>
      </c>
      <c r="B8" s="10">
        <v>16</v>
      </c>
      <c r="C8" s="10">
        <v>421</v>
      </c>
      <c r="D8" s="10">
        <v>18</v>
      </c>
      <c r="E8" s="10">
        <v>364</v>
      </c>
      <c r="F8" s="10">
        <v>15</v>
      </c>
      <c r="G8" s="10">
        <v>267</v>
      </c>
      <c r="H8" s="10">
        <v>14</v>
      </c>
      <c r="I8" s="10">
        <v>256</v>
      </c>
      <c r="J8" s="10">
        <v>15</v>
      </c>
      <c r="K8" s="10">
        <v>318</v>
      </c>
    </row>
    <row r="9" spans="1:11" ht="18.75" customHeight="1" x14ac:dyDescent="0.15">
      <c r="A9" s="406" t="s">
        <v>143</v>
      </c>
      <c r="B9" s="10">
        <v>2</v>
      </c>
      <c r="C9" s="84">
        <v>35</v>
      </c>
      <c r="D9" s="10">
        <v>3</v>
      </c>
      <c r="E9" s="10">
        <v>60</v>
      </c>
      <c r="F9" s="10">
        <v>3</v>
      </c>
      <c r="G9" s="10">
        <v>48</v>
      </c>
      <c r="H9" s="10">
        <v>4</v>
      </c>
      <c r="I9" s="10">
        <v>47</v>
      </c>
      <c r="J9" s="10" t="s">
        <v>531</v>
      </c>
      <c r="K9" s="10" t="s">
        <v>531</v>
      </c>
    </row>
    <row r="10" spans="1:11" ht="18.75" customHeight="1" x14ac:dyDescent="0.15">
      <c r="A10" s="405" t="s">
        <v>530</v>
      </c>
      <c r="B10" s="10">
        <v>3</v>
      </c>
      <c r="C10" s="10">
        <v>44</v>
      </c>
      <c r="D10" s="10">
        <v>3</v>
      </c>
      <c r="E10" s="10">
        <v>78</v>
      </c>
      <c r="F10" s="10">
        <v>2</v>
      </c>
      <c r="G10" s="10">
        <v>25</v>
      </c>
      <c r="H10" s="10">
        <v>4</v>
      </c>
      <c r="I10" s="10">
        <v>67</v>
      </c>
      <c r="J10" s="10">
        <v>6</v>
      </c>
      <c r="K10" s="10">
        <v>168</v>
      </c>
    </row>
    <row r="11" spans="1:11" ht="18.75" customHeight="1" x14ac:dyDescent="0.15">
      <c r="A11" s="405" t="s">
        <v>529</v>
      </c>
      <c r="B11" s="10">
        <v>12</v>
      </c>
      <c r="C11" s="10">
        <v>125</v>
      </c>
      <c r="D11" s="10">
        <v>12</v>
      </c>
      <c r="E11" s="10">
        <v>206</v>
      </c>
      <c r="F11" s="10">
        <v>12</v>
      </c>
      <c r="G11" s="10">
        <v>205</v>
      </c>
      <c r="H11" s="10">
        <v>12</v>
      </c>
      <c r="I11" s="10">
        <v>187</v>
      </c>
      <c r="J11" s="10">
        <v>10</v>
      </c>
      <c r="K11" s="10">
        <v>101</v>
      </c>
    </row>
    <row r="12" spans="1:11" ht="18.75" customHeight="1" x14ac:dyDescent="0.15">
      <c r="A12" s="405" t="s">
        <v>144</v>
      </c>
      <c r="B12" s="10">
        <v>1</v>
      </c>
      <c r="C12" s="10">
        <v>701</v>
      </c>
      <c r="D12" s="10">
        <v>1</v>
      </c>
      <c r="E12" s="10">
        <v>828</v>
      </c>
      <c r="F12" s="10">
        <v>1</v>
      </c>
      <c r="G12" s="10">
        <v>726</v>
      </c>
      <c r="H12" s="10">
        <v>1</v>
      </c>
      <c r="I12" s="10">
        <v>513</v>
      </c>
      <c r="J12" s="10">
        <v>1</v>
      </c>
      <c r="K12" s="10">
        <v>707</v>
      </c>
    </row>
    <row r="13" spans="1:11" ht="18.75" customHeight="1" x14ac:dyDescent="0.15">
      <c r="A13" s="405" t="s">
        <v>145</v>
      </c>
      <c r="B13" s="10">
        <v>1</v>
      </c>
      <c r="C13" s="10">
        <v>368</v>
      </c>
      <c r="D13" s="10">
        <v>1</v>
      </c>
      <c r="E13" s="10">
        <v>366</v>
      </c>
      <c r="F13" s="10">
        <v>1</v>
      </c>
      <c r="G13" s="10">
        <v>336</v>
      </c>
      <c r="H13" s="10">
        <v>1</v>
      </c>
      <c r="I13" s="10">
        <v>242</v>
      </c>
      <c r="J13" s="10">
        <v>1</v>
      </c>
      <c r="K13" s="10">
        <v>220</v>
      </c>
    </row>
    <row r="14" spans="1:11" ht="18.75" customHeight="1" x14ac:dyDescent="0.15">
      <c r="A14" s="405" t="s">
        <v>528</v>
      </c>
      <c r="B14" s="10">
        <v>16</v>
      </c>
      <c r="C14" s="10">
        <v>238</v>
      </c>
      <c r="D14" s="10">
        <v>17</v>
      </c>
      <c r="E14" s="10">
        <v>372</v>
      </c>
      <c r="F14" s="10">
        <v>17</v>
      </c>
      <c r="G14" s="10">
        <v>374</v>
      </c>
      <c r="H14" s="10">
        <v>18</v>
      </c>
      <c r="I14" s="10">
        <v>347</v>
      </c>
      <c r="J14" s="10">
        <v>16</v>
      </c>
      <c r="K14" s="10">
        <v>320</v>
      </c>
    </row>
    <row r="15" spans="1:11" ht="18.75" customHeight="1" thickBot="1" x14ac:dyDescent="0.2">
      <c r="A15" s="404" t="s">
        <v>146</v>
      </c>
      <c r="B15" s="13">
        <v>35</v>
      </c>
      <c r="C15" s="13">
        <v>343</v>
      </c>
      <c r="D15" s="13">
        <v>31</v>
      </c>
      <c r="E15" s="13">
        <v>276</v>
      </c>
      <c r="F15" s="13">
        <v>40</v>
      </c>
      <c r="G15" s="13">
        <v>389</v>
      </c>
      <c r="H15" s="13">
        <v>50</v>
      </c>
      <c r="I15" s="13">
        <v>434</v>
      </c>
      <c r="J15" s="13">
        <v>39</v>
      </c>
      <c r="K15" s="13">
        <v>372</v>
      </c>
    </row>
    <row r="16" spans="1:11" ht="21.75" customHeight="1" x14ac:dyDescent="0.15">
      <c r="A16" s="69" t="s">
        <v>527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</row>
    <row r="17" spans="1:1" ht="16.5" customHeight="1" x14ac:dyDescent="0.15">
      <c r="A17" s="239" t="s">
        <v>526</v>
      </c>
    </row>
    <row r="18" spans="1:1" x14ac:dyDescent="0.15">
      <c r="A18" s="239" t="s">
        <v>525</v>
      </c>
    </row>
  </sheetData>
  <mergeCells count="6">
    <mergeCell ref="J2:K2"/>
    <mergeCell ref="A2:A3"/>
    <mergeCell ref="B2:C2"/>
    <mergeCell ref="D2:E2"/>
    <mergeCell ref="F2:G2"/>
    <mergeCell ref="H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view="pageBreakPreview" zoomScaleNormal="100" zoomScaleSheetLayoutView="100" workbookViewId="0"/>
  </sheetViews>
  <sheetFormatPr defaultRowHeight="13.5" x14ac:dyDescent="0.15"/>
  <cols>
    <col min="1" max="1" width="21.125" style="209" customWidth="1"/>
    <col min="2" max="2" width="12" style="209" customWidth="1"/>
    <col min="3" max="3" width="11" style="209" customWidth="1"/>
    <col min="4" max="4" width="9.625" style="209" customWidth="1"/>
    <col min="5" max="7" width="8.5" style="209" customWidth="1"/>
    <col min="8" max="9" width="7.625" style="209" customWidth="1"/>
    <col min="10" max="16384" width="9" style="209"/>
  </cols>
  <sheetData>
    <row r="1" spans="1:7" ht="18" customHeight="1" thickBot="1" x14ac:dyDescent="0.2">
      <c r="A1" s="248" t="s">
        <v>543</v>
      </c>
      <c r="B1" s="76"/>
      <c r="C1" s="76"/>
      <c r="D1" s="76"/>
      <c r="E1" s="76"/>
      <c r="F1" s="76"/>
      <c r="G1" s="71" t="s">
        <v>542</v>
      </c>
    </row>
    <row r="2" spans="1:7" ht="24.75" customHeight="1" x14ac:dyDescent="0.15">
      <c r="A2" s="269" t="s">
        <v>541</v>
      </c>
      <c r="B2" s="328" t="s">
        <v>540</v>
      </c>
      <c r="C2" s="215" t="s">
        <v>539</v>
      </c>
      <c r="D2" s="259" t="s">
        <v>538</v>
      </c>
      <c r="E2" s="411"/>
      <c r="F2" s="411"/>
      <c r="G2" s="410"/>
    </row>
    <row r="3" spans="1:7" ht="24.75" customHeight="1" thickBot="1" x14ac:dyDescent="0.2">
      <c r="A3" s="267"/>
      <c r="B3" s="327"/>
      <c r="C3" s="212"/>
      <c r="D3" s="226"/>
      <c r="E3" s="73" t="s">
        <v>537</v>
      </c>
      <c r="F3" s="409" t="s">
        <v>147</v>
      </c>
      <c r="G3" s="73" t="s">
        <v>148</v>
      </c>
    </row>
    <row r="4" spans="1:7" ht="21" customHeight="1" x14ac:dyDescent="0.15">
      <c r="A4" s="74" t="s">
        <v>479</v>
      </c>
      <c r="B4" s="85">
        <v>20</v>
      </c>
      <c r="C4" s="15">
        <v>1182</v>
      </c>
      <c r="D4" s="15">
        <v>956</v>
      </c>
      <c r="E4" s="15">
        <v>40</v>
      </c>
      <c r="F4" s="15">
        <v>916</v>
      </c>
      <c r="G4" s="10" t="s">
        <v>19</v>
      </c>
    </row>
    <row r="5" spans="1:7" ht="21" customHeight="1" x14ac:dyDescent="0.15">
      <c r="A5" s="74">
        <v>28</v>
      </c>
      <c r="B5" s="85">
        <v>20</v>
      </c>
      <c r="C5" s="15">
        <v>1174</v>
      </c>
      <c r="D5" s="15">
        <v>940</v>
      </c>
      <c r="E5" s="15">
        <v>48</v>
      </c>
      <c r="F5" s="15">
        <v>892</v>
      </c>
      <c r="G5" s="10" t="s">
        <v>19</v>
      </c>
    </row>
    <row r="6" spans="1:7" ht="21" customHeight="1" x14ac:dyDescent="0.15">
      <c r="A6" s="74">
        <v>29</v>
      </c>
      <c r="B6" s="85">
        <v>24</v>
      </c>
      <c r="C6" s="15">
        <v>1263</v>
      </c>
      <c r="D6" s="15">
        <v>1020</v>
      </c>
      <c r="E6" s="15">
        <v>36</v>
      </c>
      <c r="F6" s="15">
        <v>984</v>
      </c>
      <c r="G6" s="10" t="s">
        <v>19</v>
      </c>
    </row>
    <row r="7" spans="1:7" ht="21" customHeight="1" x14ac:dyDescent="0.15">
      <c r="A7" s="74">
        <v>30</v>
      </c>
      <c r="B7" s="85">
        <v>22</v>
      </c>
      <c r="C7" s="15">
        <v>996</v>
      </c>
      <c r="D7" s="15">
        <v>799</v>
      </c>
      <c r="E7" s="15">
        <v>26</v>
      </c>
      <c r="F7" s="15">
        <v>773</v>
      </c>
      <c r="G7" s="10" t="s">
        <v>19</v>
      </c>
    </row>
    <row r="8" spans="1:7" ht="21" customHeight="1" thickBot="1" x14ac:dyDescent="0.2">
      <c r="A8" s="75" t="s">
        <v>478</v>
      </c>
      <c r="B8" s="86">
        <v>21</v>
      </c>
      <c r="C8" s="18">
        <v>1140</v>
      </c>
      <c r="D8" s="18">
        <v>910</v>
      </c>
      <c r="E8" s="18">
        <v>29</v>
      </c>
      <c r="F8" s="18">
        <v>881</v>
      </c>
      <c r="G8" s="13" t="s">
        <v>483</v>
      </c>
    </row>
    <row r="9" spans="1:7" ht="16.5" customHeight="1" x14ac:dyDescent="0.15">
      <c r="A9" s="69" t="s">
        <v>149</v>
      </c>
      <c r="B9" s="70"/>
      <c r="C9" s="70"/>
      <c r="D9" s="70"/>
    </row>
  </sheetData>
  <mergeCells count="4">
    <mergeCell ref="A2:A3"/>
    <mergeCell ref="B2:B3"/>
    <mergeCell ref="C2:C3"/>
    <mergeCell ref="D2:D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BreakPreview" zoomScaleNormal="100" zoomScaleSheetLayoutView="100" workbookViewId="0"/>
  </sheetViews>
  <sheetFormatPr defaultRowHeight="13.5" x14ac:dyDescent="0.15"/>
  <cols>
    <col min="1" max="1" width="17.5" style="209" customWidth="1"/>
    <col min="2" max="2" width="4.875" style="209" customWidth="1"/>
    <col min="3" max="3" width="8.75" style="209" customWidth="1"/>
    <col min="4" max="4" width="4.875" style="209" customWidth="1"/>
    <col min="5" max="5" width="8.75" style="209" customWidth="1"/>
    <col min="6" max="6" width="4.875" style="209" customWidth="1"/>
    <col min="7" max="7" width="8.75" style="209" customWidth="1"/>
    <col min="8" max="8" width="4.875" style="209" customWidth="1"/>
    <col min="9" max="9" width="8.75" style="209" customWidth="1"/>
    <col min="10" max="10" width="4.875" style="209" customWidth="1"/>
    <col min="11" max="11" width="8.75" style="209" customWidth="1"/>
    <col min="12" max="12" width="1.5" style="209" customWidth="1"/>
    <col min="13" max="13" width="6.375" style="209" customWidth="1"/>
    <col min="14" max="17" width="7.125" style="209" customWidth="1"/>
    <col min="18" max="22" width="7.625" style="209" customWidth="1"/>
    <col min="23" max="16384" width="9" style="209"/>
  </cols>
  <sheetData>
    <row r="1" spans="1:11" ht="18" customHeight="1" thickBot="1" x14ac:dyDescent="0.2">
      <c r="A1" s="248" t="s">
        <v>554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30.75" customHeight="1" x14ac:dyDescent="0.15">
      <c r="A2" s="418" t="s">
        <v>553</v>
      </c>
      <c r="B2" s="199" t="s">
        <v>479</v>
      </c>
      <c r="C2" s="200"/>
      <c r="D2" s="199">
        <v>28</v>
      </c>
      <c r="E2" s="200"/>
      <c r="F2" s="199">
        <v>29</v>
      </c>
      <c r="G2" s="200"/>
      <c r="H2" s="199">
        <v>30</v>
      </c>
      <c r="I2" s="200"/>
      <c r="J2" s="199" t="s">
        <v>478</v>
      </c>
      <c r="K2" s="200"/>
    </row>
    <row r="3" spans="1:11" ht="20.25" customHeight="1" thickBot="1" x14ac:dyDescent="0.2">
      <c r="A3" s="417"/>
      <c r="B3" s="73" t="s">
        <v>139</v>
      </c>
      <c r="C3" s="73" t="s">
        <v>78</v>
      </c>
      <c r="D3" s="73" t="s">
        <v>139</v>
      </c>
      <c r="E3" s="73" t="s">
        <v>78</v>
      </c>
      <c r="F3" s="73" t="s">
        <v>139</v>
      </c>
      <c r="G3" s="73" t="s">
        <v>78</v>
      </c>
      <c r="H3" s="73" t="s">
        <v>139</v>
      </c>
      <c r="I3" s="73" t="s">
        <v>78</v>
      </c>
      <c r="J3" s="73" t="s">
        <v>139</v>
      </c>
      <c r="K3" s="73" t="s">
        <v>78</v>
      </c>
    </row>
    <row r="4" spans="1:11" ht="19.5" customHeight="1" x14ac:dyDescent="0.15">
      <c r="A4" s="273" t="s">
        <v>552</v>
      </c>
      <c r="B4" s="87">
        <v>344</v>
      </c>
      <c r="C4" s="87">
        <v>5894</v>
      </c>
      <c r="D4" s="87">
        <v>346</v>
      </c>
      <c r="E4" s="87">
        <v>5961</v>
      </c>
      <c r="F4" s="87">
        <v>349</v>
      </c>
      <c r="G4" s="87">
        <v>5648</v>
      </c>
      <c r="H4" s="87">
        <v>354</v>
      </c>
      <c r="I4" s="87">
        <v>5885</v>
      </c>
      <c r="J4" s="87">
        <v>338</v>
      </c>
      <c r="K4" s="87">
        <v>5070</v>
      </c>
    </row>
    <row r="5" spans="1:11" ht="22.5" customHeight="1" x14ac:dyDescent="0.15">
      <c r="A5" s="416" t="s">
        <v>551</v>
      </c>
      <c r="B5" s="89">
        <v>12</v>
      </c>
      <c r="C5" s="89">
        <v>638</v>
      </c>
      <c r="D5" s="89">
        <v>12</v>
      </c>
      <c r="E5" s="89">
        <v>586</v>
      </c>
      <c r="F5" s="89">
        <v>12</v>
      </c>
      <c r="G5" s="89">
        <v>627</v>
      </c>
      <c r="H5" s="89">
        <v>12</v>
      </c>
      <c r="I5" s="89">
        <v>694</v>
      </c>
      <c r="J5" s="89">
        <v>11</v>
      </c>
      <c r="K5" s="89">
        <v>575</v>
      </c>
    </row>
    <row r="6" spans="1:11" ht="19.5" customHeight="1" x14ac:dyDescent="0.15">
      <c r="A6" s="414" t="s">
        <v>550</v>
      </c>
      <c r="B6" s="89">
        <v>71</v>
      </c>
      <c r="C6" s="89">
        <v>423</v>
      </c>
      <c r="D6" s="89">
        <v>75</v>
      </c>
      <c r="E6" s="89">
        <v>414</v>
      </c>
      <c r="F6" s="89">
        <v>84</v>
      </c>
      <c r="G6" s="89">
        <v>413</v>
      </c>
      <c r="H6" s="89">
        <v>90</v>
      </c>
      <c r="I6" s="89">
        <v>459</v>
      </c>
      <c r="J6" s="89">
        <v>84</v>
      </c>
      <c r="K6" s="89">
        <v>431</v>
      </c>
    </row>
    <row r="7" spans="1:11" ht="19.5" customHeight="1" x14ac:dyDescent="0.15">
      <c r="A7" s="414" t="s">
        <v>549</v>
      </c>
      <c r="B7" s="89">
        <v>18</v>
      </c>
      <c r="C7" s="89">
        <v>454</v>
      </c>
      <c r="D7" s="89">
        <v>18</v>
      </c>
      <c r="E7" s="89">
        <v>490</v>
      </c>
      <c r="F7" s="89">
        <v>18</v>
      </c>
      <c r="G7" s="89">
        <v>461</v>
      </c>
      <c r="H7" s="89">
        <v>12</v>
      </c>
      <c r="I7" s="89">
        <v>441</v>
      </c>
      <c r="J7" s="89">
        <v>11</v>
      </c>
      <c r="K7" s="89">
        <v>389</v>
      </c>
    </row>
    <row r="8" spans="1:11" ht="22.5" customHeight="1" x14ac:dyDescent="0.15">
      <c r="A8" s="415" t="s">
        <v>548</v>
      </c>
      <c r="B8" s="89">
        <v>12</v>
      </c>
      <c r="C8" s="89">
        <v>513</v>
      </c>
      <c r="D8" s="89">
        <v>12</v>
      </c>
      <c r="E8" s="89">
        <v>473</v>
      </c>
      <c r="F8" s="89">
        <v>12</v>
      </c>
      <c r="G8" s="89">
        <v>524</v>
      </c>
      <c r="H8" s="89">
        <v>12</v>
      </c>
      <c r="I8" s="89">
        <v>500</v>
      </c>
      <c r="J8" s="89">
        <v>11</v>
      </c>
      <c r="K8" s="89">
        <v>436</v>
      </c>
    </row>
    <row r="9" spans="1:11" ht="19.5" customHeight="1" x14ac:dyDescent="0.15">
      <c r="A9" s="414" t="s">
        <v>547</v>
      </c>
      <c r="B9" s="89">
        <v>12</v>
      </c>
      <c r="C9" s="89">
        <v>554</v>
      </c>
      <c r="D9" s="89">
        <v>12</v>
      </c>
      <c r="E9" s="89">
        <v>557</v>
      </c>
      <c r="F9" s="89">
        <v>12</v>
      </c>
      <c r="G9" s="89">
        <v>547</v>
      </c>
      <c r="H9" s="89">
        <v>12</v>
      </c>
      <c r="I9" s="89">
        <v>536</v>
      </c>
      <c r="J9" s="89">
        <v>11</v>
      </c>
      <c r="K9" s="89">
        <v>483</v>
      </c>
    </row>
    <row r="10" spans="1:11" ht="19.5" customHeight="1" x14ac:dyDescent="0.15">
      <c r="A10" s="414" t="s">
        <v>150</v>
      </c>
      <c r="B10" s="89">
        <v>39</v>
      </c>
      <c r="C10" s="89">
        <v>354</v>
      </c>
      <c r="D10" s="89">
        <v>36</v>
      </c>
      <c r="E10" s="89">
        <v>294</v>
      </c>
      <c r="F10" s="89">
        <v>34</v>
      </c>
      <c r="G10" s="89">
        <v>283</v>
      </c>
      <c r="H10" s="89">
        <v>35</v>
      </c>
      <c r="I10" s="89">
        <v>305</v>
      </c>
      <c r="J10" s="89">
        <v>36</v>
      </c>
      <c r="K10" s="89">
        <v>342</v>
      </c>
    </row>
    <row r="11" spans="1:11" ht="19.5" customHeight="1" x14ac:dyDescent="0.15">
      <c r="A11" s="413" t="s">
        <v>151</v>
      </c>
      <c r="B11" s="89">
        <v>6</v>
      </c>
      <c r="C11" s="89">
        <v>99</v>
      </c>
      <c r="D11" s="89">
        <v>6</v>
      </c>
      <c r="E11" s="89">
        <v>106</v>
      </c>
      <c r="F11" s="89">
        <v>7</v>
      </c>
      <c r="G11" s="89">
        <v>113</v>
      </c>
      <c r="H11" s="89">
        <v>6</v>
      </c>
      <c r="I11" s="89">
        <v>74</v>
      </c>
      <c r="J11" s="89">
        <v>3</v>
      </c>
      <c r="K11" s="89">
        <v>68</v>
      </c>
    </row>
    <row r="12" spans="1:11" ht="19.5" customHeight="1" x14ac:dyDescent="0.15">
      <c r="A12" s="413" t="s">
        <v>546</v>
      </c>
      <c r="B12" s="89">
        <v>170</v>
      </c>
      <c r="C12" s="89">
        <v>2854</v>
      </c>
      <c r="D12" s="89">
        <v>175</v>
      </c>
      <c r="E12" s="89">
        <v>3041</v>
      </c>
      <c r="F12" s="89">
        <v>170</v>
      </c>
      <c r="G12" s="89">
        <v>2680</v>
      </c>
      <c r="H12" s="89">
        <v>175</v>
      </c>
      <c r="I12" s="89">
        <v>2876</v>
      </c>
      <c r="J12" s="89">
        <v>171</v>
      </c>
      <c r="K12" s="89">
        <v>2346</v>
      </c>
    </row>
    <row r="13" spans="1:11" ht="19.5" customHeight="1" thickBot="1" x14ac:dyDescent="0.2">
      <c r="A13" s="412" t="s">
        <v>152</v>
      </c>
      <c r="B13" s="91">
        <v>4</v>
      </c>
      <c r="C13" s="91">
        <v>5</v>
      </c>
      <c r="D13" s="13" t="s">
        <v>19</v>
      </c>
      <c r="E13" s="13" t="s">
        <v>19</v>
      </c>
      <c r="F13" s="13" t="s">
        <v>19</v>
      </c>
      <c r="G13" s="13" t="s">
        <v>19</v>
      </c>
      <c r="H13" s="13" t="s">
        <v>19</v>
      </c>
      <c r="I13" s="13" t="s">
        <v>19</v>
      </c>
      <c r="J13" s="13" t="s">
        <v>136</v>
      </c>
      <c r="K13" s="13" t="s">
        <v>136</v>
      </c>
    </row>
    <row r="14" spans="1:11" ht="21" customHeight="1" x14ac:dyDescent="0.15">
      <c r="A14" s="69" t="s">
        <v>545</v>
      </c>
      <c r="B14" s="322"/>
      <c r="C14" s="322"/>
      <c r="D14" s="322"/>
      <c r="E14" s="322"/>
      <c r="F14" s="322"/>
      <c r="G14" s="322"/>
      <c r="H14" s="322"/>
      <c r="I14" s="322"/>
      <c r="J14" s="322"/>
      <c r="K14" s="322"/>
    </row>
    <row r="15" spans="1:11" ht="16.5" customHeight="1" x14ac:dyDescent="0.15">
      <c r="A15" s="239" t="s">
        <v>153</v>
      </c>
    </row>
    <row r="16" spans="1:11" x14ac:dyDescent="0.15">
      <c r="A16" s="239" t="s">
        <v>154</v>
      </c>
    </row>
    <row r="17" spans="1:1" x14ac:dyDescent="0.15">
      <c r="A17" s="239" t="s">
        <v>544</v>
      </c>
    </row>
    <row r="18" spans="1:1" x14ac:dyDescent="0.15">
      <c r="A18" s="239"/>
    </row>
  </sheetData>
  <mergeCells count="6">
    <mergeCell ref="J2:K2"/>
    <mergeCell ref="A2:A3"/>
    <mergeCell ref="B2:C2"/>
    <mergeCell ref="D2:E2"/>
    <mergeCell ref="F2:G2"/>
    <mergeCell ref="H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view="pageBreakPreview" zoomScaleNormal="100" zoomScaleSheetLayoutView="100" workbookViewId="0"/>
  </sheetViews>
  <sheetFormatPr defaultRowHeight="13.5" x14ac:dyDescent="0.15"/>
  <cols>
    <col min="1" max="1" width="13.5" style="209" customWidth="1"/>
    <col min="2" max="2" width="8.5" style="209" customWidth="1"/>
    <col min="3" max="5" width="6.875" style="209" customWidth="1"/>
    <col min="6" max="6" width="7.25" style="209" customWidth="1"/>
    <col min="7" max="10" width="8.625" style="209" customWidth="1"/>
    <col min="11" max="11" width="1.5" style="209" customWidth="1"/>
    <col min="12" max="12" width="6.375" style="209" customWidth="1"/>
    <col min="13" max="16" width="7.125" style="209" customWidth="1"/>
    <col min="17" max="21" width="7.625" style="209" customWidth="1"/>
    <col min="22" max="16384" width="9" style="209"/>
  </cols>
  <sheetData>
    <row r="1" spans="1:10" ht="18" customHeight="1" thickBot="1" x14ac:dyDescent="0.2">
      <c r="A1" s="248" t="s">
        <v>559</v>
      </c>
      <c r="B1" s="319"/>
      <c r="C1" s="319"/>
      <c r="D1" s="319"/>
      <c r="E1" s="319"/>
      <c r="F1" s="319"/>
      <c r="G1" s="319"/>
      <c r="H1" s="319"/>
      <c r="I1" s="319"/>
      <c r="J1" s="71" t="s">
        <v>51</v>
      </c>
    </row>
    <row r="2" spans="1:10" ht="18" customHeight="1" x14ac:dyDescent="0.15">
      <c r="A2" s="269" t="s">
        <v>558</v>
      </c>
      <c r="B2" s="328" t="s">
        <v>10</v>
      </c>
      <c r="C2" s="199" t="s">
        <v>557</v>
      </c>
      <c r="D2" s="200"/>
      <c r="E2" s="201"/>
      <c r="F2" s="199" t="s">
        <v>155</v>
      </c>
      <c r="G2" s="200"/>
      <c r="H2" s="200"/>
      <c r="I2" s="200"/>
      <c r="J2" s="200"/>
    </row>
    <row r="3" spans="1:10" ht="19.5" customHeight="1" thickBot="1" x14ac:dyDescent="0.2">
      <c r="A3" s="419"/>
      <c r="B3" s="327"/>
      <c r="C3" s="213" t="s">
        <v>156</v>
      </c>
      <c r="D3" s="213" t="s">
        <v>556</v>
      </c>
      <c r="E3" s="213" t="s">
        <v>157</v>
      </c>
      <c r="F3" s="213" t="s">
        <v>16</v>
      </c>
      <c r="G3" s="213" t="s">
        <v>158</v>
      </c>
      <c r="H3" s="213" t="s">
        <v>159</v>
      </c>
      <c r="I3" s="213" t="s">
        <v>160</v>
      </c>
      <c r="J3" s="73" t="s">
        <v>161</v>
      </c>
    </row>
    <row r="4" spans="1:10" ht="20.25" customHeight="1" x14ac:dyDescent="0.15">
      <c r="A4" s="223" t="s">
        <v>479</v>
      </c>
      <c r="B4" s="88">
        <v>2790</v>
      </c>
      <c r="C4" s="89">
        <v>1671</v>
      </c>
      <c r="D4" s="89">
        <v>1063</v>
      </c>
      <c r="E4" s="89">
        <v>56</v>
      </c>
      <c r="F4" s="89">
        <v>831</v>
      </c>
      <c r="G4" s="89">
        <v>400</v>
      </c>
      <c r="H4" s="89">
        <v>464</v>
      </c>
      <c r="I4" s="89">
        <v>493</v>
      </c>
      <c r="J4" s="89">
        <v>591</v>
      </c>
    </row>
    <row r="5" spans="1:10" ht="20.25" customHeight="1" x14ac:dyDescent="0.15">
      <c r="A5" s="74">
        <v>28</v>
      </c>
      <c r="B5" s="88">
        <v>2817</v>
      </c>
      <c r="C5" s="89">
        <v>1785</v>
      </c>
      <c r="D5" s="89">
        <v>1008</v>
      </c>
      <c r="E5" s="89">
        <v>24</v>
      </c>
      <c r="F5" s="89">
        <v>874</v>
      </c>
      <c r="G5" s="89">
        <v>394</v>
      </c>
      <c r="H5" s="89">
        <v>441</v>
      </c>
      <c r="I5" s="89">
        <v>478</v>
      </c>
      <c r="J5" s="89">
        <v>589</v>
      </c>
    </row>
    <row r="6" spans="1:10" ht="20.25" customHeight="1" x14ac:dyDescent="0.15">
      <c r="A6" s="74">
        <v>29</v>
      </c>
      <c r="B6" s="88">
        <v>2763</v>
      </c>
      <c r="C6" s="89">
        <v>1684</v>
      </c>
      <c r="D6" s="89">
        <v>1060</v>
      </c>
      <c r="E6" s="89">
        <v>19</v>
      </c>
      <c r="F6" s="89">
        <v>772</v>
      </c>
      <c r="G6" s="89">
        <v>383</v>
      </c>
      <c r="H6" s="89">
        <v>482</v>
      </c>
      <c r="I6" s="89">
        <v>518</v>
      </c>
      <c r="J6" s="89">
        <v>584</v>
      </c>
    </row>
    <row r="7" spans="1:10" ht="20.25" customHeight="1" x14ac:dyDescent="0.15">
      <c r="A7" s="74">
        <v>30</v>
      </c>
      <c r="B7" s="88">
        <v>2748</v>
      </c>
      <c r="C7" s="89">
        <v>1663</v>
      </c>
      <c r="D7" s="89">
        <v>1056</v>
      </c>
      <c r="E7" s="89">
        <v>29</v>
      </c>
      <c r="F7" s="89">
        <v>838</v>
      </c>
      <c r="G7" s="89">
        <v>390</v>
      </c>
      <c r="H7" s="89">
        <v>480</v>
      </c>
      <c r="I7" s="89">
        <v>493</v>
      </c>
      <c r="J7" s="89">
        <v>547</v>
      </c>
    </row>
    <row r="8" spans="1:10" ht="20.25" customHeight="1" thickBot="1" x14ac:dyDescent="0.2">
      <c r="A8" s="75" t="s">
        <v>478</v>
      </c>
      <c r="B8" s="90">
        <v>3108</v>
      </c>
      <c r="C8" s="91">
        <v>1961</v>
      </c>
      <c r="D8" s="91">
        <v>1120</v>
      </c>
      <c r="E8" s="91">
        <v>27</v>
      </c>
      <c r="F8" s="91">
        <v>854</v>
      </c>
      <c r="G8" s="91">
        <v>395</v>
      </c>
      <c r="H8" s="91">
        <v>535</v>
      </c>
      <c r="I8" s="91">
        <v>584</v>
      </c>
      <c r="J8" s="91">
        <f>730+10</f>
        <v>740</v>
      </c>
    </row>
    <row r="9" spans="1:10" ht="20.25" customHeight="1" x14ac:dyDescent="0.15">
      <c r="A9" s="69" t="s">
        <v>555</v>
      </c>
      <c r="B9" s="261"/>
      <c r="C9" s="261"/>
      <c r="D9" s="261"/>
      <c r="E9" s="261"/>
      <c r="F9" s="261"/>
      <c r="G9" s="261"/>
      <c r="H9" s="261"/>
      <c r="I9" s="261"/>
      <c r="J9" s="261"/>
    </row>
  </sheetData>
  <mergeCells count="4">
    <mergeCell ref="A2:A3"/>
    <mergeCell ref="B2:B3"/>
    <mergeCell ref="C2:E2"/>
    <mergeCell ref="F2:J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view="pageBreakPreview" zoomScaleNormal="100" zoomScaleSheetLayoutView="100" workbookViewId="0">
      <selection sqref="A1:G1"/>
    </sheetView>
  </sheetViews>
  <sheetFormatPr defaultRowHeight="13.5" x14ac:dyDescent="0.15"/>
  <cols>
    <col min="1" max="1" width="13.25" style="210" customWidth="1"/>
    <col min="2" max="7" width="10" style="209" customWidth="1"/>
    <col min="8" max="256" width="9" style="209"/>
    <col min="257" max="257" width="13.25" style="209" customWidth="1"/>
    <col min="258" max="263" width="10" style="209" customWidth="1"/>
    <col min="264" max="512" width="9" style="209"/>
    <col min="513" max="513" width="13.25" style="209" customWidth="1"/>
    <col min="514" max="519" width="10" style="209" customWidth="1"/>
    <col min="520" max="768" width="9" style="209"/>
    <col min="769" max="769" width="13.25" style="209" customWidth="1"/>
    <col min="770" max="775" width="10" style="209" customWidth="1"/>
    <col min="776" max="1024" width="9" style="209"/>
    <col min="1025" max="1025" width="13.25" style="209" customWidth="1"/>
    <col min="1026" max="1031" width="10" style="209" customWidth="1"/>
    <col min="1032" max="1280" width="9" style="209"/>
    <col min="1281" max="1281" width="13.25" style="209" customWidth="1"/>
    <col min="1282" max="1287" width="10" style="209" customWidth="1"/>
    <col min="1288" max="1536" width="9" style="209"/>
    <col min="1537" max="1537" width="13.25" style="209" customWidth="1"/>
    <col min="1538" max="1543" width="10" style="209" customWidth="1"/>
    <col min="1544" max="1792" width="9" style="209"/>
    <col min="1793" max="1793" width="13.25" style="209" customWidth="1"/>
    <col min="1794" max="1799" width="10" style="209" customWidth="1"/>
    <col min="1800" max="2048" width="9" style="209"/>
    <col min="2049" max="2049" width="13.25" style="209" customWidth="1"/>
    <col min="2050" max="2055" width="10" style="209" customWidth="1"/>
    <col min="2056" max="2304" width="9" style="209"/>
    <col min="2305" max="2305" width="13.25" style="209" customWidth="1"/>
    <col min="2306" max="2311" width="10" style="209" customWidth="1"/>
    <col min="2312" max="2560" width="9" style="209"/>
    <col min="2561" max="2561" width="13.25" style="209" customWidth="1"/>
    <col min="2562" max="2567" width="10" style="209" customWidth="1"/>
    <col min="2568" max="2816" width="9" style="209"/>
    <col min="2817" max="2817" width="13.25" style="209" customWidth="1"/>
    <col min="2818" max="2823" width="10" style="209" customWidth="1"/>
    <col min="2824" max="3072" width="9" style="209"/>
    <col min="3073" max="3073" width="13.25" style="209" customWidth="1"/>
    <col min="3074" max="3079" width="10" style="209" customWidth="1"/>
    <col min="3080" max="3328" width="9" style="209"/>
    <col min="3329" max="3329" width="13.25" style="209" customWidth="1"/>
    <col min="3330" max="3335" width="10" style="209" customWidth="1"/>
    <col min="3336" max="3584" width="9" style="209"/>
    <col min="3585" max="3585" width="13.25" style="209" customWidth="1"/>
    <col min="3586" max="3591" width="10" style="209" customWidth="1"/>
    <col min="3592" max="3840" width="9" style="209"/>
    <col min="3841" max="3841" width="13.25" style="209" customWidth="1"/>
    <col min="3842" max="3847" width="10" style="209" customWidth="1"/>
    <col min="3848" max="4096" width="9" style="209"/>
    <col min="4097" max="4097" width="13.25" style="209" customWidth="1"/>
    <col min="4098" max="4103" width="10" style="209" customWidth="1"/>
    <col min="4104" max="4352" width="9" style="209"/>
    <col min="4353" max="4353" width="13.25" style="209" customWidth="1"/>
    <col min="4354" max="4359" width="10" style="209" customWidth="1"/>
    <col min="4360" max="4608" width="9" style="209"/>
    <col min="4609" max="4609" width="13.25" style="209" customWidth="1"/>
    <col min="4610" max="4615" width="10" style="209" customWidth="1"/>
    <col min="4616" max="4864" width="9" style="209"/>
    <col min="4865" max="4865" width="13.25" style="209" customWidth="1"/>
    <col min="4866" max="4871" width="10" style="209" customWidth="1"/>
    <col min="4872" max="5120" width="9" style="209"/>
    <col min="5121" max="5121" width="13.25" style="209" customWidth="1"/>
    <col min="5122" max="5127" width="10" style="209" customWidth="1"/>
    <col min="5128" max="5376" width="9" style="209"/>
    <col min="5377" max="5377" width="13.25" style="209" customWidth="1"/>
    <col min="5378" max="5383" width="10" style="209" customWidth="1"/>
    <col min="5384" max="5632" width="9" style="209"/>
    <col min="5633" max="5633" width="13.25" style="209" customWidth="1"/>
    <col min="5634" max="5639" width="10" style="209" customWidth="1"/>
    <col min="5640" max="5888" width="9" style="209"/>
    <col min="5889" max="5889" width="13.25" style="209" customWidth="1"/>
    <col min="5890" max="5895" width="10" style="209" customWidth="1"/>
    <col min="5896" max="6144" width="9" style="209"/>
    <col min="6145" max="6145" width="13.25" style="209" customWidth="1"/>
    <col min="6146" max="6151" width="10" style="209" customWidth="1"/>
    <col min="6152" max="6400" width="9" style="209"/>
    <col min="6401" max="6401" width="13.25" style="209" customWidth="1"/>
    <col min="6402" max="6407" width="10" style="209" customWidth="1"/>
    <col min="6408" max="6656" width="9" style="209"/>
    <col min="6657" max="6657" width="13.25" style="209" customWidth="1"/>
    <col min="6658" max="6663" width="10" style="209" customWidth="1"/>
    <col min="6664" max="6912" width="9" style="209"/>
    <col min="6913" max="6913" width="13.25" style="209" customWidth="1"/>
    <col min="6914" max="6919" width="10" style="209" customWidth="1"/>
    <col min="6920" max="7168" width="9" style="209"/>
    <col min="7169" max="7169" width="13.25" style="209" customWidth="1"/>
    <col min="7170" max="7175" width="10" style="209" customWidth="1"/>
    <col min="7176" max="7424" width="9" style="209"/>
    <col min="7425" max="7425" width="13.25" style="209" customWidth="1"/>
    <col min="7426" max="7431" width="10" style="209" customWidth="1"/>
    <col min="7432" max="7680" width="9" style="209"/>
    <col min="7681" max="7681" width="13.25" style="209" customWidth="1"/>
    <col min="7682" max="7687" width="10" style="209" customWidth="1"/>
    <col min="7688" max="7936" width="9" style="209"/>
    <col min="7937" max="7937" width="13.25" style="209" customWidth="1"/>
    <col min="7938" max="7943" width="10" style="209" customWidth="1"/>
    <col min="7944" max="8192" width="9" style="209"/>
    <col min="8193" max="8193" width="13.25" style="209" customWidth="1"/>
    <col min="8194" max="8199" width="10" style="209" customWidth="1"/>
    <col min="8200" max="8448" width="9" style="209"/>
    <col min="8449" max="8449" width="13.25" style="209" customWidth="1"/>
    <col min="8450" max="8455" width="10" style="209" customWidth="1"/>
    <col min="8456" max="8704" width="9" style="209"/>
    <col min="8705" max="8705" width="13.25" style="209" customWidth="1"/>
    <col min="8706" max="8711" width="10" style="209" customWidth="1"/>
    <col min="8712" max="8960" width="9" style="209"/>
    <col min="8961" max="8961" width="13.25" style="209" customWidth="1"/>
    <col min="8962" max="8967" width="10" style="209" customWidth="1"/>
    <col min="8968" max="9216" width="9" style="209"/>
    <col min="9217" max="9217" width="13.25" style="209" customWidth="1"/>
    <col min="9218" max="9223" width="10" style="209" customWidth="1"/>
    <col min="9224" max="9472" width="9" style="209"/>
    <col min="9473" max="9473" width="13.25" style="209" customWidth="1"/>
    <col min="9474" max="9479" width="10" style="209" customWidth="1"/>
    <col min="9480" max="9728" width="9" style="209"/>
    <col min="9729" max="9729" width="13.25" style="209" customWidth="1"/>
    <col min="9730" max="9735" width="10" style="209" customWidth="1"/>
    <col min="9736" max="9984" width="9" style="209"/>
    <col min="9985" max="9985" width="13.25" style="209" customWidth="1"/>
    <col min="9986" max="9991" width="10" style="209" customWidth="1"/>
    <col min="9992" max="10240" width="9" style="209"/>
    <col min="10241" max="10241" width="13.25" style="209" customWidth="1"/>
    <col min="10242" max="10247" width="10" style="209" customWidth="1"/>
    <col min="10248" max="10496" width="9" style="209"/>
    <col min="10497" max="10497" width="13.25" style="209" customWidth="1"/>
    <col min="10498" max="10503" width="10" style="209" customWidth="1"/>
    <col min="10504" max="10752" width="9" style="209"/>
    <col min="10753" max="10753" width="13.25" style="209" customWidth="1"/>
    <col min="10754" max="10759" width="10" style="209" customWidth="1"/>
    <col min="10760" max="11008" width="9" style="209"/>
    <col min="11009" max="11009" width="13.25" style="209" customWidth="1"/>
    <col min="11010" max="11015" width="10" style="209" customWidth="1"/>
    <col min="11016" max="11264" width="9" style="209"/>
    <col min="11265" max="11265" width="13.25" style="209" customWidth="1"/>
    <col min="11266" max="11271" width="10" style="209" customWidth="1"/>
    <col min="11272" max="11520" width="9" style="209"/>
    <col min="11521" max="11521" width="13.25" style="209" customWidth="1"/>
    <col min="11522" max="11527" width="10" style="209" customWidth="1"/>
    <col min="11528" max="11776" width="9" style="209"/>
    <col min="11777" max="11777" width="13.25" style="209" customWidth="1"/>
    <col min="11778" max="11783" width="10" style="209" customWidth="1"/>
    <col min="11784" max="12032" width="9" style="209"/>
    <col min="12033" max="12033" width="13.25" style="209" customWidth="1"/>
    <col min="12034" max="12039" width="10" style="209" customWidth="1"/>
    <col min="12040" max="12288" width="9" style="209"/>
    <col min="12289" max="12289" width="13.25" style="209" customWidth="1"/>
    <col min="12290" max="12295" width="10" style="209" customWidth="1"/>
    <col min="12296" max="12544" width="9" style="209"/>
    <col min="12545" max="12545" width="13.25" style="209" customWidth="1"/>
    <col min="12546" max="12551" width="10" style="209" customWidth="1"/>
    <col min="12552" max="12800" width="9" style="209"/>
    <col min="12801" max="12801" width="13.25" style="209" customWidth="1"/>
    <col min="12802" max="12807" width="10" style="209" customWidth="1"/>
    <col min="12808" max="13056" width="9" style="209"/>
    <col min="13057" max="13057" width="13.25" style="209" customWidth="1"/>
    <col min="13058" max="13063" width="10" style="209" customWidth="1"/>
    <col min="13064" max="13312" width="9" style="209"/>
    <col min="13313" max="13313" width="13.25" style="209" customWidth="1"/>
    <col min="13314" max="13319" width="10" style="209" customWidth="1"/>
    <col min="13320" max="13568" width="9" style="209"/>
    <col min="13569" max="13569" width="13.25" style="209" customWidth="1"/>
    <col min="13570" max="13575" width="10" style="209" customWidth="1"/>
    <col min="13576" max="13824" width="9" style="209"/>
    <col min="13825" max="13825" width="13.25" style="209" customWidth="1"/>
    <col min="13826" max="13831" width="10" style="209" customWidth="1"/>
    <col min="13832" max="14080" width="9" style="209"/>
    <col min="14081" max="14081" width="13.25" style="209" customWidth="1"/>
    <col min="14082" max="14087" width="10" style="209" customWidth="1"/>
    <col min="14088" max="14336" width="9" style="209"/>
    <col min="14337" max="14337" width="13.25" style="209" customWidth="1"/>
    <col min="14338" max="14343" width="10" style="209" customWidth="1"/>
    <col min="14344" max="14592" width="9" style="209"/>
    <col min="14593" max="14593" width="13.25" style="209" customWidth="1"/>
    <col min="14594" max="14599" width="10" style="209" customWidth="1"/>
    <col min="14600" max="14848" width="9" style="209"/>
    <col min="14849" max="14849" width="13.25" style="209" customWidth="1"/>
    <col min="14850" max="14855" width="10" style="209" customWidth="1"/>
    <col min="14856" max="15104" width="9" style="209"/>
    <col min="15105" max="15105" width="13.25" style="209" customWidth="1"/>
    <col min="15106" max="15111" width="10" style="209" customWidth="1"/>
    <col min="15112" max="15360" width="9" style="209"/>
    <col min="15361" max="15361" width="13.25" style="209" customWidth="1"/>
    <col min="15362" max="15367" width="10" style="209" customWidth="1"/>
    <col min="15368" max="15616" width="9" style="209"/>
    <col min="15617" max="15617" width="13.25" style="209" customWidth="1"/>
    <col min="15618" max="15623" width="10" style="209" customWidth="1"/>
    <col min="15624" max="15872" width="9" style="209"/>
    <col min="15873" max="15873" width="13.25" style="209" customWidth="1"/>
    <col min="15874" max="15879" width="10" style="209" customWidth="1"/>
    <col min="15880" max="16128" width="9" style="209"/>
    <col min="16129" max="16129" width="13.25" style="209" customWidth="1"/>
    <col min="16130" max="16135" width="10" style="209" customWidth="1"/>
    <col min="16136" max="16384" width="9" style="209"/>
  </cols>
  <sheetData>
    <row r="1" spans="1:7" ht="16.5" customHeight="1" x14ac:dyDescent="0.15">
      <c r="A1" s="219" t="s">
        <v>428</v>
      </c>
      <c r="B1" s="219"/>
      <c r="C1" s="219"/>
      <c r="D1" s="219"/>
      <c r="E1" s="219"/>
      <c r="F1" s="219"/>
      <c r="G1" s="219"/>
    </row>
    <row r="2" spans="1:7" ht="16.5" customHeight="1" x14ac:dyDescent="0.15">
      <c r="A2" s="218"/>
      <c r="B2" s="218"/>
      <c r="C2" s="218"/>
      <c r="D2" s="218"/>
      <c r="E2" s="218"/>
      <c r="F2" s="218"/>
      <c r="G2" s="218"/>
    </row>
    <row r="3" spans="1:7" s="210" customFormat="1" ht="18" customHeight="1" thickBot="1" x14ac:dyDescent="0.2">
      <c r="A3" s="69" t="s">
        <v>427</v>
      </c>
      <c r="B3" s="217"/>
      <c r="C3" s="217"/>
      <c r="D3" s="217"/>
      <c r="E3" s="217"/>
      <c r="F3" s="217"/>
      <c r="G3" s="216" t="s">
        <v>426</v>
      </c>
    </row>
    <row r="4" spans="1:7" s="210" customFormat="1" ht="21.75" customHeight="1" x14ac:dyDescent="0.15">
      <c r="A4" s="197" t="s">
        <v>425</v>
      </c>
      <c r="B4" s="204" t="s">
        <v>0</v>
      </c>
      <c r="C4" s="201"/>
      <c r="D4" s="199" t="s">
        <v>1</v>
      </c>
      <c r="E4" s="200"/>
      <c r="F4" s="215" t="s">
        <v>424</v>
      </c>
      <c r="G4" s="214" t="s">
        <v>423</v>
      </c>
    </row>
    <row r="5" spans="1:7" s="210" customFormat="1" ht="21.75" customHeight="1" thickBot="1" x14ac:dyDescent="0.2">
      <c r="A5" s="198"/>
      <c r="B5" s="77" t="s">
        <v>2</v>
      </c>
      <c r="C5" s="213" t="s">
        <v>3</v>
      </c>
      <c r="D5" s="75" t="s">
        <v>2</v>
      </c>
      <c r="E5" s="73" t="s">
        <v>3</v>
      </c>
      <c r="F5" s="212"/>
      <c r="G5" s="211"/>
    </row>
    <row r="6" spans="1:7" s="79" customFormat="1" ht="25.5" customHeight="1" x14ac:dyDescent="0.15">
      <c r="A6" s="74" t="s">
        <v>422</v>
      </c>
      <c r="B6" s="1">
        <v>6</v>
      </c>
      <c r="C6" s="2">
        <v>1462</v>
      </c>
      <c r="D6" s="3">
        <v>1</v>
      </c>
      <c r="E6" s="4">
        <v>19</v>
      </c>
      <c r="F6" s="2">
        <v>57</v>
      </c>
      <c r="G6" s="3">
        <v>45</v>
      </c>
    </row>
    <row r="7" spans="1:7" s="79" customFormat="1" ht="25.5" customHeight="1" x14ac:dyDescent="0.15">
      <c r="A7" s="74">
        <v>28</v>
      </c>
      <c r="B7" s="1">
        <v>6</v>
      </c>
      <c r="C7" s="2">
        <v>1491</v>
      </c>
      <c r="D7" s="3">
        <v>1</v>
      </c>
      <c r="E7" s="4">
        <v>19</v>
      </c>
      <c r="F7" s="2">
        <v>59</v>
      </c>
      <c r="G7" s="3">
        <v>47</v>
      </c>
    </row>
    <row r="8" spans="1:7" s="79" customFormat="1" ht="25.5" customHeight="1" x14ac:dyDescent="0.15">
      <c r="A8" s="74">
        <v>29</v>
      </c>
      <c r="B8" s="1">
        <v>6</v>
      </c>
      <c r="C8" s="2">
        <v>1491</v>
      </c>
      <c r="D8" s="3">
        <v>1</v>
      </c>
      <c r="E8" s="4">
        <v>19</v>
      </c>
      <c r="F8" s="2">
        <v>59</v>
      </c>
      <c r="G8" s="3">
        <v>47</v>
      </c>
    </row>
    <row r="9" spans="1:7" s="79" customFormat="1" ht="25.5" customHeight="1" x14ac:dyDescent="0.15">
      <c r="A9" s="74">
        <v>30</v>
      </c>
      <c r="B9" s="1">
        <v>6</v>
      </c>
      <c r="C9" s="2">
        <v>1491</v>
      </c>
      <c r="D9" s="3">
        <v>1</v>
      </c>
      <c r="E9" s="4">
        <v>19</v>
      </c>
      <c r="F9" s="2">
        <v>59</v>
      </c>
      <c r="G9" s="3">
        <v>47</v>
      </c>
    </row>
    <row r="10" spans="1:7" s="79" customFormat="1" ht="25.5" customHeight="1" thickBot="1" x14ac:dyDescent="0.2">
      <c r="A10" s="75" t="s">
        <v>421</v>
      </c>
      <c r="B10" s="5">
        <v>6</v>
      </c>
      <c r="C10" s="6">
        <v>1491</v>
      </c>
      <c r="D10" s="7">
        <v>1</v>
      </c>
      <c r="E10" s="8">
        <v>19</v>
      </c>
      <c r="F10" s="6">
        <v>59</v>
      </c>
      <c r="G10" s="7">
        <v>45</v>
      </c>
    </row>
    <row r="11" spans="1:7" s="79" customFormat="1" ht="16.5" customHeight="1" x14ac:dyDescent="0.15">
      <c r="A11" s="69" t="s">
        <v>5</v>
      </c>
      <c r="B11" s="72"/>
      <c r="C11" s="72"/>
      <c r="D11" s="72"/>
      <c r="E11" s="72"/>
      <c r="F11" s="72"/>
      <c r="G11" s="72"/>
    </row>
  </sheetData>
  <mergeCells count="6">
    <mergeCell ref="A1:G1"/>
    <mergeCell ref="A4:A5"/>
    <mergeCell ref="B4:C4"/>
    <mergeCell ref="D4:E4"/>
    <mergeCell ref="F4:F5"/>
    <mergeCell ref="G4:G5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view="pageBreakPreview" zoomScaleNormal="100" zoomScaleSheetLayoutView="100" workbookViewId="0"/>
  </sheetViews>
  <sheetFormatPr defaultRowHeight="13.5" x14ac:dyDescent="0.15"/>
  <cols>
    <col min="1" max="1" width="16.125" style="209" customWidth="1"/>
    <col min="2" max="6" width="14.25" style="209" customWidth="1"/>
    <col min="7" max="7" width="1.5" style="209" customWidth="1"/>
    <col min="8" max="8" width="6.375" style="209" customWidth="1"/>
    <col min="9" max="12" width="7.125" style="209" customWidth="1"/>
    <col min="13" max="17" width="7.625" style="209" customWidth="1"/>
    <col min="18" max="16384" width="9" style="209"/>
  </cols>
  <sheetData>
    <row r="1" spans="1:6" ht="18" customHeight="1" thickBot="1" x14ac:dyDescent="0.2">
      <c r="A1" s="69" t="s">
        <v>560</v>
      </c>
    </row>
    <row r="2" spans="1:6" ht="22.5" customHeight="1" thickBot="1" x14ac:dyDescent="0.2">
      <c r="A2" s="420"/>
      <c r="B2" s="300" t="s">
        <v>479</v>
      </c>
      <c r="C2" s="296">
        <v>28</v>
      </c>
      <c r="D2" s="296">
        <v>29</v>
      </c>
      <c r="E2" s="294">
        <v>30</v>
      </c>
      <c r="F2" s="294" t="s">
        <v>478</v>
      </c>
    </row>
    <row r="3" spans="1:6" ht="21.75" customHeight="1" thickBot="1" x14ac:dyDescent="0.2">
      <c r="A3" s="75" t="s">
        <v>10</v>
      </c>
      <c r="B3" s="92">
        <v>525</v>
      </c>
      <c r="C3" s="93">
        <v>496</v>
      </c>
      <c r="D3" s="93">
        <v>510</v>
      </c>
      <c r="E3" s="94">
        <v>461</v>
      </c>
      <c r="F3" s="94">
        <v>552</v>
      </c>
    </row>
    <row r="4" spans="1:6" ht="23.25" customHeight="1" x14ac:dyDescent="0.15">
      <c r="A4" s="69" t="s">
        <v>137</v>
      </c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8" fitToHeight="0" orientation="portrait" r:id="rId1"/>
  <headerFooter alignWithMargins="0"/>
  <colBreaks count="1" manualBreakCount="1">
    <brk id="6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view="pageBreakPreview" zoomScaleNormal="100" zoomScaleSheetLayoutView="100" workbookViewId="0"/>
  </sheetViews>
  <sheetFormatPr defaultRowHeight="13.5" x14ac:dyDescent="0.15"/>
  <cols>
    <col min="1" max="1" width="16.125" style="209" customWidth="1"/>
    <col min="2" max="5" width="6.75" style="209" customWidth="1"/>
    <col min="6" max="10" width="7.875" style="209" customWidth="1"/>
    <col min="11" max="11" width="1.5" style="209" customWidth="1"/>
    <col min="12" max="12" width="6.375" style="209" customWidth="1"/>
    <col min="13" max="16" width="7.125" style="209" customWidth="1"/>
    <col min="17" max="21" width="7.625" style="209" customWidth="1"/>
    <col min="22" max="16384" width="9" style="209"/>
  </cols>
  <sheetData>
    <row r="1" spans="1:10" ht="18" customHeight="1" thickBot="1" x14ac:dyDescent="0.2">
      <c r="A1" s="248" t="s">
        <v>563</v>
      </c>
      <c r="B1" s="302"/>
      <c r="C1" s="302"/>
      <c r="D1" s="302"/>
      <c r="E1" s="244"/>
      <c r="F1" s="76"/>
      <c r="G1" s="76"/>
      <c r="H1" s="76"/>
      <c r="I1" s="76"/>
      <c r="J1" s="71" t="s">
        <v>562</v>
      </c>
    </row>
    <row r="2" spans="1:10" ht="23.25" customHeight="1" thickBot="1" x14ac:dyDescent="0.2">
      <c r="A2" s="325" t="s">
        <v>162</v>
      </c>
      <c r="B2" s="424" t="s">
        <v>163</v>
      </c>
      <c r="C2" s="423"/>
      <c r="D2" s="423"/>
      <c r="E2" s="423"/>
      <c r="F2" s="226" t="s">
        <v>164</v>
      </c>
      <c r="G2" s="211"/>
      <c r="H2" s="211"/>
      <c r="I2" s="211"/>
      <c r="J2" s="211"/>
    </row>
    <row r="3" spans="1:10" ht="23.25" customHeight="1" x14ac:dyDescent="0.15">
      <c r="A3" s="422">
        <v>427</v>
      </c>
      <c r="B3" s="193" t="s">
        <v>165</v>
      </c>
      <c r="C3" s="192" t="s">
        <v>166</v>
      </c>
      <c r="D3" s="192" t="s">
        <v>167</v>
      </c>
      <c r="E3" s="192" t="s">
        <v>157</v>
      </c>
      <c r="F3" s="192" t="s">
        <v>16</v>
      </c>
      <c r="G3" s="192" t="s">
        <v>158</v>
      </c>
      <c r="H3" s="192" t="s">
        <v>159</v>
      </c>
      <c r="I3" s="192" t="s">
        <v>160</v>
      </c>
      <c r="J3" s="192" t="s">
        <v>168</v>
      </c>
    </row>
    <row r="4" spans="1:10" ht="23.25" customHeight="1" thickBot="1" x14ac:dyDescent="0.2">
      <c r="A4" s="421"/>
      <c r="B4" s="95">
        <v>214</v>
      </c>
      <c r="C4" s="49">
        <v>140</v>
      </c>
      <c r="D4" s="49">
        <v>65</v>
      </c>
      <c r="E4" s="96">
        <v>8</v>
      </c>
      <c r="F4" s="49">
        <v>41</v>
      </c>
      <c r="G4" s="49">
        <v>29</v>
      </c>
      <c r="H4" s="49">
        <v>88</v>
      </c>
      <c r="I4" s="49">
        <v>133</v>
      </c>
      <c r="J4" s="49">
        <v>136</v>
      </c>
    </row>
    <row r="5" spans="1:10" x14ac:dyDescent="0.15">
      <c r="A5" s="69" t="s">
        <v>561</v>
      </c>
    </row>
  </sheetData>
  <mergeCells count="3">
    <mergeCell ref="B2:E2"/>
    <mergeCell ref="F2:J2"/>
    <mergeCell ref="A3:A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0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view="pageBreakPreview" zoomScaleNormal="100" zoomScaleSheetLayoutView="100" workbookViewId="0"/>
  </sheetViews>
  <sheetFormatPr defaultRowHeight="13.5" x14ac:dyDescent="0.15"/>
  <cols>
    <col min="1" max="1" width="20.125" style="72" customWidth="1"/>
    <col min="2" max="7" width="9.75" style="72" customWidth="1"/>
    <col min="8" max="8" width="1.875" style="261" customWidth="1"/>
    <col min="9" max="12" width="7.5" style="261" customWidth="1"/>
    <col min="13" max="16384" width="9" style="72"/>
  </cols>
  <sheetData>
    <row r="1" spans="1:10" ht="18" customHeight="1" thickBot="1" x14ac:dyDescent="0.2">
      <c r="A1" s="248" t="s">
        <v>565</v>
      </c>
      <c r="B1" s="319"/>
      <c r="C1" s="319"/>
      <c r="D1" s="319"/>
      <c r="E1" s="319"/>
      <c r="F1" s="319"/>
      <c r="G1" s="319"/>
    </row>
    <row r="2" spans="1:10" ht="22.5" customHeight="1" x14ac:dyDescent="0.15">
      <c r="A2" s="428"/>
      <c r="B2" s="199" t="s">
        <v>223</v>
      </c>
      <c r="C2" s="200"/>
      <c r="D2" s="199">
        <v>30</v>
      </c>
      <c r="E2" s="200"/>
      <c r="F2" s="199" t="s">
        <v>478</v>
      </c>
      <c r="G2" s="200"/>
      <c r="J2" s="72"/>
    </row>
    <row r="3" spans="1:10" ht="22.5" customHeight="1" thickBot="1" x14ac:dyDescent="0.2">
      <c r="A3" s="75"/>
      <c r="B3" s="427" t="s">
        <v>169</v>
      </c>
      <c r="C3" s="75" t="s">
        <v>170</v>
      </c>
      <c r="D3" s="427" t="s">
        <v>169</v>
      </c>
      <c r="E3" s="75" t="s">
        <v>170</v>
      </c>
      <c r="F3" s="427" t="s">
        <v>169</v>
      </c>
      <c r="G3" s="75" t="s">
        <v>170</v>
      </c>
    </row>
    <row r="4" spans="1:10" ht="21.75" customHeight="1" x14ac:dyDescent="0.15">
      <c r="A4" s="273" t="s">
        <v>171</v>
      </c>
      <c r="B4" s="26">
        <v>73</v>
      </c>
      <c r="C4" s="97">
        <v>5369</v>
      </c>
      <c r="D4" s="26">
        <v>63</v>
      </c>
      <c r="E4" s="97">
        <v>4856</v>
      </c>
      <c r="F4" s="26">
        <v>53</v>
      </c>
      <c r="G4" s="97">
        <v>4678</v>
      </c>
    </row>
    <row r="5" spans="1:10" ht="21.75" customHeight="1" x14ac:dyDescent="0.15">
      <c r="A5" s="273" t="s">
        <v>172</v>
      </c>
      <c r="B5" s="26">
        <v>93</v>
      </c>
      <c r="C5" s="97">
        <v>5991</v>
      </c>
      <c r="D5" s="26">
        <v>91</v>
      </c>
      <c r="E5" s="97">
        <v>5547</v>
      </c>
      <c r="F5" s="26">
        <v>129</v>
      </c>
      <c r="G5" s="97">
        <v>6193</v>
      </c>
    </row>
    <row r="6" spans="1:10" ht="21.75" customHeight="1" x14ac:dyDescent="0.15">
      <c r="A6" s="273" t="s">
        <v>173</v>
      </c>
      <c r="B6" s="26">
        <v>93</v>
      </c>
      <c r="C6" s="97">
        <v>5991</v>
      </c>
      <c r="D6" s="26">
        <v>91</v>
      </c>
      <c r="E6" s="97">
        <v>5547</v>
      </c>
      <c r="F6" s="26">
        <v>129</v>
      </c>
      <c r="G6" s="97">
        <v>6193</v>
      </c>
    </row>
    <row r="7" spans="1:10" ht="21.75" customHeight="1" x14ac:dyDescent="0.15">
      <c r="A7" s="273" t="s">
        <v>174</v>
      </c>
      <c r="B7" s="26">
        <v>14</v>
      </c>
      <c r="C7" s="97">
        <v>992</v>
      </c>
      <c r="D7" s="26">
        <v>13</v>
      </c>
      <c r="E7" s="97">
        <v>915</v>
      </c>
      <c r="F7" s="26">
        <v>9</v>
      </c>
      <c r="G7" s="97">
        <v>791</v>
      </c>
    </row>
    <row r="8" spans="1:10" ht="21.75" customHeight="1" x14ac:dyDescent="0.15">
      <c r="A8" s="273" t="s">
        <v>175</v>
      </c>
      <c r="B8" s="26">
        <v>73</v>
      </c>
      <c r="C8" s="97">
        <v>469</v>
      </c>
      <c r="D8" s="26">
        <v>79</v>
      </c>
      <c r="E8" s="97">
        <v>522</v>
      </c>
      <c r="F8" s="26">
        <v>82</v>
      </c>
      <c r="G8" s="97">
        <v>462</v>
      </c>
    </row>
    <row r="9" spans="1:10" ht="21.75" customHeight="1" x14ac:dyDescent="0.15">
      <c r="A9" s="273" t="s">
        <v>176</v>
      </c>
      <c r="B9" s="26">
        <v>91</v>
      </c>
      <c r="C9" s="97">
        <v>1915</v>
      </c>
      <c r="D9" s="26">
        <v>92</v>
      </c>
      <c r="E9" s="97">
        <v>1844</v>
      </c>
      <c r="F9" s="26">
        <v>94</v>
      </c>
      <c r="G9" s="97">
        <v>2143</v>
      </c>
    </row>
    <row r="10" spans="1:10" ht="21.75" customHeight="1" x14ac:dyDescent="0.15">
      <c r="A10" s="273" t="s">
        <v>177</v>
      </c>
      <c r="B10" s="26">
        <v>19</v>
      </c>
      <c r="C10" s="97">
        <v>925</v>
      </c>
      <c r="D10" s="26">
        <v>17</v>
      </c>
      <c r="E10" s="97">
        <v>1246</v>
      </c>
      <c r="F10" s="26">
        <v>18</v>
      </c>
      <c r="G10" s="97">
        <v>1133</v>
      </c>
    </row>
    <row r="11" spans="1:10" ht="21.75" customHeight="1" x14ac:dyDescent="0.15">
      <c r="A11" s="273" t="s">
        <v>178</v>
      </c>
      <c r="B11" s="26">
        <v>53</v>
      </c>
      <c r="C11" s="97">
        <v>701</v>
      </c>
      <c r="D11" s="26">
        <v>60</v>
      </c>
      <c r="E11" s="97">
        <v>584</v>
      </c>
      <c r="F11" s="26">
        <v>44</v>
      </c>
      <c r="G11" s="97">
        <v>430</v>
      </c>
    </row>
    <row r="12" spans="1:10" ht="27.75" customHeight="1" x14ac:dyDescent="0.15">
      <c r="A12" s="273" t="s">
        <v>179</v>
      </c>
      <c r="B12" s="26">
        <v>16</v>
      </c>
      <c r="C12" s="97">
        <v>443</v>
      </c>
      <c r="D12" s="26">
        <v>16</v>
      </c>
      <c r="E12" s="97">
        <v>398</v>
      </c>
      <c r="F12" s="26">
        <v>20</v>
      </c>
      <c r="G12" s="97">
        <v>453</v>
      </c>
    </row>
    <row r="13" spans="1:10" ht="27.75" customHeight="1" x14ac:dyDescent="0.15">
      <c r="A13" s="273" t="s">
        <v>180</v>
      </c>
      <c r="B13" s="26">
        <v>362</v>
      </c>
      <c r="C13" s="97">
        <v>16274</v>
      </c>
      <c r="D13" s="26">
        <v>346</v>
      </c>
      <c r="E13" s="97">
        <v>14121</v>
      </c>
      <c r="F13" s="26">
        <v>347</v>
      </c>
      <c r="G13" s="97">
        <v>12075</v>
      </c>
    </row>
    <row r="14" spans="1:10" ht="21.75" customHeight="1" x14ac:dyDescent="0.15">
      <c r="A14" s="273" t="s">
        <v>181</v>
      </c>
      <c r="B14" s="26">
        <v>84</v>
      </c>
      <c r="C14" s="97">
        <v>1177</v>
      </c>
      <c r="D14" s="26">
        <v>79</v>
      </c>
      <c r="E14" s="97">
        <v>1063</v>
      </c>
      <c r="F14" s="26">
        <v>61</v>
      </c>
      <c r="G14" s="97">
        <v>848</v>
      </c>
    </row>
    <row r="15" spans="1:10" ht="21.75" customHeight="1" x14ac:dyDescent="0.15">
      <c r="A15" s="273" t="s">
        <v>182</v>
      </c>
      <c r="B15" s="26">
        <v>91</v>
      </c>
      <c r="C15" s="97">
        <v>1157</v>
      </c>
      <c r="D15" s="26">
        <v>65</v>
      </c>
      <c r="E15" s="97">
        <v>881</v>
      </c>
      <c r="F15" s="26">
        <v>63</v>
      </c>
      <c r="G15" s="97">
        <v>1051</v>
      </c>
    </row>
    <row r="16" spans="1:10" ht="21.75" customHeight="1" x14ac:dyDescent="0.15">
      <c r="A16" s="273" t="s">
        <v>183</v>
      </c>
      <c r="B16" s="26">
        <v>109</v>
      </c>
      <c r="C16" s="97">
        <v>3558</v>
      </c>
      <c r="D16" s="26">
        <v>102</v>
      </c>
      <c r="E16" s="97">
        <v>3544</v>
      </c>
      <c r="F16" s="26">
        <v>104</v>
      </c>
      <c r="G16" s="97">
        <v>3769</v>
      </c>
    </row>
    <row r="17" spans="1:7" ht="21.75" customHeight="1" x14ac:dyDescent="0.15">
      <c r="A17" s="74" t="s">
        <v>184</v>
      </c>
      <c r="B17" s="26">
        <v>131</v>
      </c>
      <c r="C17" s="27">
        <v>1491</v>
      </c>
      <c r="D17" s="26">
        <v>171</v>
      </c>
      <c r="E17" s="27">
        <v>1758</v>
      </c>
      <c r="F17" s="26">
        <v>202</v>
      </c>
      <c r="G17" s="27">
        <v>1779</v>
      </c>
    </row>
    <row r="18" spans="1:7" ht="21.75" customHeight="1" x14ac:dyDescent="0.15">
      <c r="A18" s="391" t="s">
        <v>185</v>
      </c>
      <c r="B18" s="28" t="s">
        <v>19</v>
      </c>
      <c r="C18" s="29">
        <v>342</v>
      </c>
      <c r="D18" s="28" t="s">
        <v>19</v>
      </c>
      <c r="E18" s="29">
        <v>303</v>
      </c>
      <c r="F18" s="28" t="s">
        <v>506</v>
      </c>
      <c r="G18" s="29" t="s">
        <v>136</v>
      </c>
    </row>
    <row r="19" spans="1:7" ht="21.75" customHeight="1" thickBot="1" x14ac:dyDescent="0.2">
      <c r="A19" s="75" t="s">
        <v>186</v>
      </c>
      <c r="B19" s="67">
        <v>1302</v>
      </c>
      <c r="C19" s="55">
        <v>46795</v>
      </c>
      <c r="D19" s="67">
        <v>1285</v>
      </c>
      <c r="E19" s="55">
        <v>43129</v>
      </c>
      <c r="F19" s="67">
        <v>1355</v>
      </c>
      <c r="G19" s="55">
        <v>41998</v>
      </c>
    </row>
    <row r="20" spans="1:7" ht="24" customHeight="1" x14ac:dyDescent="0.15">
      <c r="A20" s="69" t="s">
        <v>187</v>
      </c>
      <c r="B20" s="426"/>
      <c r="C20" s="425"/>
      <c r="D20" s="426"/>
      <c r="E20" s="425"/>
      <c r="F20" s="426"/>
      <c r="G20" s="425"/>
    </row>
    <row r="21" spans="1:7" x14ac:dyDescent="0.15">
      <c r="A21" s="239" t="s">
        <v>564</v>
      </c>
      <c r="B21" s="261"/>
      <c r="C21" s="261"/>
      <c r="D21" s="261"/>
      <c r="E21" s="261"/>
      <c r="F21" s="261"/>
      <c r="G21" s="261"/>
    </row>
  </sheetData>
  <mergeCells count="3">
    <mergeCell ref="B2:C2"/>
    <mergeCell ref="D2:E2"/>
    <mergeCell ref="F2:G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view="pageBreakPreview" zoomScaleNormal="100" zoomScaleSheetLayoutView="100" workbookViewId="0"/>
  </sheetViews>
  <sheetFormatPr defaultRowHeight="13.5" x14ac:dyDescent="0.15"/>
  <cols>
    <col min="1" max="1" width="11.875" style="261" customWidth="1"/>
    <col min="2" max="4" width="13.5" style="261" customWidth="1"/>
    <col min="5" max="6" width="13.5" style="72" customWidth="1"/>
    <col min="7" max="7" width="1.875" style="72" customWidth="1"/>
    <col min="8" max="16384" width="9" style="72"/>
  </cols>
  <sheetData>
    <row r="1" spans="1:6" ht="18" customHeight="1" thickBot="1" x14ac:dyDescent="0.2">
      <c r="A1" s="69" t="s">
        <v>188</v>
      </c>
      <c r="B1" s="322"/>
      <c r="C1" s="322"/>
      <c r="D1" s="322"/>
      <c r="E1" s="322"/>
      <c r="F1" s="216" t="s">
        <v>189</v>
      </c>
    </row>
    <row r="2" spans="1:6" ht="29.25" customHeight="1" x14ac:dyDescent="0.15">
      <c r="A2" s="269" t="s">
        <v>190</v>
      </c>
      <c r="B2" s="328" t="s">
        <v>191</v>
      </c>
      <c r="C2" s="215" t="s">
        <v>192</v>
      </c>
      <c r="D2" s="215" t="s">
        <v>193</v>
      </c>
      <c r="E2" s="215" t="s">
        <v>194</v>
      </c>
      <c r="F2" s="214" t="s">
        <v>195</v>
      </c>
    </row>
    <row r="3" spans="1:6" ht="21.75" customHeight="1" thickBot="1" x14ac:dyDescent="0.2">
      <c r="A3" s="267"/>
      <c r="B3" s="327"/>
      <c r="C3" s="212"/>
      <c r="D3" s="212"/>
      <c r="E3" s="212"/>
      <c r="F3" s="211"/>
    </row>
    <row r="4" spans="1:6" ht="30" customHeight="1" x14ac:dyDescent="0.15">
      <c r="A4" s="74" t="s">
        <v>479</v>
      </c>
      <c r="B4" s="81">
        <v>2184825</v>
      </c>
      <c r="C4" s="2">
        <v>1670711</v>
      </c>
      <c r="D4" s="2">
        <v>85206</v>
      </c>
      <c r="E4" s="2">
        <v>44208</v>
      </c>
      <c r="F4" s="3">
        <v>384700</v>
      </c>
    </row>
    <row r="5" spans="1:6" ht="30" customHeight="1" x14ac:dyDescent="0.15">
      <c r="A5" s="74">
        <v>28</v>
      </c>
      <c r="B5" s="81">
        <v>2124066</v>
      </c>
      <c r="C5" s="15">
        <v>1629926</v>
      </c>
      <c r="D5" s="15">
        <v>81424</v>
      </c>
      <c r="E5" s="15">
        <v>46306</v>
      </c>
      <c r="F5" s="10">
        <v>366410</v>
      </c>
    </row>
    <row r="6" spans="1:6" ht="30" customHeight="1" x14ac:dyDescent="0.15">
      <c r="A6" s="74">
        <v>29</v>
      </c>
      <c r="B6" s="81">
        <v>2080654</v>
      </c>
      <c r="C6" s="15">
        <v>1602416</v>
      </c>
      <c r="D6" s="15">
        <v>85294</v>
      </c>
      <c r="E6" s="15">
        <v>48584</v>
      </c>
      <c r="F6" s="10">
        <v>344360</v>
      </c>
    </row>
    <row r="7" spans="1:6" ht="30" customHeight="1" x14ac:dyDescent="0.15">
      <c r="A7" s="74">
        <v>30</v>
      </c>
      <c r="B7" s="81">
        <v>1781049</v>
      </c>
      <c r="C7" s="15">
        <v>1336700</v>
      </c>
      <c r="D7" s="15">
        <v>71423</v>
      </c>
      <c r="E7" s="15">
        <v>42566</v>
      </c>
      <c r="F7" s="10">
        <v>330360</v>
      </c>
    </row>
    <row r="8" spans="1:6" ht="30" customHeight="1" thickBot="1" x14ac:dyDescent="0.2">
      <c r="A8" s="75" t="s">
        <v>478</v>
      </c>
      <c r="B8" s="82">
        <v>1566271</v>
      </c>
      <c r="C8" s="18">
        <v>1143976</v>
      </c>
      <c r="D8" s="18">
        <v>71548</v>
      </c>
      <c r="E8" s="18">
        <v>39687</v>
      </c>
      <c r="F8" s="13">
        <v>311060</v>
      </c>
    </row>
    <row r="9" spans="1:6" ht="16.5" customHeight="1" x14ac:dyDescent="0.15">
      <c r="A9" s="239" t="s">
        <v>196</v>
      </c>
      <c r="B9" s="70"/>
      <c r="C9" s="70"/>
      <c r="D9" s="70"/>
      <c r="E9" s="70"/>
      <c r="F9" s="70"/>
    </row>
  </sheetData>
  <mergeCells count="6">
    <mergeCell ref="F2:F3"/>
    <mergeCell ref="A2:A3"/>
    <mergeCell ref="B2:B3"/>
    <mergeCell ref="C2:C3"/>
    <mergeCell ref="D2:D3"/>
    <mergeCell ref="E2:E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view="pageBreakPreview" zoomScaleNormal="100" zoomScaleSheetLayoutView="100" workbookViewId="0"/>
  </sheetViews>
  <sheetFormatPr defaultRowHeight="13.5" x14ac:dyDescent="0.15"/>
  <cols>
    <col min="1" max="2" width="6.125" style="72" customWidth="1"/>
    <col min="3" max="3" width="4.125" style="72" customWidth="1"/>
    <col min="4" max="9" width="10.625" style="261" customWidth="1"/>
    <col min="10" max="10" width="1.875" style="261" customWidth="1"/>
    <col min="11" max="16384" width="9" style="72"/>
  </cols>
  <sheetData>
    <row r="1" spans="1:10" x14ac:dyDescent="0.15">
      <c r="A1" s="69" t="s">
        <v>566</v>
      </c>
      <c r="B1" s="69"/>
      <c r="C1" s="69"/>
      <c r="D1" s="322"/>
      <c r="E1" s="322"/>
      <c r="F1" s="322"/>
      <c r="G1" s="322"/>
      <c r="H1" s="322"/>
      <c r="I1" s="322"/>
      <c r="J1" s="322"/>
    </row>
    <row r="2" spans="1:10" ht="15" customHeight="1" thickBot="1" x14ac:dyDescent="0.2">
      <c r="A2" s="248" t="s">
        <v>197</v>
      </c>
      <c r="B2" s="248"/>
      <c r="C2" s="248"/>
      <c r="D2" s="272"/>
      <c r="E2" s="272"/>
      <c r="F2" s="272"/>
      <c r="G2" s="272"/>
      <c r="H2" s="272"/>
      <c r="I2" s="71" t="s">
        <v>198</v>
      </c>
      <c r="J2" s="439"/>
    </row>
    <row r="3" spans="1:10" ht="29.25" customHeight="1" x14ac:dyDescent="0.15">
      <c r="A3" s="438" t="s">
        <v>199</v>
      </c>
      <c r="B3" s="438"/>
      <c r="C3" s="202"/>
      <c r="D3" s="204" t="s">
        <v>200</v>
      </c>
      <c r="E3" s="200"/>
      <c r="F3" s="200"/>
      <c r="G3" s="437" t="s">
        <v>201</v>
      </c>
      <c r="H3" s="316" t="s">
        <v>202</v>
      </c>
      <c r="I3" s="313" t="s">
        <v>203</v>
      </c>
      <c r="J3" s="74"/>
    </row>
    <row r="4" spans="1:10" ht="21.75" customHeight="1" thickBot="1" x14ac:dyDescent="0.2">
      <c r="A4" s="436"/>
      <c r="B4" s="436"/>
      <c r="C4" s="203"/>
      <c r="D4" s="77" t="s">
        <v>204</v>
      </c>
      <c r="E4" s="427" t="s">
        <v>205</v>
      </c>
      <c r="F4" s="73" t="s">
        <v>206</v>
      </c>
      <c r="G4" s="435" t="s">
        <v>207</v>
      </c>
      <c r="H4" s="435" t="s">
        <v>208</v>
      </c>
      <c r="I4" s="434" t="s">
        <v>207</v>
      </c>
      <c r="J4" s="74"/>
    </row>
    <row r="5" spans="1:10" ht="18" customHeight="1" x14ac:dyDescent="0.15">
      <c r="A5" s="236" t="s">
        <v>479</v>
      </c>
      <c r="B5" s="236"/>
      <c r="C5" s="236"/>
      <c r="D5" s="98">
        <v>11377.940000000002</v>
      </c>
      <c r="E5" s="99">
        <v>3926.37</v>
      </c>
      <c r="F5" s="99">
        <v>7451.57</v>
      </c>
      <c r="G5" s="99">
        <v>12963.9</v>
      </c>
      <c r="H5" s="99">
        <v>439.06</v>
      </c>
      <c r="I5" s="100">
        <v>44781.200000000004</v>
      </c>
      <c r="J5" s="101"/>
    </row>
    <row r="6" spans="1:10" ht="18" customHeight="1" x14ac:dyDescent="0.15">
      <c r="A6" s="236">
        <v>28</v>
      </c>
      <c r="B6" s="236"/>
      <c r="C6" s="236"/>
      <c r="D6" s="98">
        <v>11115.02</v>
      </c>
      <c r="E6" s="99">
        <v>3714.89</v>
      </c>
      <c r="F6" s="99">
        <v>7400.13</v>
      </c>
      <c r="G6" s="99">
        <v>12676.1</v>
      </c>
      <c r="H6" s="99">
        <v>460.27</v>
      </c>
      <c r="I6" s="100">
        <v>39423.800000000003</v>
      </c>
      <c r="J6" s="101"/>
    </row>
    <row r="7" spans="1:10" ht="18" customHeight="1" x14ac:dyDescent="0.15">
      <c r="A7" s="236">
        <v>29</v>
      </c>
      <c r="B7" s="236"/>
      <c r="C7" s="236"/>
      <c r="D7" s="98">
        <v>10735.42</v>
      </c>
      <c r="E7" s="99">
        <v>3537.56</v>
      </c>
      <c r="F7" s="99">
        <v>7197.86</v>
      </c>
      <c r="G7" s="99">
        <v>12011</v>
      </c>
      <c r="H7" s="99">
        <v>397.6</v>
      </c>
      <c r="I7" s="100">
        <v>36576.6</v>
      </c>
      <c r="J7" s="101"/>
    </row>
    <row r="8" spans="1:10" ht="18" customHeight="1" x14ac:dyDescent="0.15">
      <c r="A8" s="236">
        <v>30</v>
      </c>
      <c r="B8" s="236"/>
      <c r="C8" s="236"/>
      <c r="D8" s="98">
        <v>10524.91</v>
      </c>
      <c r="E8" s="99">
        <v>3532.59</v>
      </c>
      <c r="F8" s="99">
        <v>6992.32</v>
      </c>
      <c r="G8" s="99">
        <v>11891</v>
      </c>
      <c r="H8" s="99">
        <v>392.01</v>
      </c>
      <c r="I8" s="100">
        <v>38072.799999999996</v>
      </c>
      <c r="J8" s="101"/>
    </row>
    <row r="9" spans="1:10" ht="18" customHeight="1" x14ac:dyDescent="0.15">
      <c r="A9" s="236" t="s">
        <v>478</v>
      </c>
      <c r="B9" s="236"/>
      <c r="C9" s="236"/>
      <c r="D9" s="98">
        <v>10031.43</v>
      </c>
      <c r="E9" s="99">
        <v>3312.05</v>
      </c>
      <c r="F9" s="99">
        <v>6719.380000000001</v>
      </c>
      <c r="G9" s="99">
        <v>11644.699999999999</v>
      </c>
      <c r="H9" s="99">
        <v>317.99000000000007</v>
      </c>
      <c r="I9" s="100">
        <v>43099.9</v>
      </c>
      <c r="J9" s="101"/>
    </row>
    <row r="10" spans="1:10" ht="18" customHeight="1" x14ac:dyDescent="0.15">
      <c r="A10" s="210"/>
      <c r="B10" s="433">
        <v>4</v>
      </c>
      <c r="C10" s="432" t="s">
        <v>209</v>
      </c>
      <c r="D10" s="98">
        <v>840.72</v>
      </c>
      <c r="E10" s="99">
        <v>290.69</v>
      </c>
      <c r="F10" s="99">
        <v>550.03</v>
      </c>
      <c r="G10" s="99">
        <v>1019.7</v>
      </c>
      <c r="H10" s="99">
        <v>33.979999999999997</v>
      </c>
      <c r="I10" s="100">
        <v>3450.6</v>
      </c>
      <c r="J10" s="101"/>
    </row>
    <row r="11" spans="1:10" ht="18" customHeight="1" x14ac:dyDescent="0.15">
      <c r="A11" s="210"/>
      <c r="B11" s="433">
        <v>5</v>
      </c>
      <c r="C11" s="432"/>
      <c r="D11" s="98">
        <v>895.27</v>
      </c>
      <c r="E11" s="99">
        <v>270.95999999999998</v>
      </c>
      <c r="F11" s="99">
        <v>624.30999999999995</v>
      </c>
      <c r="G11" s="99">
        <v>968.4</v>
      </c>
      <c r="H11" s="99">
        <v>27.7</v>
      </c>
      <c r="I11" s="100">
        <v>3087.8</v>
      </c>
      <c r="J11" s="101"/>
    </row>
    <row r="12" spans="1:10" ht="18" customHeight="1" x14ac:dyDescent="0.15">
      <c r="A12" s="210"/>
      <c r="B12" s="433">
        <v>6</v>
      </c>
      <c r="C12" s="432"/>
      <c r="D12" s="98">
        <v>877.03</v>
      </c>
      <c r="E12" s="99">
        <v>291.67</v>
      </c>
      <c r="F12" s="99">
        <v>585.36</v>
      </c>
      <c r="G12" s="99">
        <v>1074</v>
      </c>
      <c r="H12" s="99">
        <v>21.04</v>
      </c>
      <c r="I12" s="100">
        <v>3285.1</v>
      </c>
      <c r="J12" s="101"/>
    </row>
    <row r="13" spans="1:10" ht="18" customHeight="1" x14ac:dyDescent="0.15">
      <c r="A13" s="210"/>
      <c r="B13" s="433">
        <v>7</v>
      </c>
      <c r="C13" s="432"/>
      <c r="D13" s="98">
        <v>905.27</v>
      </c>
      <c r="E13" s="99">
        <v>264.45</v>
      </c>
      <c r="F13" s="99">
        <v>640.82000000000005</v>
      </c>
      <c r="G13" s="99">
        <v>1026.2</v>
      </c>
      <c r="H13" s="99">
        <v>28</v>
      </c>
      <c r="I13" s="100">
        <v>3592.5</v>
      </c>
      <c r="J13" s="101"/>
    </row>
    <row r="14" spans="1:10" ht="18" customHeight="1" x14ac:dyDescent="0.15">
      <c r="A14" s="210"/>
      <c r="B14" s="433">
        <v>8</v>
      </c>
      <c r="C14" s="432"/>
      <c r="D14" s="98">
        <v>775.71</v>
      </c>
      <c r="E14" s="99">
        <v>262.5</v>
      </c>
      <c r="F14" s="99">
        <v>513.21</v>
      </c>
      <c r="G14" s="99">
        <v>933.1</v>
      </c>
      <c r="H14" s="99">
        <v>26.35</v>
      </c>
      <c r="I14" s="100">
        <v>4148.8</v>
      </c>
      <c r="J14" s="101"/>
    </row>
    <row r="15" spans="1:10" ht="18" customHeight="1" x14ac:dyDescent="0.15">
      <c r="A15" s="210"/>
      <c r="B15" s="433">
        <v>9</v>
      </c>
      <c r="C15" s="432"/>
      <c r="D15" s="98">
        <v>749.55</v>
      </c>
      <c r="E15" s="99">
        <v>290.06</v>
      </c>
      <c r="F15" s="99">
        <v>459.49</v>
      </c>
      <c r="G15" s="99">
        <v>855.4</v>
      </c>
      <c r="H15" s="99">
        <v>17.170000000000002</v>
      </c>
      <c r="I15" s="100">
        <v>3087.7</v>
      </c>
      <c r="J15" s="101"/>
    </row>
    <row r="16" spans="1:10" ht="18" customHeight="1" x14ac:dyDescent="0.15">
      <c r="A16" s="210"/>
      <c r="B16" s="433">
        <v>10</v>
      </c>
      <c r="C16" s="432"/>
      <c r="D16" s="98">
        <v>895.25</v>
      </c>
      <c r="E16" s="99">
        <v>284.12</v>
      </c>
      <c r="F16" s="99">
        <v>611.13</v>
      </c>
      <c r="G16" s="99">
        <v>1025.5999999999999</v>
      </c>
      <c r="H16" s="99">
        <v>25.99</v>
      </c>
      <c r="I16" s="100">
        <v>4007.7</v>
      </c>
      <c r="J16" s="101"/>
    </row>
    <row r="17" spans="1:10" ht="18" customHeight="1" x14ac:dyDescent="0.15">
      <c r="A17" s="210"/>
      <c r="B17" s="433">
        <v>11</v>
      </c>
      <c r="C17" s="432"/>
      <c r="D17" s="98">
        <v>764.68</v>
      </c>
      <c r="E17" s="99">
        <v>274.58</v>
      </c>
      <c r="F17" s="99">
        <v>490.1</v>
      </c>
      <c r="G17" s="99">
        <v>930</v>
      </c>
      <c r="H17" s="99">
        <v>23.22</v>
      </c>
      <c r="I17" s="100">
        <v>3670.8</v>
      </c>
      <c r="J17" s="101"/>
    </row>
    <row r="18" spans="1:10" ht="18" customHeight="1" x14ac:dyDescent="0.15">
      <c r="A18" s="210"/>
      <c r="B18" s="433">
        <v>12</v>
      </c>
      <c r="C18" s="432"/>
      <c r="D18" s="98">
        <v>736.81</v>
      </c>
      <c r="E18" s="99">
        <v>321.56</v>
      </c>
      <c r="F18" s="99">
        <v>415.25</v>
      </c>
      <c r="G18" s="99">
        <v>775.5</v>
      </c>
      <c r="H18" s="99">
        <v>19.05</v>
      </c>
      <c r="I18" s="100">
        <v>2962</v>
      </c>
      <c r="J18" s="101"/>
    </row>
    <row r="19" spans="1:10" ht="18" customHeight="1" x14ac:dyDescent="0.15">
      <c r="A19" s="210"/>
      <c r="B19" s="433">
        <v>1</v>
      </c>
      <c r="C19" s="432"/>
      <c r="D19" s="98">
        <v>865.51</v>
      </c>
      <c r="E19" s="99">
        <v>237.43</v>
      </c>
      <c r="F19" s="99">
        <v>628.08000000000004</v>
      </c>
      <c r="G19" s="99">
        <v>1020.9</v>
      </c>
      <c r="H19" s="99">
        <v>24.99</v>
      </c>
      <c r="I19" s="100">
        <v>3995.5</v>
      </c>
      <c r="J19" s="101"/>
    </row>
    <row r="20" spans="1:10" ht="18" customHeight="1" x14ac:dyDescent="0.15">
      <c r="A20" s="210"/>
      <c r="B20" s="433">
        <v>2</v>
      </c>
      <c r="C20" s="432"/>
      <c r="D20" s="98">
        <v>841.75</v>
      </c>
      <c r="E20" s="99">
        <v>250.88</v>
      </c>
      <c r="F20" s="99">
        <v>590.87</v>
      </c>
      <c r="G20" s="99">
        <v>990</v>
      </c>
      <c r="H20" s="99">
        <v>46.82</v>
      </c>
      <c r="I20" s="100">
        <v>4303.5</v>
      </c>
      <c r="J20" s="101"/>
    </row>
    <row r="21" spans="1:10" ht="18" customHeight="1" thickBot="1" x14ac:dyDescent="0.2">
      <c r="A21" s="245"/>
      <c r="B21" s="431">
        <v>3</v>
      </c>
      <c r="C21" s="430"/>
      <c r="D21" s="102">
        <v>883.88</v>
      </c>
      <c r="E21" s="103">
        <v>273.14999999999998</v>
      </c>
      <c r="F21" s="103">
        <v>610.73</v>
      </c>
      <c r="G21" s="103">
        <v>1025.9000000000001</v>
      </c>
      <c r="H21" s="103">
        <v>23.68</v>
      </c>
      <c r="I21" s="104">
        <v>3507.9</v>
      </c>
      <c r="J21" s="101"/>
    </row>
    <row r="22" spans="1:10" ht="22.5" customHeight="1" x14ac:dyDescent="0.15">
      <c r="A22" s="69" t="s">
        <v>210</v>
      </c>
      <c r="B22" s="69"/>
      <c r="C22" s="69"/>
    </row>
    <row r="24" spans="1:10" x14ac:dyDescent="0.15">
      <c r="E24" s="429"/>
    </row>
  </sheetData>
  <mergeCells count="7">
    <mergeCell ref="A9:C9"/>
    <mergeCell ref="A3:C4"/>
    <mergeCell ref="D3:F3"/>
    <mergeCell ref="A5:C5"/>
    <mergeCell ref="A6:C6"/>
    <mergeCell ref="A7:C7"/>
    <mergeCell ref="A8:C8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view="pageBreakPreview" zoomScaleNormal="100" zoomScaleSheetLayoutView="100" workbookViewId="0"/>
  </sheetViews>
  <sheetFormatPr defaultRowHeight="13.5" x14ac:dyDescent="0.15"/>
  <cols>
    <col min="1" max="1" width="8" style="70" customWidth="1"/>
    <col min="2" max="2" width="7.125" style="70" customWidth="1"/>
    <col min="3" max="4" width="7.625" style="70" customWidth="1"/>
    <col min="5" max="6" width="6.125" style="70" customWidth="1"/>
    <col min="7" max="8" width="6.75" style="70" customWidth="1"/>
    <col min="9" max="12" width="6.25" style="70" customWidth="1"/>
    <col min="13" max="13" width="6.875" style="70" customWidth="1"/>
    <col min="14" max="14" width="7.25" style="70" customWidth="1"/>
    <col min="15" max="15" width="8.25" style="70" customWidth="1"/>
    <col min="16" max="16" width="7.875" style="70" customWidth="1"/>
    <col min="17" max="17" width="7.25" style="70" customWidth="1"/>
    <col min="18" max="18" width="6" style="70" customWidth="1"/>
    <col min="19" max="19" width="7" style="70" customWidth="1"/>
    <col min="20" max="20" width="6.625" style="70" customWidth="1"/>
    <col min="21" max="21" width="7.875" style="70" customWidth="1"/>
    <col min="22" max="22" width="8.25" style="70" customWidth="1"/>
    <col min="23" max="23" width="6.625" style="70" customWidth="1"/>
    <col min="24" max="24" width="6.25" style="70" customWidth="1"/>
    <col min="25" max="16384" width="9" style="70"/>
  </cols>
  <sheetData>
    <row r="1" spans="1:25" s="217" customFormat="1" ht="18" customHeight="1" thickBot="1" x14ac:dyDescent="0.2">
      <c r="A1" s="69" t="s">
        <v>569</v>
      </c>
      <c r="B1" s="261"/>
      <c r="C1" s="261"/>
      <c r="D1" s="261"/>
      <c r="E1" s="261"/>
      <c r="F1" s="261"/>
      <c r="G1" s="261"/>
      <c r="M1" s="461"/>
      <c r="N1" s="319"/>
      <c r="O1" s="319"/>
      <c r="P1" s="319"/>
      <c r="Q1" s="319"/>
      <c r="R1" s="319"/>
      <c r="S1" s="319"/>
      <c r="T1" s="319"/>
      <c r="U1" s="319"/>
      <c r="W1" s="319"/>
      <c r="X1" s="460" t="s">
        <v>189</v>
      </c>
      <c r="Y1" s="261"/>
    </row>
    <row r="2" spans="1:25" ht="21.75" customHeight="1" x14ac:dyDescent="0.15">
      <c r="A2" s="459" t="s">
        <v>211</v>
      </c>
      <c r="B2" s="458" t="s">
        <v>212</v>
      </c>
      <c r="C2" s="456" t="s">
        <v>213</v>
      </c>
      <c r="D2" s="455"/>
      <c r="E2" s="455"/>
      <c r="F2" s="455"/>
      <c r="G2" s="455"/>
      <c r="H2" s="456" t="s">
        <v>214</v>
      </c>
      <c r="I2" s="455"/>
      <c r="J2" s="455"/>
      <c r="K2" s="455"/>
      <c r="L2" s="455"/>
      <c r="M2" s="455" t="s">
        <v>215</v>
      </c>
      <c r="N2" s="455"/>
      <c r="O2" s="455"/>
      <c r="P2" s="455"/>
      <c r="Q2" s="455"/>
      <c r="R2" s="457"/>
      <c r="S2" s="456" t="s">
        <v>216</v>
      </c>
      <c r="T2" s="455"/>
      <c r="U2" s="455"/>
      <c r="V2" s="455"/>
      <c r="W2" s="455"/>
      <c r="X2" s="455"/>
    </row>
    <row r="3" spans="1:25" ht="21.75" customHeight="1" thickBot="1" x14ac:dyDescent="0.2">
      <c r="A3" s="454"/>
      <c r="B3" s="453"/>
      <c r="C3" s="452" t="s">
        <v>81</v>
      </c>
      <c r="D3" s="446" t="s">
        <v>217</v>
      </c>
      <c r="E3" s="452" t="s">
        <v>218</v>
      </c>
      <c r="F3" s="446" t="s">
        <v>219</v>
      </c>
      <c r="G3" s="452" t="s">
        <v>220</v>
      </c>
      <c r="H3" s="451" t="s">
        <v>81</v>
      </c>
      <c r="I3" s="446" t="s">
        <v>217</v>
      </c>
      <c r="J3" s="452" t="s">
        <v>218</v>
      </c>
      <c r="K3" s="446" t="s">
        <v>219</v>
      </c>
      <c r="L3" s="451" t="s">
        <v>220</v>
      </c>
      <c r="M3" s="449" t="s">
        <v>81</v>
      </c>
      <c r="N3" s="446" t="s">
        <v>217</v>
      </c>
      <c r="O3" s="450" t="s">
        <v>221</v>
      </c>
      <c r="P3" s="447" t="s">
        <v>222</v>
      </c>
      <c r="Q3" s="449" t="s">
        <v>219</v>
      </c>
      <c r="R3" s="446" t="s">
        <v>220</v>
      </c>
      <c r="S3" s="446" t="s">
        <v>81</v>
      </c>
      <c r="T3" s="448" t="s">
        <v>217</v>
      </c>
      <c r="U3" s="447" t="s">
        <v>221</v>
      </c>
      <c r="V3" s="447" t="s">
        <v>222</v>
      </c>
      <c r="W3" s="446" t="s">
        <v>219</v>
      </c>
      <c r="X3" s="445" t="s">
        <v>220</v>
      </c>
    </row>
    <row r="4" spans="1:25" ht="17.25" customHeight="1" x14ac:dyDescent="0.15">
      <c r="A4" s="443" t="s">
        <v>568</v>
      </c>
      <c r="B4" s="105">
        <v>29220680</v>
      </c>
      <c r="C4" s="106">
        <v>5325100</v>
      </c>
      <c r="D4" s="106">
        <v>4797940</v>
      </c>
      <c r="E4" s="107">
        <v>17250</v>
      </c>
      <c r="F4" s="106">
        <v>262360</v>
      </c>
      <c r="G4" s="106">
        <v>247550</v>
      </c>
      <c r="H4" s="106">
        <v>9230750</v>
      </c>
      <c r="I4" s="106">
        <v>7532210</v>
      </c>
      <c r="J4" s="106">
        <v>369980</v>
      </c>
      <c r="K4" s="106">
        <v>383770</v>
      </c>
      <c r="L4" s="111">
        <v>944790</v>
      </c>
      <c r="M4" s="109">
        <v>8535820</v>
      </c>
      <c r="N4" s="106">
        <v>8495720</v>
      </c>
      <c r="O4" s="106">
        <v>32530</v>
      </c>
      <c r="P4" s="106">
        <v>260</v>
      </c>
      <c r="Q4" s="106">
        <v>7310</v>
      </c>
      <c r="R4" s="107">
        <v>0</v>
      </c>
      <c r="S4" s="106">
        <v>6129010</v>
      </c>
      <c r="T4" s="106">
        <v>1556530</v>
      </c>
      <c r="U4" s="106">
        <v>3081930</v>
      </c>
      <c r="V4" s="106">
        <v>291820</v>
      </c>
      <c r="W4" s="106">
        <v>1097220</v>
      </c>
      <c r="X4" s="444">
        <v>101510</v>
      </c>
    </row>
    <row r="5" spans="1:25" ht="17.25" customHeight="1" x14ac:dyDescent="0.15">
      <c r="A5" s="443" t="s">
        <v>478</v>
      </c>
      <c r="B5" s="105">
        <f>SUM(B6:B17)</f>
        <v>27796680</v>
      </c>
      <c r="C5" s="106">
        <f>SUM(D5:G5)</f>
        <v>5317540</v>
      </c>
      <c r="D5" s="106">
        <f>SUM(D6:D17)</f>
        <v>4826030</v>
      </c>
      <c r="E5" s="106">
        <f>SUM(E6:E17)</f>
        <v>11530</v>
      </c>
      <c r="F5" s="106">
        <f>SUM(F6:F17)</f>
        <v>239060</v>
      </c>
      <c r="G5" s="106">
        <f>SUM(G6:G17)</f>
        <v>240920</v>
      </c>
      <c r="H5" s="106">
        <f>SUM(I5:L5)</f>
        <v>9393430</v>
      </c>
      <c r="I5" s="106">
        <f>SUM(I6:I17)</f>
        <v>7725370</v>
      </c>
      <c r="J5" s="106">
        <f>SUM(J6:J17)</f>
        <v>371440</v>
      </c>
      <c r="K5" s="106">
        <f>SUM(K6:K17)</f>
        <v>371020</v>
      </c>
      <c r="L5" s="111">
        <f>SUM(L6:L17)</f>
        <v>925600</v>
      </c>
      <c r="M5" s="109">
        <f>SUM(N5:R5)</f>
        <v>7508120</v>
      </c>
      <c r="N5" s="106">
        <f>SUM(N6:N17)</f>
        <v>7453950</v>
      </c>
      <c r="O5" s="106">
        <f>SUM(O6:O17)</f>
        <v>39390</v>
      </c>
      <c r="P5" s="106">
        <f>SUM(P6:P17)</f>
        <v>40</v>
      </c>
      <c r="Q5" s="106">
        <f>SUM(Q6:Q17)</f>
        <v>14740</v>
      </c>
      <c r="R5" s="107">
        <v>0</v>
      </c>
      <c r="S5" s="106">
        <f>SUM(T5:X5)</f>
        <v>5577590</v>
      </c>
      <c r="T5" s="106">
        <f>SUM(T6:T17)</f>
        <v>1427800</v>
      </c>
      <c r="U5" s="106">
        <f>SUM(U6:U17)</f>
        <v>2859820</v>
      </c>
      <c r="V5" s="106">
        <f>SUM(V6:V17)</f>
        <v>272370</v>
      </c>
      <c r="W5" s="106">
        <f>SUM(W6:W17)</f>
        <v>924730</v>
      </c>
      <c r="X5" s="111">
        <f>SUM(X6:X17)</f>
        <v>92870</v>
      </c>
    </row>
    <row r="6" spans="1:25" ht="17.25" customHeight="1" x14ac:dyDescent="0.15">
      <c r="A6" s="442" t="s">
        <v>567</v>
      </c>
      <c r="B6" s="105">
        <f>SUM(C6,H6,M6,S6)</f>
        <v>2396600</v>
      </c>
      <c r="C6" s="106">
        <f>SUM(D6:G6)</f>
        <v>472320</v>
      </c>
      <c r="D6" s="106">
        <v>430930</v>
      </c>
      <c r="E6" s="110">
        <v>510</v>
      </c>
      <c r="F6" s="106">
        <v>21710</v>
      </c>
      <c r="G6" s="108">
        <v>19170</v>
      </c>
      <c r="H6" s="106">
        <f>SUM(I6:L6)</f>
        <v>822160</v>
      </c>
      <c r="I6" s="106">
        <v>684860</v>
      </c>
      <c r="J6" s="108">
        <v>27160</v>
      </c>
      <c r="K6" s="106">
        <v>31100</v>
      </c>
      <c r="L6" s="111">
        <f>58750+4970+15320</f>
        <v>79040</v>
      </c>
      <c r="M6" s="109">
        <f>SUM(N6:R6)</f>
        <v>666870</v>
      </c>
      <c r="N6" s="106">
        <v>662380</v>
      </c>
      <c r="O6" s="108">
        <v>3310</v>
      </c>
      <c r="P6" s="106" t="s">
        <v>506</v>
      </c>
      <c r="Q6" s="109">
        <v>1180</v>
      </c>
      <c r="R6" s="107">
        <v>0</v>
      </c>
      <c r="S6" s="106">
        <f>SUM(T6:X6)</f>
        <v>435250</v>
      </c>
      <c r="T6" s="106">
        <v>141330</v>
      </c>
      <c r="U6" s="106">
        <v>194930</v>
      </c>
      <c r="V6" s="109">
        <v>25740</v>
      </c>
      <c r="W6" s="109">
        <v>64920</v>
      </c>
      <c r="X6" s="111">
        <v>8330</v>
      </c>
    </row>
    <row r="7" spans="1:25" ht="17.25" customHeight="1" x14ac:dyDescent="0.15">
      <c r="A7" s="442" t="s">
        <v>104</v>
      </c>
      <c r="B7" s="105">
        <f>SUM(C7,H7,M7,S7)</f>
        <v>2559480</v>
      </c>
      <c r="C7" s="106">
        <f>SUM(D7:G7)</f>
        <v>511500</v>
      </c>
      <c r="D7" s="106">
        <v>462110</v>
      </c>
      <c r="E7" s="110">
        <v>890</v>
      </c>
      <c r="F7" s="106">
        <v>23220</v>
      </c>
      <c r="G7" s="108">
        <v>25280</v>
      </c>
      <c r="H7" s="106">
        <f>SUM(I7:L7)</f>
        <v>864720</v>
      </c>
      <c r="I7" s="106">
        <v>709560</v>
      </c>
      <c r="J7" s="108">
        <v>33480</v>
      </c>
      <c r="K7" s="106">
        <v>34780</v>
      </c>
      <c r="L7" s="111">
        <f>68370+5910+12620</f>
        <v>86900</v>
      </c>
      <c r="M7" s="109">
        <f>SUM(N7:R7)</f>
        <v>654250</v>
      </c>
      <c r="N7" s="106">
        <v>649940</v>
      </c>
      <c r="O7" s="108">
        <v>1940</v>
      </c>
      <c r="P7" s="106" t="s">
        <v>136</v>
      </c>
      <c r="Q7" s="109">
        <v>2370</v>
      </c>
      <c r="R7" s="107">
        <v>0</v>
      </c>
      <c r="S7" s="106">
        <f>SUM(T7:X7)</f>
        <v>529010</v>
      </c>
      <c r="T7" s="106">
        <v>154500</v>
      </c>
      <c r="U7" s="106">
        <v>225360</v>
      </c>
      <c r="V7" s="109">
        <v>36790</v>
      </c>
      <c r="W7" s="109">
        <v>104200</v>
      </c>
      <c r="X7" s="111">
        <v>8160</v>
      </c>
    </row>
    <row r="8" spans="1:25" ht="17.25" customHeight="1" x14ac:dyDescent="0.15">
      <c r="A8" s="442" t="s">
        <v>105</v>
      </c>
      <c r="B8" s="105">
        <f>SUM(C8,H8,M8,S8)</f>
        <v>2152140</v>
      </c>
      <c r="C8" s="106">
        <f>SUM(D8:G8)</f>
        <v>416380</v>
      </c>
      <c r="D8" s="106">
        <v>373740</v>
      </c>
      <c r="E8" s="110">
        <v>1490</v>
      </c>
      <c r="F8" s="106">
        <v>22950</v>
      </c>
      <c r="G8" s="110">
        <v>18200</v>
      </c>
      <c r="H8" s="106">
        <f>SUM(I8:L8)</f>
        <v>720720</v>
      </c>
      <c r="I8" s="106">
        <v>576520</v>
      </c>
      <c r="J8" s="108">
        <v>34400</v>
      </c>
      <c r="K8" s="106">
        <v>36410</v>
      </c>
      <c r="L8" s="111">
        <f>53510+6950+12930</f>
        <v>73390</v>
      </c>
      <c r="M8" s="109">
        <f>SUM(N8:R8)</f>
        <v>595860</v>
      </c>
      <c r="N8" s="106">
        <v>593540</v>
      </c>
      <c r="O8" s="108">
        <v>1160</v>
      </c>
      <c r="P8" s="106">
        <v>40</v>
      </c>
      <c r="Q8" s="109">
        <v>1120</v>
      </c>
      <c r="R8" s="107">
        <v>0</v>
      </c>
      <c r="S8" s="106">
        <f>SUM(T8:X8)</f>
        <v>419180</v>
      </c>
      <c r="T8" s="106">
        <v>124480</v>
      </c>
      <c r="U8" s="106">
        <v>220280</v>
      </c>
      <c r="V8" s="109">
        <v>18260</v>
      </c>
      <c r="W8" s="109">
        <v>47430</v>
      </c>
      <c r="X8" s="111">
        <v>8730</v>
      </c>
    </row>
    <row r="9" spans="1:25" ht="17.25" customHeight="1" x14ac:dyDescent="0.15">
      <c r="A9" s="442" t="s">
        <v>106</v>
      </c>
      <c r="B9" s="105">
        <f>SUM(C9,H9,M9,S9)</f>
        <v>2632180</v>
      </c>
      <c r="C9" s="106">
        <f>SUM(D9:G9)</f>
        <v>479880</v>
      </c>
      <c r="D9" s="106">
        <v>439910</v>
      </c>
      <c r="E9" s="110">
        <v>610</v>
      </c>
      <c r="F9" s="106">
        <v>17680</v>
      </c>
      <c r="G9" s="110">
        <v>21680</v>
      </c>
      <c r="H9" s="106">
        <f>SUM(I9:L9)</f>
        <v>838140</v>
      </c>
      <c r="I9" s="106">
        <v>706580</v>
      </c>
      <c r="J9" s="108">
        <v>24370</v>
      </c>
      <c r="K9" s="106">
        <v>26830</v>
      </c>
      <c r="L9" s="111">
        <f>63340+5910+11110</f>
        <v>80360</v>
      </c>
      <c r="M9" s="109">
        <f>SUM(N9:R9)</f>
        <v>669390</v>
      </c>
      <c r="N9" s="106">
        <v>665330</v>
      </c>
      <c r="O9" s="108">
        <v>3160</v>
      </c>
      <c r="P9" s="106" t="s">
        <v>136</v>
      </c>
      <c r="Q9" s="109">
        <v>900</v>
      </c>
      <c r="R9" s="107">
        <v>0</v>
      </c>
      <c r="S9" s="106">
        <f>SUM(T9:X9)</f>
        <v>644770</v>
      </c>
      <c r="T9" s="106">
        <v>113920</v>
      </c>
      <c r="U9" s="106">
        <v>291630</v>
      </c>
      <c r="V9" s="109">
        <v>13980</v>
      </c>
      <c r="W9" s="109">
        <v>220530</v>
      </c>
      <c r="X9" s="111">
        <v>4710</v>
      </c>
    </row>
    <row r="10" spans="1:25" ht="17.25" customHeight="1" x14ac:dyDescent="0.15">
      <c r="A10" s="442" t="s">
        <v>107</v>
      </c>
      <c r="B10" s="105">
        <f>SUM(C10,H10,M10,S10)</f>
        <v>2420480</v>
      </c>
      <c r="C10" s="106">
        <f>SUM(D10:G10)</f>
        <v>445720</v>
      </c>
      <c r="D10" s="106">
        <v>410670</v>
      </c>
      <c r="E10" s="110">
        <v>690</v>
      </c>
      <c r="F10" s="106">
        <v>16320</v>
      </c>
      <c r="G10" s="108">
        <v>18040</v>
      </c>
      <c r="H10" s="106">
        <f>SUM(I10:L10)</f>
        <v>805610</v>
      </c>
      <c r="I10" s="106">
        <v>676770</v>
      </c>
      <c r="J10" s="108">
        <v>28080</v>
      </c>
      <c r="K10" s="106">
        <v>26460</v>
      </c>
      <c r="L10" s="111">
        <f>54560+7880+11860</f>
        <v>74300</v>
      </c>
      <c r="M10" s="109">
        <f>SUM(N10:R10)</f>
        <v>671040</v>
      </c>
      <c r="N10" s="106">
        <v>666840</v>
      </c>
      <c r="O10" s="108">
        <v>3070</v>
      </c>
      <c r="P10" s="106" t="s">
        <v>136</v>
      </c>
      <c r="Q10" s="109">
        <v>1130</v>
      </c>
      <c r="R10" s="107">
        <v>0</v>
      </c>
      <c r="S10" s="106">
        <f>SUM(T10:X10)</f>
        <v>498110</v>
      </c>
      <c r="T10" s="106">
        <v>113380</v>
      </c>
      <c r="U10" s="106">
        <v>273740</v>
      </c>
      <c r="V10" s="109">
        <v>16120</v>
      </c>
      <c r="W10" s="109">
        <v>88090</v>
      </c>
      <c r="X10" s="111">
        <v>6780</v>
      </c>
    </row>
    <row r="11" spans="1:25" ht="17.25" customHeight="1" x14ac:dyDescent="0.15">
      <c r="A11" s="442" t="s">
        <v>108</v>
      </c>
      <c r="B11" s="105">
        <f>SUM(C11,H11,M11,S11)</f>
        <v>2314290</v>
      </c>
      <c r="C11" s="106">
        <f>SUM(D11:G11)</f>
        <v>431870</v>
      </c>
      <c r="D11" s="106">
        <v>390820</v>
      </c>
      <c r="E11" s="110">
        <v>720</v>
      </c>
      <c r="F11" s="106">
        <v>22780</v>
      </c>
      <c r="G11" s="110">
        <v>17550</v>
      </c>
      <c r="H11" s="106">
        <f>SUM(I11:L11)</f>
        <v>772930</v>
      </c>
      <c r="I11" s="106">
        <v>632450</v>
      </c>
      <c r="J11" s="108">
        <v>31830</v>
      </c>
      <c r="K11" s="106">
        <v>33050</v>
      </c>
      <c r="L11" s="111">
        <f>53080+8530+13990</f>
        <v>75600</v>
      </c>
      <c r="M11" s="109">
        <f>SUM(N11:R11)</f>
        <v>632710</v>
      </c>
      <c r="N11" s="106">
        <v>629680</v>
      </c>
      <c r="O11" s="108">
        <v>1990</v>
      </c>
      <c r="P11" s="106" t="s">
        <v>136</v>
      </c>
      <c r="Q11" s="109">
        <v>1040</v>
      </c>
      <c r="R11" s="107">
        <v>0</v>
      </c>
      <c r="S11" s="106">
        <f>SUM(T11:X11)</f>
        <v>476780</v>
      </c>
      <c r="T11" s="106">
        <v>88020</v>
      </c>
      <c r="U11" s="106">
        <v>318350</v>
      </c>
      <c r="V11" s="109">
        <v>17790</v>
      </c>
      <c r="W11" s="109">
        <v>44440</v>
      </c>
      <c r="X11" s="111">
        <v>8180</v>
      </c>
    </row>
    <row r="12" spans="1:25" ht="17.25" customHeight="1" x14ac:dyDescent="0.15">
      <c r="A12" s="442" t="s">
        <v>109</v>
      </c>
      <c r="B12" s="105">
        <f>SUM(C12,H12,M12,S12)</f>
        <v>2381760</v>
      </c>
      <c r="C12" s="106">
        <f>SUM(D12:G12)</f>
        <v>443710</v>
      </c>
      <c r="D12" s="106">
        <v>403390</v>
      </c>
      <c r="E12" s="110">
        <v>1270</v>
      </c>
      <c r="F12" s="106">
        <v>17720</v>
      </c>
      <c r="G12" s="108">
        <v>21330</v>
      </c>
      <c r="H12" s="106">
        <f>SUM(I12:L12)</f>
        <v>789590</v>
      </c>
      <c r="I12" s="106">
        <v>647240</v>
      </c>
      <c r="J12" s="108">
        <v>30990</v>
      </c>
      <c r="K12" s="106">
        <v>29070</v>
      </c>
      <c r="L12" s="111">
        <f>64130+5910+12250</f>
        <v>82290</v>
      </c>
      <c r="M12" s="109">
        <f>SUM(N12:R12)</f>
        <v>635090</v>
      </c>
      <c r="N12" s="106">
        <v>625170</v>
      </c>
      <c r="O12" s="108">
        <v>7530</v>
      </c>
      <c r="P12" s="106" t="s">
        <v>136</v>
      </c>
      <c r="Q12" s="109">
        <v>2390</v>
      </c>
      <c r="R12" s="107">
        <v>0</v>
      </c>
      <c r="S12" s="106">
        <f>SUM(T12:X12)</f>
        <v>513370</v>
      </c>
      <c r="T12" s="106">
        <v>114820</v>
      </c>
      <c r="U12" s="106">
        <v>308920</v>
      </c>
      <c r="V12" s="109">
        <v>21370</v>
      </c>
      <c r="W12" s="109">
        <v>62310</v>
      </c>
      <c r="X12" s="111">
        <v>5950</v>
      </c>
    </row>
    <row r="13" spans="1:25" ht="17.25" customHeight="1" x14ac:dyDescent="0.15">
      <c r="A13" s="442" t="s">
        <v>110</v>
      </c>
      <c r="B13" s="105">
        <f>SUM(C13,H13,M13,S13)</f>
        <v>2252420</v>
      </c>
      <c r="C13" s="106">
        <f>SUM(D13:G13)</f>
        <v>416290</v>
      </c>
      <c r="D13" s="106">
        <v>377730</v>
      </c>
      <c r="E13" s="110">
        <v>1370</v>
      </c>
      <c r="F13" s="106">
        <v>19960</v>
      </c>
      <c r="G13" s="108">
        <v>17230</v>
      </c>
      <c r="H13" s="106">
        <f>SUM(I13:L13)</f>
        <v>740080</v>
      </c>
      <c r="I13" s="106">
        <v>602080</v>
      </c>
      <c r="J13" s="108">
        <v>34540</v>
      </c>
      <c r="K13" s="106">
        <v>32810</v>
      </c>
      <c r="L13" s="111">
        <f>51490+5600+13560</f>
        <v>70650</v>
      </c>
      <c r="M13" s="109">
        <f>SUM(N13:R13)</f>
        <v>646040</v>
      </c>
      <c r="N13" s="106">
        <v>639490</v>
      </c>
      <c r="O13" s="108">
        <v>5930</v>
      </c>
      <c r="P13" s="106" t="s">
        <v>483</v>
      </c>
      <c r="Q13" s="109">
        <v>620</v>
      </c>
      <c r="R13" s="107">
        <v>0</v>
      </c>
      <c r="S13" s="106">
        <f>SUM(T13:X13)</f>
        <v>450010</v>
      </c>
      <c r="T13" s="106">
        <v>119040</v>
      </c>
      <c r="U13" s="106">
        <v>250720</v>
      </c>
      <c r="V13" s="109">
        <v>22620</v>
      </c>
      <c r="W13" s="109">
        <v>51200</v>
      </c>
      <c r="X13" s="111">
        <v>6430</v>
      </c>
    </row>
    <row r="14" spans="1:25" ht="17.25" customHeight="1" x14ac:dyDescent="0.15">
      <c r="A14" s="442" t="s">
        <v>111</v>
      </c>
      <c r="B14" s="105">
        <f>SUM(C14,H14,M14,S14)</f>
        <v>2459480</v>
      </c>
      <c r="C14" s="106">
        <f>SUM(D14:G14)</f>
        <v>469300</v>
      </c>
      <c r="D14" s="106">
        <v>419840</v>
      </c>
      <c r="E14" s="110">
        <v>1940</v>
      </c>
      <c r="F14" s="106">
        <v>25690</v>
      </c>
      <c r="G14" s="108">
        <v>21830</v>
      </c>
      <c r="H14" s="106">
        <f>SUM(I14:L14)</f>
        <v>836920</v>
      </c>
      <c r="I14" s="106">
        <v>672620</v>
      </c>
      <c r="J14" s="108">
        <v>41680</v>
      </c>
      <c r="K14" s="106">
        <v>42430</v>
      </c>
      <c r="L14" s="111">
        <f>60310+5170+14710</f>
        <v>80190</v>
      </c>
      <c r="M14" s="109">
        <f>SUM(N14:R14)</f>
        <v>650070</v>
      </c>
      <c r="N14" s="106">
        <v>645170</v>
      </c>
      <c r="O14" s="108">
        <v>3560</v>
      </c>
      <c r="P14" s="106" t="s">
        <v>483</v>
      </c>
      <c r="Q14" s="109">
        <v>1340</v>
      </c>
      <c r="R14" s="107">
        <v>0</v>
      </c>
      <c r="S14" s="106">
        <f>SUM(T14:X14)</f>
        <v>503190</v>
      </c>
      <c r="T14" s="106">
        <v>132830</v>
      </c>
      <c r="U14" s="106">
        <v>249860</v>
      </c>
      <c r="V14" s="109">
        <v>28580</v>
      </c>
      <c r="W14" s="109">
        <v>78810</v>
      </c>
      <c r="X14" s="111">
        <v>13110</v>
      </c>
    </row>
    <row r="15" spans="1:25" ht="17.25" customHeight="1" x14ac:dyDescent="0.15">
      <c r="A15" s="442" t="s">
        <v>112</v>
      </c>
      <c r="B15" s="105">
        <f>SUM(C15,H15,M15,S15)</f>
        <v>2082470</v>
      </c>
      <c r="C15" s="106">
        <f>SUM(D15:G15)</f>
        <v>425070</v>
      </c>
      <c r="D15" s="106">
        <v>388320</v>
      </c>
      <c r="E15" s="110">
        <v>720</v>
      </c>
      <c r="F15" s="106">
        <v>13960</v>
      </c>
      <c r="G15" s="108">
        <v>22070</v>
      </c>
      <c r="H15" s="106">
        <f>SUM(I15:L15)</f>
        <v>763240</v>
      </c>
      <c r="I15" s="106">
        <v>638510</v>
      </c>
      <c r="J15" s="108">
        <v>25140</v>
      </c>
      <c r="K15" s="106">
        <v>20780</v>
      </c>
      <c r="L15" s="111">
        <f>63810+4280+10720</f>
        <v>78810</v>
      </c>
      <c r="M15" s="109">
        <f>SUM(N15:R15)</f>
        <v>568160</v>
      </c>
      <c r="N15" s="106">
        <v>562110</v>
      </c>
      <c r="O15" s="108">
        <v>5090</v>
      </c>
      <c r="P15" s="106" t="s">
        <v>506</v>
      </c>
      <c r="Q15" s="109">
        <v>960</v>
      </c>
      <c r="R15" s="107">
        <v>0</v>
      </c>
      <c r="S15" s="106">
        <f>SUM(T15:X15)</f>
        <v>326000</v>
      </c>
      <c r="T15" s="106">
        <v>97710</v>
      </c>
      <c r="U15" s="106">
        <v>160980</v>
      </c>
      <c r="V15" s="109">
        <v>20540</v>
      </c>
      <c r="W15" s="109">
        <v>41180</v>
      </c>
      <c r="X15" s="111">
        <v>5590</v>
      </c>
    </row>
    <row r="16" spans="1:25" ht="17.25" customHeight="1" x14ac:dyDescent="0.15">
      <c r="A16" s="442" t="s">
        <v>113</v>
      </c>
      <c r="B16" s="105">
        <f>SUM(C16,H16,M16,S16)</f>
        <v>1906190</v>
      </c>
      <c r="C16" s="106">
        <f>SUM(D16:G16)</f>
        <v>359110</v>
      </c>
      <c r="D16" s="106">
        <v>322080</v>
      </c>
      <c r="E16" s="110">
        <v>700</v>
      </c>
      <c r="F16" s="106">
        <v>18570</v>
      </c>
      <c r="G16" s="108">
        <v>17760</v>
      </c>
      <c r="H16" s="106">
        <f>SUM(I16:L16)</f>
        <v>652750</v>
      </c>
      <c r="I16" s="106">
        <v>523110</v>
      </c>
      <c r="J16" s="108">
        <v>31780</v>
      </c>
      <c r="K16" s="106">
        <v>29800</v>
      </c>
      <c r="L16" s="111">
        <f>49800+5080+13180</f>
        <v>68060</v>
      </c>
      <c r="M16" s="109">
        <f>SUM(N16:R16)</f>
        <v>529500</v>
      </c>
      <c r="N16" s="106">
        <v>527330</v>
      </c>
      <c r="O16" s="108">
        <v>1440</v>
      </c>
      <c r="P16" s="106" t="s">
        <v>483</v>
      </c>
      <c r="Q16" s="109">
        <v>730</v>
      </c>
      <c r="R16" s="107">
        <v>0</v>
      </c>
      <c r="S16" s="106">
        <f>SUM(T16:X16)</f>
        <v>364830</v>
      </c>
      <c r="T16" s="106">
        <v>101950</v>
      </c>
      <c r="U16" s="106">
        <v>178860</v>
      </c>
      <c r="V16" s="109">
        <v>21060</v>
      </c>
      <c r="W16" s="109">
        <v>56440</v>
      </c>
      <c r="X16" s="111">
        <v>6520</v>
      </c>
    </row>
    <row r="17" spans="1:24" ht="17.25" customHeight="1" thickBot="1" x14ac:dyDescent="0.2">
      <c r="A17" s="441" t="s">
        <v>114</v>
      </c>
      <c r="B17" s="112">
        <f>SUM(C17,H17,M17,S17)</f>
        <v>2239190</v>
      </c>
      <c r="C17" s="113">
        <f>SUM(D17:G17)</f>
        <v>446390</v>
      </c>
      <c r="D17" s="113">
        <v>406490</v>
      </c>
      <c r="E17" s="114">
        <v>620</v>
      </c>
      <c r="F17" s="113">
        <v>18500</v>
      </c>
      <c r="G17" s="115">
        <v>20780</v>
      </c>
      <c r="H17" s="113">
        <f>SUM(I17:L17)</f>
        <v>786570</v>
      </c>
      <c r="I17" s="113">
        <v>655070</v>
      </c>
      <c r="J17" s="115">
        <v>27990</v>
      </c>
      <c r="K17" s="113">
        <v>27500</v>
      </c>
      <c r="L17" s="117">
        <f>59430+4490+12090</f>
        <v>76010</v>
      </c>
      <c r="M17" s="116">
        <f>SUM(N17:R17)</f>
        <v>589140</v>
      </c>
      <c r="N17" s="113">
        <v>586970</v>
      </c>
      <c r="O17" s="115">
        <v>1210</v>
      </c>
      <c r="P17" s="113" t="s">
        <v>483</v>
      </c>
      <c r="Q17" s="116">
        <v>960</v>
      </c>
      <c r="R17" s="114">
        <v>0</v>
      </c>
      <c r="S17" s="113">
        <f>SUM(T17:X17)</f>
        <v>417090</v>
      </c>
      <c r="T17" s="113">
        <v>125820</v>
      </c>
      <c r="U17" s="113">
        <v>186190</v>
      </c>
      <c r="V17" s="116">
        <v>29520</v>
      </c>
      <c r="W17" s="116">
        <v>65180</v>
      </c>
      <c r="X17" s="117">
        <v>10380</v>
      </c>
    </row>
    <row r="18" spans="1:24" ht="17.25" customHeight="1" x14ac:dyDescent="0.15">
      <c r="A18" s="440" t="s">
        <v>224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261"/>
    </row>
    <row r="19" spans="1:24" x14ac:dyDescent="0.15">
      <c r="A19" s="440" t="s">
        <v>225</v>
      </c>
      <c r="B19" s="261"/>
      <c r="C19" s="261"/>
      <c r="D19" s="261"/>
      <c r="E19" s="261"/>
      <c r="F19" s="261"/>
      <c r="G19" s="261"/>
      <c r="H19" s="261"/>
      <c r="I19" s="261"/>
      <c r="J19" s="261"/>
      <c r="K19" s="261"/>
      <c r="L19" s="261"/>
    </row>
    <row r="20" spans="1:24" x14ac:dyDescent="0.15">
      <c r="A20" s="440" t="s">
        <v>226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</row>
    <row r="21" spans="1:24" x14ac:dyDescent="0.15">
      <c r="A21" s="440" t="s">
        <v>227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</row>
    <row r="22" spans="1:24" x14ac:dyDescent="0.15">
      <c r="A22" s="440" t="s">
        <v>228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</row>
    <row r="23" spans="1:24" x14ac:dyDescent="0.15">
      <c r="A23" s="440" t="s">
        <v>229</v>
      </c>
      <c r="B23" s="261"/>
      <c r="C23" s="261"/>
      <c r="D23" s="261"/>
      <c r="E23" s="261"/>
      <c r="F23" s="261"/>
      <c r="G23" s="261"/>
      <c r="H23" s="261"/>
      <c r="I23" s="261"/>
      <c r="J23" s="261"/>
      <c r="K23" s="261"/>
      <c r="L23" s="261"/>
    </row>
    <row r="24" spans="1:24" x14ac:dyDescent="0.15">
      <c r="B24" s="261"/>
      <c r="C24" s="261"/>
      <c r="D24" s="261"/>
      <c r="E24" s="261"/>
      <c r="F24" s="261"/>
      <c r="G24" s="118"/>
      <c r="H24" s="261"/>
      <c r="I24" s="261"/>
      <c r="J24" s="261"/>
      <c r="K24" s="261"/>
      <c r="L24" s="261"/>
    </row>
    <row r="25" spans="1:24" x14ac:dyDescent="0.15"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</row>
  </sheetData>
  <mergeCells count="6">
    <mergeCell ref="S2:X2"/>
    <mergeCell ref="A2:A3"/>
    <mergeCell ref="B2:B3"/>
    <mergeCell ref="C2:G2"/>
    <mergeCell ref="H2:L2"/>
    <mergeCell ref="M2:R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  <colBreaks count="1" manualBreakCount="1">
    <brk id="12" max="24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view="pageBreakPreview" zoomScaleNormal="140" zoomScaleSheetLayoutView="100" workbookViewId="0"/>
  </sheetViews>
  <sheetFormatPr defaultRowHeight="13.5" x14ac:dyDescent="0.15"/>
  <cols>
    <col min="1" max="1" width="8" style="70" customWidth="1"/>
    <col min="2" max="2" width="7.125" style="70" customWidth="1"/>
    <col min="3" max="4" width="7.625" style="70" customWidth="1"/>
    <col min="5" max="5" width="8.875" style="70" customWidth="1"/>
    <col min="6" max="7" width="6.75" style="70" customWidth="1"/>
    <col min="8" max="11" width="6.25" style="70" customWidth="1"/>
    <col min="12" max="12" width="6.875" style="70" customWidth="1"/>
    <col min="13" max="13" width="7.25" style="70" customWidth="1"/>
    <col min="14" max="14" width="8.25" style="70" customWidth="1"/>
    <col min="15" max="16" width="7.875" style="70" customWidth="1"/>
    <col min="17" max="17" width="7.25" style="70" customWidth="1"/>
    <col min="18" max="18" width="6" style="70" customWidth="1"/>
    <col min="19" max="19" width="1.5" style="70" customWidth="1"/>
    <col min="20" max="20" width="3.375" style="70" customWidth="1"/>
    <col min="21" max="21" width="6.625" style="70" customWidth="1"/>
    <col min="22" max="22" width="7.875" style="70" customWidth="1"/>
    <col min="23" max="23" width="8.25" style="70" customWidth="1"/>
    <col min="24" max="24" width="6.625" style="70" customWidth="1"/>
    <col min="25" max="25" width="6.25" style="70" customWidth="1"/>
    <col min="26" max="16384" width="9" style="70"/>
  </cols>
  <sheetData>
    <row r="1" spans="1:20" ht="18" customHeight="1" thickBot="1" x14ac:dyDescent="0.2">
      <c r="A1" s="248" t="s">
        <v>578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461"/>
      <c r="M1" s="319"/>
      <c r="N1" s="319"/>
      <c r="O1" s="319"/>
      <c r="P1" s="319"/>
      <c r="Q1" s="319"/>
      <c r="R1" s="472" t="s">
        <v>189</v>
      </c>
      <c r="S1" s="472"/>
      <c r="T1" s="471"/>
    </row>
    <row r="2" spans="1:20" ht="18" customHeight="1" x14ac:dyDescent="0.15">
      <c r="A2" s="459" t="s">
        <v>230</v>
      </c>
      <c r="B2" s="470" t="s">
        <v>231</v>
      </c>
      <c r="C2" s="469" t="s">
        <v>232</v>
      </c>
      <c r="D2" s="469" t="s">
        <v>233</v>
      </c>
      <c r="E2" s="469" t="s">
        <v>577</v>
      </c>
      <c r="F2" s="469" t="s">
        <v>234</v>
      </c>
      <c r="G2" s="469"/>
      <c r="H2" s="469"/>
      <c r="I2" s="469"/>
      <c r="J2" s="469"/>
      <c r="K2" s="468"/>
      <c r="L2" s="455" t="s">
        <v>234</v>
      </c>
      <c r="M2" s="455"/>
      <c r="N2" s="455"/>
      <c r="O2" s="455"/>
      <c r="P2" s="455"/>
      <c r="Q2" s="455"/>
      <c r="R2" s="455"/>
      <c r="S2" s="455"/>
    </row>
    <row r="3" spans="1:20" ht="23.25" customHeight="1" thickBot="1" x14ac:dyDescent="0.2">
      <c r="A3" s="454"/>
      <c r="B3" s="467"/>
      <c r="C3" s="466"/>
      <c r="D3" s="466"/>
      <c r="E3" s="466"/>
      <c r="F3" s="446" t="s">
        <v>81</v>
      </c>
      <c r="G3" s="446" t="s">
        <v>235</v>
      </c>
      <c r="H3" s="446" t="s">
        <v>576</v>
      </c>
      <c r="I3" s="446" t="s">
        <v>236</v>
      </c>
      <c r="J3" s="446" t="s">
        <v>575</v>
      </c>
      <c r="K3" s="445" t="s">
        <v>574</v>
      </c>
      <c r="L3" s="449" t="s">
        <v>573</v>
      </c>
      <c r="M3" s="446" t="s">
        <v>237</v>
      </c>
      <c r="N3" s="449" t="s">
        <v>238</v>
      </c>
      <c r="O3" s="446" t="s">
        <v>239</v>
      </c>
      <c r="P3" s="449" t="s">
        <v>572</v>
      </c>
      <c r="Q3" s="446" t="s">
        <v>240</v>
      </c>
      <c r="R3" s="465" t="s">
        <v>241</v>
      </c>
      <c r="S3" s="464"/>
    </row>
    <row r="4" spans="1:20" ht="17.25" customHeight="1" x14ac:dyDescent="0.15">
      <c r="A4" s="443" t="s">
        <v>568</v>
      </c>
      <c r="B4" s="105">
        <v>31817130</v>
      </c>
      <c r="C4" s="106">
        <v>25618730</v>
      </c>
      <c r="D4" s="111">
        <v>1513830</v>
      </c>
      <c r="E4" s="111">
        <v>2536270</v>
      </c>
      <c r="F4" s="111">
        <v>2148300</v>
      </c>
      <c r="G4" s="111">
        <v>369540</v>
      </c>
      <c r="H4" s="111">
        <v>27240</v>
      </c>
      <c r="I4" s="111">
        <v>23630</v>
      </c>
      <c r="J4" s="111">
        <v>2010</v>
      </c>
      <c r="K4" s="111">
        <v>40680</v>
      </c>
      <c r="L4" s="108">
        <v>61840</v>
      </c>
      <c r="M4" s="111">
        <v>1094890</v>
      </c>
      <c r="N4" s="111">
        <v>258610</v>
      </c>
      <c r="O4" s="111">
        <v>3490</v>
      </c>
      <c r="P4" s="111">
        <v>60180</v>
      </c>
      <c r="Q4" s="111">
        <v>103060</v>
      </c>
      <c r="R4" s="111">
        <v>103130</v>
      </c>
      <c r="S4" s="119"/>
    </row>
    <row r="5" spans="1:20" ht="17.25" customHeight="1" x14ac:dyDescent="0.15">
      <c r="A5" s="443" t="s">
        <v>478</v>
      </c>
      <c r="B5" s="105">
        <f>SUM(C5:E5,F5)</f>
        <v>30303540</v>
      </c>
      <c r="C5" s="106">
        <f>SUM(C6:C17)</f>
        <v>24421410</v>
      </c>
      <c r="D5" s="106">
        <f>SUM(D6:D17)</f>
        <v>1194850</v>
      </c>
      <c r="E5" s="106">
        <f>SUM(E6:E17)</f>
        <v>2453850</v>
      </c>
      <c r="F5" s="111">
        <f>SUM(G5:R5)</f>
        <v>2233430</v>
      </c>
      <c r="G5" s="111">
        <f>SUM(G6:G17)</f>
        <v>377770</v>
      </c>
      <c r="H5" s="111">
        <f>SUM(H6:H17)</f>
        <v>28550</v>
      </c>
      <c r="I5" s="111">
        <f>SUM(I6:I17)</f>
        <v>26640</v>
      </c>
      <c r="J5" s="111">
        <f>SUM(J6:J17)</f>
        <v>530</v>
      </c>
      <c r="K5" s="111">
        <f>SUM(K6:K17)</f>
        <v>40190</v>
      </c>
      <c r="L5" s="108">
        <f>SUM(L6:L17)</f>
        <v>68240</v>
      </c>
      <c r="M5" s="106">
        <f>SUM(M6:M17)</f>
        <v>1073380</v>
      </c>
      <c r="N5" s="106">
        <f>SUM(N6:N17)</f>
        <v>256000</v>
      </c>
      <c r="O5" s="106">
        <f>SUM(O6:O17)</f>
        <v>5290</v>
      </c>
      <c r="P5" s="106">
        <f>SUM(P6:P17)</f>
        <v>53010</v>
      </c>
      <c r="Q5" s="106">
        <f>SUM(Q6:Q17)</f>
        <v>131600</v>
      </c>
      <c r="R5" s="108">
        <f>SUM(R6:R17)</f>
        <v>172230</v>
      </c>
      <c r="S5" s="119"/>
    </row>
    <row r="6" spans="1:20" ht="17.25" customHeight="1" x14ac:dyDescent="0.15">
      <c r="A6" s="442" t="s">
        <v>103</v>
      </c>
      <c r="B6" s="105">
        <f>SUM(C6:E6,F6)</f>
        <v>2616540</v>
      </c>
      <c r="C6" s="108">
        <v>2126470</v>
      </c>
      <c r="D6" s="106">
        <v>103460</v>
      </c>
      <c r="E6" s="106">
        <v>215500</v>
      </c>
      <c r="F6" s="108">
        <f>SUM(G6:R6)</f>
        <v>171110</v>
      </c>
      <c r="G6" s="106">
        <v>30650</v>
      </c>
      <c r="H6" s="108">
        <v>1290</v>
      </c>
      <c r="I6" s="111">
        <v>5270</v>
      </c>
      <c r="J6" s="111" t="s">
        <v>483</v>
      </c>
      <c r="K6" s="111">
        <v>2620</v>
      </c>
      <c r="L6" s="109">
        <v>5170</v>
      </c>
      <c r="M6" s="111">
        <v>85560</v>
      </c>
      <c r="N6" s="106">
        <v>24090</v>
      </c>
      <c r="O6" s="109">
        <v>1220</v>
      </c>
      <c r="P6" s="111">
        <v>4440</v>
      </c>
      <c r="Q6" s="120">
        <v>10800</v>
      </c>
      <c r="R6" s="111" t="s">
        <v>483</v>
      </c>
      <c r="S6" s="119"/>
    </row>
    <row r="7" spans="1:20" ht="17.25" customHeight="1" x14ac:dyDescent="0.15">
      <c r="A7" s="442" t="s">
        <v>104</v>
      </c>
      <c r="B7" s="105">
        <f>SUM(C7:E7,F7)</f>
        <v>2828410</v>
      </c>
      <c r="C7" s="108">
        <v>2214610</v>
      </c>
      <c r="D7" s="106">
        <v>135090</v>
      </c>
      <c r="E7" s="106">
        <v>263070</v>
      </c>
      <c r="F7" s="108">
        <f>SUM(G7:R7)</f>
        <v>215640</v>
      </c>
      <c r="G7" s="106">
        <v>44250</v>
      </c>
      <c r="H7" s="108">
        <v>3080</v>
      </c>
      <c r="I7" s="111">
        <v>2690</v>
      </c>
      <c r="J7" s="111" t="s">
        <v>531</v>
      </c>
      <c r="K7" s="111">
        <v>4100</v>
      </c>
      <c r="L7" s="109">
        <v>5220</v>
      </c>
      <c r="M7" s="111">
        <v>113120</v>
      </c>
      <c r="N7" s="106">
        <v>21440</v>
      </c>
      <c r="O7" s="109" t="s">
        <v>483</v>
      </c>
      <c r="P7" s="111">
        <v>5860</v>
      </c>
      <c r="Q7" s="120">
        <v>15880</v>
      </c>
      <c r="R7" s="111" t="s">
        <v>483</v>
      </c>
      <c r="S7" s="119"/>
    </row>
    <row r="8" spans="1:20" ht="17.25" customHeight="1" x14ac:dyDescent="0.15">
      <c r="A8" s="442" t="s">
        <v>105</v>
      </c>
      <c r="B8" s="105">
        <f>SUM(C8:E8,F8)</f>
        <v>2363110</v>
      </c>
      <c r="C8" s="108">
        <v>1903450</v>
      </c>
      <c r="D8" s="106">
        <v>102880</v>
      </c>
      <c r="E8" s="106">
        <v>205670</v>
      </c>
      <c r="F8" s="108">
        <f>SUM(G8:R8)</f>
        <v>151110</v>
      </c>
      <c r="G8" s="106">
        <v>25240</v>
      </c>
      <c r="H8" s="108">
        <v>2400</v>
      </c>
      <c r="I8" s="111">
        <v>1160</v>
      </c>
      <c r="J8" s="111" t="s">
        <v>136</v>
      </c>
      <c r="K8" s="111">
        <v>3840</v>
      </c>
      <c r="L8" s="109">
        <v>5290</v>
      </c>
      <c r="M8" s="109">
        <v>79730</v>
      </c>
      <c r="N8" s="106">
        <v>20040</v>
      </c>
      <c r="O8" s="109" t="s">
        <v>483</v>
      </c>
      <c r="P8" s="111">
        <v>5300</v>
      </c>
      <c r="Q8" s="120">
        <v>8110</v>
      </c>
      <c r="R8" s="111" t="s">
        <v>483</v>
      </c>
      <c r="S8" s="119"/>
    </row>
    <row r="9" spans="1:20" ht="17.25" customHeight="1" x14ac:dyDescent="0.15">
      <c r="A9" s="442" t="s">
        <v>106</v>
      </c>
      <c r="B9" s="105">
        <f>SUM(C9:E9,F9)</f>
        <v>2830390</v>
      </c>
      <c r="C9" s="108">
        <v>2217950</v>
      </c>
      <c r="D9" s="106">
        <v>125580</v>
      </c>
      <c r="E9" s="106">
        <v>194790</v>
      </c>
      <c r="F9" s="108">
        <f>SUM(G9:R9)</f>
        <v>292070</v>
      </c>
      <c r="G9" s="106">
        <v>28960</v>
      </c>
      <c r="H9" s="108">
        <v>2380</v>
      </c>
      <c r="I9" s="111">
        <v>1090</v>
      </c>
      <c r="J9" s="111" t="s">
        <v>483</v>
      </c>
      <c r="K9" s="111">
        <v>2430</v>
      </c>
      <c r="L9" s="109">
        <v>5330</v>
      </c>
      <c r="M9" s="111">
        <v>94720</v>
      </c>
      <c r="N9" s="106">
        <v>19470</v>
      </c>
      <c r="O9" s="109" t="s">
        <v>136</v>
      </c>
      <c r="P9" s="111">
        <v>3420</v>
      </c>
      <c r="Q9" s="120">
        <v>6950</v>
      </c>
      <c r="R9" s="463">
        <v>127320</v>
      </c>
      <c r="S9" s="119"/>
    </row>
    <row r="10" spans="1:20" ht="17.25" customHeight="1" x14ac:dyDescent="0.15">
      <c r="A10" s="442" t="s">
        <v>107</v>
      </c>
      <c r="B10" s="105">
        <f>SUM(C10:E10,F10)</f>
        <v>2614630</v>
      </c>
      <c r="C10" s="108">
        <v>2145070</v>
      </c>
      <c r="D10" s="106">
        <v>61830</v>
      </c>
      <c r="E10" s="106">
        <v>189870</v>
      </c>
      <c r="F10" s="108">
        <f>SUM(G10:R10)</f>
        <v>217860</v>
      </c>
      <c r="G10" s="106">
        <v>25020</v>
      </c>
      <c r="H10" s="108">
        <v>2510</v>
      </c>
      <c r="I10" s="111">
        <v>2100</v>
      </c>
      <c r="J10" s="111" t="s">
        <v>483</v>
      </c>
      <c r="K10" s="111">
        <v>3590</v>
      </c>
      <c r="L10" s="109">
        <v>10690</v>
      </c>
      <c r="M10" s="109">
        <v>89430</v>
      </c>
      <c r="N10" s="106">
        <v>23530</v>
      </c>
      <c r="O10" s="109">
        <v>1280</v>
      </c>
      <c r="P10" s="111">
        <v>4280</v>
      </c>
      <c r="Q10" s="120">
        <v>10520</v>
      </c>
      <c r="R10" s="463">
        <v>44910</v>
      </c>
      <c r="S10" s="119"/>
    </row>
    <row r="11" spans="1:20" ht="17.25" customHeight="1" x14ac:dyDescent="0.15">
      <c r="A11" s="442" t="s">
        <v>108</v>
      </c>
      <c r="B11" s="105">
        <f>SUM(C11:E11,F11)</f>
        <v>2553230</v>
      </c>
      <c r="C11" s="108">
        <v>2070130</v>
      </c>
      <c r="D11" s="106">
        <v>91080</v>
      </c>
      <c r="E11" s="106">
        <v>232610</v>
      </c>
      <c r="F11" s="108">
        <f>SUM(G11:R11)</f>
        <v>159410</v>
      </c>
      <c r="G11" s="106">
        <v>30380</v>
      </c>
      <c r="H11" s="108">
        <v>3090</v>
      </c>
      <c r="I11" s="111">
        <v>2420</v>
      </c>
      <c r="J11" s="111" t="s">
        <v>483</v>
      </c>
      <c r="K11" s="111">
        <v>2990</v>
      </c>
      <c r="L11" s="109">
        <v>5280</v>
      </c>
      <c r="M11" s="111">
        <v>80500</v>
      </c>
      <c r="N11" s="106">
        <v>20380</v>
      </c>
      <c r="O11" s="109" t="s">
        <v>483</v>
      </c>
      <c r="P11" s="111">
        <v>6330</v>
      </c>
      <c r="Q11" s="120">
        <v>8040</v>
      </c>
      <c r="R11" s="111" t="s">
        <v>483</v>
      </c>
      <c r="S11" s="119"/>
    </row>
    <row r="12" spans="1:20" ht="17.25" customHeight="1" x14ac:dyDescent="0.15">
      <c r="A12" s="442" t="s">
        <v>109</v>
      </c>
      <c r="B12" s="105">
        <f>SUM(C12:E12,F12)</f>
        <v>2599590</v>
      </c>
      <c r="C12" s="108">
        <v>2112220</v>
      </c>
      <c r="D12" s="106">
        <v>97210</v>
      </c>
      <c r="E12" s="106">
        <v>213680</v>
      </c>
      <c r="F12" s="108">
        <f>SUM(G12:R12)</f>
        <v>176480</v>
      </c>
      <c r="G12" s="106">
        <v>29620</v>
      </c>
      <c r="H12" s="108">
        <v>2530</v>
      </c>
      <c r="I12" s="111">
        <v>1180</v>
      </c>
      <c r="J12" s="111" t="s">
        <v>483</v>
      </c>
      <c r="K12" s="111">
        <v>2940</v>
      </c>
      <c r="L12" s="109">
        <v>10550</v>
      </c>
      <c r="M12" s="109">
        <v>93260</v>
      </c>
      <c r="N12" s="106">
        <v>21430</v>
      </c>
      <c r="O12" s="109" t="s">
        <v>136</v>
      </c>
      <c r="P12" s="111">
        <v>4150</v>
      </c>
      <c r="Q12" s="120">
        <v>10820</v>
      </c>
      <c r="R12" s="111" t="s">
        <v>483</v>
      </c>
      <c r="S12" s="119"/>
    </row>
    <row r="13" spans="1:20" ht="17.25" customHeight="1" x14ac:dyDescent="0.15">
      <c r="A13" s="442" t="s">
        <v>110</v>
      </c>
      <c r="B13" s="105">
        <f>SUM(C13:E13,F13)</f>
        <v>2466090</v>
      </c>
      <c r="C13" s="108">
        <v>2012800</v>
      </c>
      <c r="D13" s="106">
        <v>82220</v>
      </c>
      <c r="E13" s="106">
        <v>209760</v>
      </c>
      <c r="F13" s="108">
        <f>SUM(G13:R13)</f>
        <v>161310</v>
      </c>
      <c r="G13" s="106">
        <v>30920</v>
      </c>
      <c r="H13" s="108">
        <v>2450</v>
      </c>
      <c r="I13" s="111">
        <v>2580</v>
      </c>
      <c r="J13" s="111" t="s">
        <v>483</v>
      </c>
      <c r="K13" s="111">
        <v>3160</v>
      </c>
      <c r="L13" s="109">
        <v>5200</v>
      </c>
      <c r="M13" s="109">
        <v>85220</v>
      </c>
      <c r="N13" s="106">
        <v>18280</v>
      </c>
      <c r="O13" s="109">
        <v>1390</v>
      </c>
      <c r="P13" s="111">
        <v>3910</v>
      </c>
      <c r="Q13" s="120">
        <v>8200</v>
      </c>
      <c r="R13" s="111" t="s">
        <v>483</v>
      </c>
      <c r="S13" s="119"/>
    </row>
    <row r="14" spans="1:20" ht="17.25" customHeight="1" x14ac:dyDescent="0.15">
      <c r="A14" s="442" t="s">
        <v>111</v>
      </c>
      <c r="B14" s="105">
        <f>SUM(C14:E14,F14)</f>
        <v>2653660</v>
      </c>
      <c r="C14" s="108">
        <v>2136830</v>
      </c>
      <c r="D14" s="106">
        <v>135830</v>
      </c>
      <c r="E14" s="106">
        <v>188830</v>
      </c>
      <c r="F14" s="108">
        <f>SUM(G14:R14)</f>
        <v>192170</v>
      </c>
      <c r="G14" s="106">
        <v>34690</v>
      </c>
      <c r="H14" s="108">
        <v>2320</v>
      </c>
      <c r="I14" s="111">
        <v>1720</v>
      </c>
      <c r="J14" s="111" t="s">
        <v>483</v>
      </c>
      <c r="K14" s="111">
        <v>5060</v>
      </c>
      <c r="L14" s="109">
        <v>5150</v>
      </c>
      <c r="M14" s="109">
        <v>95220</v>
      </c>
      <c r="N14" s="109">
        <v>28140</v>
      </c>
      <c r="O14" s="109" t="s">
        <v>483</v>
      </c>
      <c r="P14" s="111">
        <v>5350</v>
      </c>
      <c r="Q14" s="120">
        <v>14520</v>
      </c>
      <c r="R14" s="111" t="s">
        <v>483</v>
      </c>
      <c r="S14" s="119"/>
    </row>
    <row r="15" spans="1:20" ht="17.25" customHeight="1" x14ac:dyDescent="0.15">
      <c r="A15" s="442" t="s">
        <v>112</v>
      </c>
      <c r="B15" s="105">
        <f>SUM(C15:E15,F15)</f>
        <v>2251280</v>
      </c>
      <c r="C15" s="108">
        <v>1855860</v>
      </c>
      <c r="D15" s="106">
        <v>56180</v>
      </c>
      <c r="E15" s="106">
        <v>164660</v>
      </c>
      <c r="F15" s="108">
        <f>SUM(G15:R15)</f>
        <v>174580</v>
      </c>
      <c r="G15" s="106">
        <v>31420</v>
      </c>
      <c r="H15" s="108">
        <v>2580</v>
      </c>
      <c r="I15" s="106">
        <v>1040</v>
      </c>
      <c r="J15" s="111" t="s">
        <v>483</v>
      </c>
      <c r="K15" s="111">
        <v>3170</v>
      </c>
      <c r="L15" s="109">
        <v>5180</v>
      </c>
      <c r="M15" s="109">
        <v>95990</v>
      </c>
      <c r="N15" s="109">
        <v>16260</v>
      </c>
      <c r="O15" s="109" t="s">
        <v>136</v>
      </c>
      <c r="P15" s="111">
        <v>4150</v>
      </c>
      <c r="Q15" s="120">
        <v>14790</v>
      </c>
      <c r="R15" s="111" t="s">
        <v>483</v>
      </c>
      <c r="S15" s="119"/>
    </row>
    <row r="16" spans="1:20" ht="17.25" customHeight="1" x14ac:dyDescent="0.15">
      <c r="A16" s="442" t="s">
        <v>113</v>
      </c>
      <c r="B16" s="105">
        <f>SUM(C16:E16,F16)</f>
        <v>2080070</v>
      </c>
      <c r="C16" s="108">
        <v>1667730</v>
      </c>
      <c r="D16" s="106">
        <v>98840</v>
      </c>
      <c r="E16" s="106">
        <v>170600</v>
      </c>
      <c r="F16" s="108">
        <f>SUM(G16:R16)</f>
        <v>142900</v>
      </c>
      <c r="G16" s="106">
        <v>27970</v>
      </c>
      <c r="H16" s="108">
        <v>1750</v>
      </c>
      <c r="I16" s="111">
        <v>2840</v>
      </c>
      <c r="J16" s="111" t="s">
        <v>483</v>
      </c>
      <c r="K16" s="111">
        <v>2980</v>
      </c>
      <c r="L16" s="109" t="s">
        <v>136</v>
      </c>
      <c r="M16" s="106">
        <v>76720</v>
      </c>
      <c r="N16" s="109">
        <v>17050</v>
      </c>
      <c r="O16" s="109" t="s">
        <v>483</v>
      </c>
      <c r="P16" s="111">
        <v>3280</v>
      </c>
      <c r="Q16" s="120">
        <v>10310</v>
      </c>
      <c r="R16" s="111" t="s">
        <v>483</v>
      </c>
      <c r="S16" s="119"/>
    </row>
    <row r="17" spans="1:19" ht="17.25" customHeight="1" thickBot="1" x14ac:dyDescent="0.2">
      <c r="A17" s="441" t="s">
        <v>114</v>
      </c>
      <c r="B17" s="112">
        <f>SUM(C17:E17,F17)</f>
        <v>2446540</v>
      </c>
      <c r="C17" s="115">
        <v>1958290</v>
      </c>
      <c r="D17" s="113">
        <v>104650</v>
      </c>
      <c r="E17" s="113">
        <v>204810</v>
      </c>
      <c r="F17" s="113">
        <f>SUM(G17:R17)</f>
        <v>178790</v>
      </c>
      <c r="G17" s="113">
        <v>38650</v>
      </c>
      <c r="H17" s="115">
        <v>2170</v>
      </c>
      <c r="I17" s="113">
        <v>2550</v>
      </c>
      <c r="J17" s="113">
        <v>530</v>
      </c>
      <c r="K17" s="117">
        <v>3310</v>
      </c>
      <c r="L17" s="116">
        <v>5180</v>
      </c>
      <c r="M17" s="116">
        <v>83910</v>
      </c>
      <c r="N17" s="116">
        <v>25890</v>
      </c>
      <c r="O17" s="116">
        <v>1400</v>
      </c>
      <c r="P17" s="117">
        <v>2540</v>
      </c>
      <c r="Q17" s="121">
        <v>12660</v>
      </c>
      <c r="R17" s="117" t="s">
        <v>483</v>
      </c>
      <c r="S17" s="122"/>
    </row>
    <row r="18" spans="1:19" ht="17.25" customHeight="1" x14ac:dyDescent="0.15">
      <c r="A18" s="440" t="s">
        <v>224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1"/>
    </row>
    <row r="19" spans="1:19" x14ac:dyDescent="0.15">
      <c r="A19" s="462" t="s">
        <v>571</v>
      </c>
    </row>
    <row r="20" spans="1:19" x14ac:dyDescent="0.15">
      <c r="A20" s="462" t="s">
        <v>570</v>
      </c>
    </row>
  </sheetData>
  <mergeCells count="9">
    <mergeCell ref="R1:S1"/>
    <mergeCell ref="A2:A3"/>
    <mergeCell ref="B2:B3"/>
    <mergeCell ref="C2:C3"/>
    <mergeCell ref="D2:D3"/>
    <mergeCell ref="E2:E3"/>
    <mergeCell ref="F2:K2"/>
    <mergeCell ref="L2:S2"/>
    <mergeCell ref="R3:S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view="pageBreakPreview" zoomScaleNormal="100" zoomScaleSheetLayoutView="100" workbookViewId="0"/>
  </sheetViews>
  <sheetFormatPr defaultRowHeight="13.5" x14ac:dyDescent="0.15"/>
  <cols>
    <col min="1" max="1" width="11.25" style="70" customWidth="1"/>
    <col min="2" max="2" width="5.875" style="70" customWidth="1"/>
    <col min="3" max="11" width="5.5" style="70" customWidth="1"/>
    <col min="12" max="13" width="4.875" style="70" customWidth="1"/>
    <col min="14" max="14" width="5.5" style="70" customWidth="1"/>
    <col min="15" max="15" width="4.625" style="70" customWidth="1"/>
    <col min="16" max="29" width="5" style="70" customWidth="1"/>
    <col min="30" max="16384" width="9" style="70"/>
  </cols>
  <sheetData>
    <row r="1" spans="1:16" ht="18" customHeight="1" thickBot="1" x14ac:dyDescent="0.2">
      <c r="A1" s="69" t="s">
        <v>587</v>
      </c>
      <c r="M1" s="69"/>
      <c r="N1" s="216" t="s">
        <v>100</v>
      </c>
      <c r="O1" s="216"/>
    </row>
    <row r="2" spans="1:16" ht="21" customHeight="1" thickBot="1" x14ac:dyDescent="0.2">
      <c r="A2" s="269" t="s">
        <v>242</v>
      </c>
      <c r="B2" s="401" t="s">
        <v>243</v>
      </c>
      <c r="C2" s="199" t="s">
        <v>244</v>
      </c>
      <c r="D2" s="200"/>
      <c r="E2" s="200"/>
      <c r="F2" s="200"/>
      <c r="G2" s="201"/>
      <c r="H2" s="199" t="s">
        <v>245</v>
      </c>
      <c r="I2" s="200"/>
      <c r="J2" s="200"/>
      <c r="K2" s="200"/>
      <c r="L2" s="200"/>
      <c r="M2" s="201"/>
      <c r="N2" s="393" t="s">
        <v>246</v>
      </c>
      <c r="O2" s="473"/>
      <c r="P2" s="209"/>
    </row>
    <row r="3" spans="1:16" ht="24" customHeight="1" x14ac:dyDescent="0.15">
      <c r="A3" s="371"/>
      <c r="B3" s="389"/>
      <c r="C3" s="484" t="s">
        <v>247</v>
      </c>
      <c r="D3" s="486" t="s">
        <v>248</v>
      </c>
      <c r="E3" s="485" t="s">
        <v>249</v>
      </c>
      <c r="F3" s="486" t="s">
        <v>250</v>
      </c>
      <c r="G3" s="485" t="s">
        <v>251</v>
      </c>
      <c r="H3" s="484" t="s">
        <v>252</v>
      </c>
      <c r="I3" s="199" t="s">
        <v>253</v>
      </c>
      <c r="J3" s="200"/>
      <c r="K3" s="201"/>
      <c r="L3" s="483"/>
      <c r="M3" s="482"/>
      <c r="N3" s="381"/>
      <c r="O3" s="473"/>
      <c r="P3" s="209"/>
    </row>
    <row r="4" spans="1:16" ht="177" customHeight="1" thickBot="1" x14ac:dyDescent="0.2">
      <c r="A4" s="267"/>
      <c r="B4" s="380"/>
      <c r="C4" s="479"/>
      <c r="D4" s="481"/>
      <c r="E4" s="480"/>
      <c r="F4" s="481"/>
      <c r="G4" s="480"/>
      <c r="H4" s="479"/>
      <c r="I4" s="478" t="s">
        <v>254</v>
      </c>
      <c r="J4" s="477" t="s">
        <v>255</v>
      </c>
      <c r="K4" s="476" t="s">
        <v>256</v>
      </c>
      <c r="L4" s="475" t="s">
        <v>257</v>
      </c>
      <c r="M4" s="474" t="s">
        <v>258</v>
      </c>
      <c r="N4" s="373"/>
      <c r="O4" s="473"/>
      <c r="P4" s="209"/>
    </row>
    <row r="5" spans="1:16" ht="23.25" customHeight="1" x14ac:dyDescent="0.15">
      <c r="A5" s="273" t="s">
        <v>479</v>
      </c>
      <c r="B5" s="78">
        <v>554</v>
      </c>
      <c r="C5" s="15" t="s">
        <v>260</v>
      </c>
      <c r="D5" s="9" t="s">
        <v>261</v>
      </c>
      <c r="E5" s="15" t="s">
        <v>262</v>
      </c>
      <c r="F5" s="15" t="s">
        <v>263</v>
      </c>
      <c r="G5" s="9" t="s">
        <v>264</v>
      </c>
      <c r="H5" s="10" t="s">
        <v>265</v>
      </c>
      <c r="I5" s="10" t="s">
        <v>264</v>
      </c>
      <c r="J5" s="123" t="s">
        <v>264</v>
      </c>
      <c r="K5" s="19" t="s">
        <v>266</v>
      </c>
      <c r="L5" s="9" t="s">
        <v>19</v>
      </c>
      <c r="M5" s="15" t="s">
        <v>19</v>
      </c>
      <c r="N5" s="9">
        <v>469</v>
      </c>
      <c r="O5" s="433"/>
    </row>
    <row r="6" spans="1:16" ht="23.25" customHeight="1" x14ac:dyDescent="0.15">
      <c r="A6" s="74">
        <v>28</v>
      </c>
      <c r="B6" s="78">
        <v>580</v>
      </c>
      <c r="C6" s="15" t="s">
        <v>267</v>
      </c>
      <c r="D6" s="9" t="s">
        <v>268</v>
      </c>
      <c r="E6" s="15" t="s">
        <v>269</v>
      </c>
      <c r="F6" s="15" t="s">
        <v>270</v>
      </c>
      <c r="G6" s="9" t="s">
        <v>19</v>
      </c>
      <c r="H6" s="10" t="s">
        <v>265</v>
      </c>
      <c r="I6" s="10" t="s">
        <v>19</v>
      </c>
      <c r="J6" s="15" t="s">
        <v>19</v>
      </c>
      <c r="K6" s="19" t="s">
        <v>271</v>
      </c>
      <c r="L6" s="9" t="s">
        <v>19</v>
      </c>
      <c r="M6" s="15" t="s">
        <v>19</v>
      </c>
      <c r="N6" s="9">
        <v>512</v>
      </c>
      <c r="O6" s="433"/>
    </row>
    <row r="7" spans="1:16" ht="23.25" customHeight="1" x14ac:dyDescent="0.15">
      <c r="A7" s="74">
        <v>29</v>
      </c>
      <c r="B7" s="78">
        <v>518</v>
      </c>
      <c r="C7" s="15" t="s">
        <v>272</v>
      </c>
      <c r="D7" s="9" t="s">
        <v>273</v>
      </c>
      <c r="E7" s="15" t="s">
        <v>274</v>
      </c>
      <c r="F7" s="15" t="s">
        <v>275</v>
      </c>
      <c r="G7" s="9" t="s">
        <v>276</v>
      </c>
      <c r="H7" s="10" t="s">
        <v>265</v>
      </c>
      <c r="I7" s="10" t="s">
        <v>277</v>
      </c>
      <c r="J7" s="15" t="s">
        <v>259</v>
      </c>
      <c r="K7" s="19" t="s">
        <v>278</v>
      </c>
      <c r="L7" s="9" t="s">
        <v>19</v>
      </c>
      <c r="M7" s="15" t="s">
        <v>19</v>
      </c>
      <c r="N7" s="9">
        <v>448</v>
      </c>
      <c r="O7" s="433"/>
    </row>
    <row r="8" spans="1:16" ht="23.25" customHeight="1" x14ac:dyDescent="0.15">
      <c r="A8" s="74">
        <v>30</v>
      </c>
      <c r="B8" s="78">
        <v>609</v>
      </c>
      <c r="C8" s="15" t="s">
        <v>584</v>
      </c>
      <c r="D8" s="9" t="s">
        <v>279</v>
      </c>
      <c r="E8" s="15" t="s">
        <v>586</v>
      </c>
      <c r="F8" s="15" t="s">
        <v>280</v>
      </c>
      <c r="G8" s="9" t="s">
        <v>264</v>
      </c>
      <c r="H8" s="10" t="s">
        <v>585</v>
      </c>
      <c r="I8" s="10" t="s">
        <v>19</v>
      </c>
      <c r="J8" s="15" t="s">
        <v>19</v>
      </c>
      <c r="K8" s="19" t="s">
        <v>19</v>
      </c>
      <c r="L8" s="9" t="s">
        <v>19</v>
      </c>
      <c r="M8" s="15" t="s">
        <v>19</v>
      </c>
      <c r="N8" s="9">
        <v>564</v>
      </c>
      <c r="O8" s="433"/>
    </row>
    <row r="9" spans="1:16" ht="23.25" customHeight="1" thickBot="1" x14ac:dyDescent="0.2">
      <c r="A9" s="75" t="s">
        <v>478</v>
      </c>
      <c r="B9" s="80">
        <v>517</v>
      </c>
      <c r="C9" s="18" t="s">
        <v>584</v>
      </c>
      <c r="D9" s="12" t="s">
        <v>583</v>
      </c>
      <c r="E9" s="18" t="s">
        <v>580</v>
      </c>
      <c r="F9" s="18" t="s">
        <v>582</v>
      </c>
      <c r="G9" s="12" t="s">
        <v>581</v>
      </c>
      <c r="H9" s="13" t="s">
        <v>580</v>
      </c>
      <c r="I9" s="13" t="s">
        <v>19</v>
      </c>
      <c r="J9" s="18" t="s">
        <v>19</v>
      </c>
      <c r="K9" s="20" t="s">
        <v>19</v>
      </c>
      <c r="L9" s="12" t="s">
        <v>19</v>
      </c>
      <c r="M9" s="18" t="s">
        <v>19</v>
      </c>
      <c r="N9" s="12">
        <v>493</v>
      </c>
      <c r="O9" s="433"/>
    </row>
    <row r="10" spans="1:16" ht="22.5" customHeight="1" x14ac:dyDescent="0.15">
      <c r="A10" s="69" t="s">
        <v>281</v>
      </c>
    </row>
    <row r="11" spans="1:16" ht="16.5" customHeight="1" x14ac:dyDescent="0.15">
      <c r="A11" s="69" t="s">
        <v>579</v>
      </c>
    </row>
  </sheetData>
  <mergeCells count="12">
    <mergeCell ref="H3:H4"/>
    <mergeCell ref="I3:K3"/>
    <mergeCell ref="A2:A4"/>
    <mergeCell ref="B2:B4"/>
    <mergeCell ref="C2:G2"/>
    <mergeCell ref="H2:M2"/>
    <mergeCell ref="N2:N4"/>
    <mergeCell ref="C3:C4"/>
    <mergeCell ref="D3:D4"/>
    <mergeCell ref="E3:E4"/>
    <mergeCell ref="F3:F4"/>
    <mergeCell ref="G3:G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view="pageBreakPreview" zoomScaleNormal="100" zoomScaleSheetLayoutView="100" workbookViewId="0"/>
  </sheetViews>
  <sheetFormatPr defaultRowHeight="13.5" x14ac:dyDescent="0.15"/>
  <cols>
    <col min="1" max="1" width="11.25" style="70" customWidth="1"/>
    <col min="2" max="8" width="10.375" style="70" customWidth="1"/>
    <col min="9" max="22" width="5" style="70" customWidth="1"/>
    <col min="23" max="16384" width="9" style="70"/>
  </cols>
  <sheetData>
    <row r="1" spans="1:9" ht="18" customHeight="1" thickBot="1" x14ac:dyDescent="0.2">
      <c r="A1" s="69" t="s">
        <v>589</v>
      </c>
      <c r="B1" s="210"/>
      <c r="C1" s="210"/>
      <c r="D1" s="210"/>
      <c r="E1" s="210"/>
      <c r="F1" s="210"/>
      <c r="G1" s="210"/>
      <c r="H1" s="303" t="s">
        <v>588</v>
      </c>
    </row>
    <row r="2" spans="1:9" ht="42" customHeight="1" thickBot="1" x14ac:dyDescent="0.2">
      <c r="A2" s="490" t="s">
        <v>282</v>
      </c>
      <c r="B2" s="489" t="s">
        <v>10</v>
      </c>
      <c r="C2" s="313" t="s">
        <v>283</v>
      </c>
      <c r="D2" s="313" t="s">
        <v>284</v>
      </c>
      <c r="E2" s="313" t="s">
        <v>285</v>
      </c>
      <c r="F2" s="313" t="s">
        <v>286</v>
      </c>
      <c r="G2" s="313" t="s">
        <v>287</v>
      </c>
      <c r="H2" s="313" t="s">
        <v>458</v>
      </c>
      <c r="I2" s="488"/>
    </row>
    <row r="3" spans="1:9" ht="24.75" customHeight="1" x14ac:dyDescent="0.15">
      <c r="A3" s="487" t="s">
        <v>479</v>
      </c>
      <c r="B3" s="124">
        <v>6</v>
      </c>
      <c r="C3" s="124" t="s">
        <v>19</v>
      </c>
      <c r="D3" s="124">
        <v>2</v>
      </c>
      <c r="E3" s="124">
        <v>4</v>
      </c>
      <c r="F3" s="124" t="s">
        <v>19</v>
      </c>
      <c r="G3" s="124" t="s">
        <v>19</v>
      </c>
      <c r="H3" s="125" t="s">
        <v>19</v>
      </c>
    </row>
    <row r="4" spans="1:9" ht="24.75" customHeight="1" x14ac:dyDescent="0.15">
      <c r="A4" s="223">
        <v>28</v>
      </c>
      <c r="B4" s="19">
        <v>9</v>
      </c>
      <c r="C4" s="19" t="s">
        <v>19</v>
      </c>
      <c r="D4" s="19">
        <v>3</v>
      </c>
      <c r="E4" s="19">
        <v>3</v>
      </c>
      <c r="F4" s="19" t="s">
        <v>19</v>
      </c>
      <c r="G4" s="19">
        <v>2</v>
      </c>
      <c r="H4" s="9">
        <v>1</v>
      </c>
    </row>
    <row r="5" spans="1:9" s="209" customFormat="1" ht="24.75" customHeight="1" x14ac:dyDescent="0.15">
      <c r="A5" s="223">
        <v>29</v>
      </c>
      <c r="B5" s="19">
        <v>7</v>
      </c>
      <c r="C5" s="19" t="s">
        <v>19</v>
      </c>
      <c r="D5" s="19" t="s">
        <v>19</v>
      </c>
      <c r="E5" s="19">
        <v>1</v>
      </c>
      <c r="F5" s="19" t="s">
        <v>19</v>
      </c>
      <c r="G5" s="19">
        <v>2</v>
      </c>
      <c r="H5" s="9">
        <v>4</v>
      </c>
    </row>
    <row r="6" spans="1:9" s="209" customFormat="1" ht="24.75" customHeight="1" x14ac:dyDescent="0.15">
      <c r="A6" s="223">
        <v>30</v>
      </c>
      <c r="B6" s="19">
        <v>12</v>
      </c>
      <c r="C6" s="19" t="s">
        <v>19</v>
      </c>
      <c r="D6" s="19">
        <v>1</v>
      </c>
      <c r="E6" s="19">
        <v>5</v>
      </c>
      <c r="F6" s="19" t="s">
        <v>19</v>
      </c>
      <c r="G6" s="19">
        <v>6</v>
      </c>
      <c r="H6" s="9" t="s">
        <v>19</v>
      </c>
    </row>
    <row r="7" spans="1:9" s="209" customFormat="1" ht="24.75" customHeight="1" thickBot="1" x14ac:dyDescent="0.2">
      <c r="A7" s="222" t="s">
        <v>478</v>
      </c>
      <c r="B7" s="20">
        <v>25</v>
      </c>
      <c r="C7" s="20" t="s">
        <v>19</v>
      </c>
      <c r="D7" s="20">
        <v>2</v>
      </c>
      <c r="E7" s="20">
        <v>11</v>
      </c>
      <c r="F7" s="20" t="s">
        <v>19</v>
      </c>
      <c r="G7" s="20">
        <v>12</v>
      </c>
      <c r="H7" s="12" t="s">
        <v>19</v>
      </c>
    </row>
    <row r="8" spans="1:9" ht="18" customHeight="1" x14ac:dyDescent="0.15">
      <c r="A8" s="257" t="s">
        <v>288</v>
      </c>
    </row>
    <row r="10" spans="1:9" x14ac:dyDescent="0.15">
      <c r="B10" s="221"/>
    </row>
  </sheetData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view="pageBreakPreview" zoomScaleNormal="85" zoomScaleSheetLayoutView="100" workbookViewId="0"/>
  </sheetViews>
  <sheetFormatPr defaultRowHeight="13.5" x14ac:dyDescent="0.15"/>
  <cols>
    <col min="1" max="1" width="3.5" style="261" customWidth="1"/>
    <col min="2" max="2" width="18.75" style="261" customWidth="1"/>
    <col min="3" max="3" width="10.625" style="261" customWidth="1"/>
    <col min="4" max="4" width="5.375" style="261" customWidth="1"/>
    <col min="5" max="19" width="8.625" style="261" customWidth="1"/>
    <col min="20" max="20" width="1.5" style="261" customWidth="1"/>
    <col min="21" max="16384" width="9" style="261"/>
  </cols>
  <sheetData>
    <row r="1" spans="1:19" ht="18" customHeight="1" thickBot="1" x14ac:dyDescent="0.2">
      <c r="A1" s="248" t="s">
        <v>600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</row>
    <row r="2" spans="1:19" ht="22.5" customHeight="1" x14ac:dyDescent="0.15">
      <c r="A2" s="214" t="s">
        <v>289</v>
      </c>
      <c r="B2" s="422"/>
      <c r="C2" s="328" t="s">
        <v>290</v>
      </c>
      <c r="D2" s="397" t="s">
        <v>291</v>
      </c>
      <c r="E2" s="199" t="s">
        <v>292</v>
      </c>
      <c r="F2" s="200"/>
      <c r="G2" s="200"/>
      <c r="H2" s="200"/>
      <c r="I2" s="200"/>
      <c r="J2" s="200" t="s">
        <v>293</v>
      </c>
      <c r="K2" s="200"/>
      <c r="L2" s="200"/>
      <c r="M2" s="200"/>
      <c r="N2" s="200"/>
      <c r="O2" s="200"/>
      <c r="P2" s="200"/>
      <c r="Q2" s="200"/>
      <c r="R2" s="200"/>
      <c r="S2" s="200"/>
    </row>
    <row r="3" spans="1:19" ht="22.5" customHeight="1" x14ac:dyDescent="0.15">
      <c r="A3" s="236"/>
      <c r="B3" s="527"/>
      <c r="C3" s="370"/>
      <c r="D3" s="385"/>
      <c r="E3" s="526" t="s">
        <v>294</v>
      </c>
      <c r="F3" s="320"/>
      <c r="G3" s="320"/>
      <c r="H3" s="320"/>
      <c r="I3" s="320"/>
      <c r="J3" s="320" t="s">
        <v>295</v>
      </c>
      <c r="K3" s="525"/>
      <c r="L3" s="524" t="s">
        <v>296</v>
      </c>
      <c r="M3" s="524" t="s">
        <v>297</v>
      </c>
      <c r="N3" s="526" t="s">
        <v>298</v>
      </c>
      <c r="O3" s="320"/>
      <c r="P3" s="525"/>
      <c r="Q3" s="524" t="s">
        <v>299</v>
      </c>
      <c r="R3" s="524" t="s">
        <v>300</v>
      </c>
      <c r="S3" s="323" t="s">
        <v>301</v>
      </c>
    </row>
    <row r="4" spans="1:19" ht="39" customHeight="1" thickBot="1" x14ac:dyDescent="0.2">
      <c r="A4" s="211"/>
      <c r="B4" s="421"/>
      <c r="C4" s="327"/>
      <c r="D4" s="377"/>
      <c r="E4" s="75" t="s">
        <v>302</v>
      </c>
      <c r="F4" s="213" t="s">
        <v>303</v>
      </c>
      <c r="G4" s="75" t="s">
        <v>304</v>
      </c>
      <c r="H4" s="213" t="s">
        <v>305</v>
      </c>
      <c r="I4" s="73" t="s">
        <v>306</v>
      </c>
      <c r="J4" s="523" t="s">
        <v>307</v>
      </c>
      <c r="K4" s="523" t="s">
        <v>308</v>
      </c>
      <c r="L4" s="213" t="s">
        <v>309</v>
      </c>
      <c r="M4" s="213" t="s">
        <v>310</v>
      </c>
      <c r="N4" s="213" t="s">
        <v>311</v>
      </c>
      <c r="O4" s="213" t="s">
        <v>312</v>
      </c>
      <c r="P4" s="213" t="s">
        <v>313</v>
      </c>
      <c r="Q4" s="213" t="s">
        <v>314</v>
      </c>
      <c r="R4" s="213" t="s">
        <v>315</v>
      </c>
      <c r="S4" s="73" t="s">
        <v>316</v>
      </c>
    </row>
    <row r="5" spans="1:19" ht="19.5" customHeight="1" x14ac:dyDescent="0.15">
      <c r="A5" s="522" t="s">
        <v>317</v>
      </c>
      <c r="B5" s="521" t="s">
        <v>599</v>
      </c>
      <c r="C5" s="520" t="s">
        <v>318</v>
      </c>
      <c r="D5" s="126">
        <v>29</v>
      </c>
      <c r="E5" s="127">
        <v>2.72</v>
      </c>
      <c r="F5" s="128">
        <v>2.4700000000000002</v>
      </c>
      <c r="G5" s="127">
        <v>2.3199999999999998</v>
      </c>
      <c r="H5" s="128">
        <v>0.98</v>
      </c>
      <c r="I5" s="130">
        <v>0.78</v>
      </c>
      <c r="J5" s="129">
        <v>0.63</v>
      </c>
      <c r="K5" s="129">
        <v>0.45500000000000002</v>
      </c>
      <c r="L5" s="128">
        <v>0.18</v>
      </c>
      <c r="M5" s="127">
        <v>0.08</v>
      </c>
      <c r="N5" s="128">
        <v>0.93</v>
      </c>
      <c r="O5" s="127">
        <v>0.75</v>
      </c>
      <c r="P5" s="519">
        <v>0.41</v>
      </c>
      <c r="Q5" s="128">
        <v>2.3E-2</v>
      </c>
      <c r="R5" s="127">
        <v>0.14499999999999999</v>
      </c>
      <c r="S5" s="130">
        <v>0.45</v>
      </c>
    </row>
    <row r="6" spans="1:19" ht="19.5" customHeight="1" x14ac:dyDescent="0.15">
      <c r="A6" s="495"/>
      <c r="B6" s="494"/>
      <c r="C6" s="518"/>
      <c r="D6" s="131">
        <v>30</v>
      </c>
      <c r="E6" s="515">
        <v>1.62</v>
      </c>
      <c r="F6" s="514">
        <v>1.42</v>
      </c>
      <c r="G6" s="515">
        <v>1.27</v>
      </c>
      <c r="H6" s="517">
        <v>0.71</v>
      </c>
      <c r="I6" s="514">
        <v>0.43</v>
      </c>
      <c r="J6" s="517">
        <v>0.43</v>
      </c>
      <c r="K6" s="515">
        <v>0.27</v>
      </c>
      <c r="L6" s="516">
        <v>0.18</v>
      </c>
      <c r="M6" s="516">
        <v>0.01</v>
      </c>
      <c r="N6" s="515">
        <v>0.6</v>
      </c>
      <c r="O6" s="514">
        <v>0.56999999999999995</v>
      </c>
      <c r="P6" s="515">
        <v>0.19</v>
      </c>
      <c r="Q6" s="515">
        <v>0.01</v>
      </c>
      <c r="R6" s="515">
        <v>0.11</v>
      </c>
      <c r="S6" s="514">
        <v>0.33</v>
      </c>
    </row>
    <row r="7" spans="1:19" ht="19.5" customHeight="1" x14ac:dyDescent="0.15">
      <c r="A7" s="495"/>
      <c r="B7" s="499"/>
      <c r="C7" s="513"/>
      <c r="D7" s="132" t="s">
        <v>592</v>
      </c>
      <c r="E7" s="510">
        <v>1.9</v>
      </c>
      <c r="F7" s="509">
        <v>1.71</v>
      </c>
      <c r="G7" s="510">
        <v>1.19</v>
      </c>
      <c r="H7" s="512">
        <v>1.21</v>
      </c>
      <c r="I7" s="509" t="s">
        <v>598</v>
      </c>
      <c r="J7" s="512">
        <v>0.28999999999999998</v>
      </c>
      <c r="K7" s="510">
        <v>0.08</v>
      </c>
      <c r="L7" s="511">
        <v>0.2</v>
      </c>
      <c r="M7" s="511">
        <v>0.01</v>
      </c>
      <c r="N7" s="510">
        <v>0.49</v>
      </c>
      <c r="O7" s="509">
        <v>0.43</v>
      </c>
      <c r="P7" s="510">
        <v>0.23</v>
      </c>
      <c r="Q7" s="510">
        <v>2.7E-2</v>
      </c>
      <c r="R7" s="510">
        <v>7.0000000000000007E-2</v>
      </c>
      <c r="S7" s="509">
        <v>0.54</v>
      </c>
    </row>
    <row r="8" spans="1:19" ht="19.5" customHeight="1" x14ac:dyDescent="0.15">
      <c r="A8" s="495"/>
      <c r="B8" s="497" t="s">
        <v>319</v>
      </c>
      <c r="C8" s="496" t="s">
        <v>320</v>
      </c>
      <c r="D8" s="133">
        <v>29</v>
      </c>
      <c r="E8" s="134">
        <v>7.5</v>
      </c>
      <c r="F8" s="135">
        <v>8</v>
      </c>
      <c r="G8" s="134">
        <v>8</v>
      </c>
      <c r="H8" s="135">
        <v>8</v>
      </c>
      <c r="I8" s="137">
        <v>8.1999999999999993</v>
      </c>
      <c r="J8" s="136">
        <v>8.6</v>
      </c>
      <c r="K8" s="136">
        <v>8.4</v>
      </c>
      <c r="L8" s="135">
        <v>8.6</v>
      </c>
      <c r="M8" s="134">
        <v>8.6</v>
      </c>
      <c r="N8" s="135">
        <v>7.8</v>
      </c>
      <c r="O8" s="134">
        <v>8.1999999999999993</v>
      </c>
      <c r="P8" s="135">
        <v>8.1</v>
      </c>
      <c r="Q8" s="135">
        <v>9.1</v>
      </c>
      <c r="R8" s="134">
        <v>8.3000000000000007</v>
      </c>
      <c r="S8" s="137">
        <v>8.4</v>
      </c>
    </row>
    <row r="9" spans="1:19" ht="19.5" customHeight="1" x14ac:dyDescent="0.15">
      <c r="A9" s="495"/>
      <c r="B9" s="494"/>
      <c r="C9" s="370"/>
      <c r="D9" s="133">
        <v>30</v>
      </c>
      <c r="E9" s="134">
        <v>8</v>
      </c>
      <c r="F9" s="135">
        <v>8.1999999999999993</v>
      </c>
      <c r="G9" s="134">
        <v>8.6</v>
      </c>
      <c r="H9" s="135">
        <v>8.5</v>
      </c>
      <c r="I9" s="137">
        <v>8</v>
      </c>
      <c r="J9" s="136">
        <v>8.5</v>
      </c>
      <c r="K9" s="136">
        <v>8.5</v>
      </c>
      <c r="L9" s="135">
        <v>8.6</v>
      </c>
      <c r="M9" s="134">
        <v>8.6999999999999993</v>
      </c>
      <c r="N9" s="135">
        <v>8.3000000000000007</v>
      </c>
      <c r="O9" s="134">
        <v>8.5</v>
      </c>
      <c r="P9" s="135">
        <v>8.5</v>
      </c>
      <c r="Q9" s="135">
        <v>9</v>
      </c>
      <c r="R9" s="134">
        <v>8.5</v>
      </c>
      <c r="S9" s="137">
        <v>8.9</v>
      </c>
    </row>
    <row r="10" spans="1:19" ht="19.5" customHeight="1" x14ac:dyDescent="0.15">
      <c r="A10" s="495"/>
      <c r="B10" s="499"/>
      <c r="C10" s="498"/>
      <c r="D10" s="138" t="s">
        <v>592</v>
      </c>
      <c r="E10" s="139">
        <v>8.1999999999999993</v>
      </c>
      <c r="F10" s="140">
        <v>8.4</v>
      </c>
      <c r="G10" s="139">
        <v>8.9</v>
      </c>
      <c r="H10" s="140">
        <v>8.5</v>
      </c>
      <c r="I10" s="142">
        <v>8.1999999999999993</v>
      </c>
      <c r="J10" s="141">
        <v>8.5</v>
      </c>
      <c r="K10" s="141">
        <v>8.5</v>
      </c>
      <c r="L10" s="140">
        <v>8.6999999999999993</v>
      </c>
      <c r="M10" s="139">
        <v>8.4</v>
      </c>
      <c r="N10" s="140">
        <v>8.1</v>
      </c>
      <c r="O10" s="139">
        <v>8.3000000000000007</v>
      </c>
      <c r="P10" s="140">
        <v>8.3000000000000007</v>
      </c>
      <c r="Q10" s="140">
        <v>8.8000000000000007</v>
      </c>
      <c r="R10" s="139">
        <v>8.1</v>
      </c>
      <c r="S10" s="142">
        <v>8.5</v>
      </c>
    </row>
    <row r="11" spans="1:19" ht="19.5" customHeight="1" x14ac:dyDescent="0.15">
      <c r="A11" s="495"/>
      <c r="B11" s="497" t="s">
        <v>321</v>
      </c>
      <c r="C11" s="496" t="s">
        <v>322</v>
      </c>
      <c r="D11" s="143">
        <v>29</v>
      </c>
      <c r="E11" s="144">
        <v>9.1999999999999993</v>
      </c>
      <c r="F11" s="145">
        <v>11.2</v>
      </c>
      <c r="G11" s="144">
        <v>11.6</v>
      </c>
      <c r="H11" s="145">
        <v>11.2</v>
      </c>
      <c r="I11" s="147">
        <v>11</v>
      </c>
      <c r="J11" s="146">
        <v>11.9</v>
      </c>
      <c r="K11" s="146">
        <v>11.2</v>
      </c>
      <c r="L11" s="145">
        <v>12.4</v>
      </c>
      <c r="M11" s="144">
        <v>11.4</v>
      </c>
      <c r="N11" s="145">
        <v>9.6999999999999993</v>
      </c>
      <c r="O11" s="144">
        <v>10.6</v>
      </c>
      <c r="P11" s="145">
        <v>10.8</v>
      </c>
      <c r="Q11" s="145">
        <v>11.5</v>
      </c>
      <c r="R11" s="144">
        <v>10.4</v>
      </c>
      <c r="S11" s="147">
        <v>10.4</v>
      </c>
    </row>
    <row r="12" spans="1:19" ht="19.5" customHeight="1" x14ac:dyDescent="0.15">
      <c r="A12" s="495"/>
      <c r="B12" s="494"/>
      <c r="C12" s="370"/>
      <c r="D12" s="133">
        <v>30</v>
      </c>
      <c r="E12" s="134">
        <v>9.5</v>
      </c>
      <c r="F12" s="135">
        <v>10.7</v>
      </c>
      <c r="G12" s="134">
        <v>11.5</v>
      </c>
      <c r="H12" s="135">
        <v>11.7</v>
      </c>
      <c r="I12" s="137">
        <v>10.199999999999999</v>
      </c>
      <c r="J12" s="136">
        <v>11.5</v>
      </c>
      <c r="K12" s="136">
        <v>11.6</v>
      </c>
      <c r="L12" s="135">
        <v>12.1</v>
      </c>
      <c r="M12" s="134">
        <v>11.4</v>
      </c>
      <c r="N12" s="135">
        <v>10.7</v>
      </c>
      <c r="O12" s="134">
        <v>10.6</v>
      </c>
      <c r="P12" s="135">
        <v>10.7</v>
      </c>
      <c r="Q12" s="135">
        <v>11</v>
      </c>
      <c r="R12" s="134">
        <v>10.6</v>
      </c>
      <c r="S12" s="137">
        <v>11.2</v>
      </c>
    </row>
    <row r="13" spans="1:19" ht="19.5" customHeight="1" x14ac:dyDescent="0.15">
      <c r="A13" s="495"/>
      <c r="B13" s="499"/>
      <c r="C13" s="498"/>
      <c r="D13" s="138" t="s">
        <v>592</v>
      </c>
      <c r="E13" s="139">
        <v>9.1</v>
      </c>
      <c r="F13" s="140">
        <v>9.9</v>
      </c>
      <c r="G13" s="139">
        <v>12</v>
      </c>
      <c r="H13" s="140">
        <v>10.7</v>
      </c>
      <c r="I13" s="142">
        <v>9.9</v>
      </c>
      <c r="J13" s="141">
        <v>11.2</v>
      </c>
      <c r="K13" s="141">
        <v>11.1</v>
      </c>
      <c r="L13" s="140">
        <v>10.9</v>
      </c>
      <c r="M13" s="139">
        <v>11.1</v>
      </c>
      <c r="N13" s="140">
        <v>9.8000000000000007</v>
      </c>
      <c r="O13" s="139">
        <v>10.3</v>
      </c>
      <c r="P13" s="140">
        <v>10.4</v>
      </c>
      <c r="Q13" s="140">
        <v>10.6</v>
      </c>
      <c r="R13" s="139">
        <v>10.1</v>
      </c>
      <c r="S13" s="142">
        <v>10.7</v>
      </c>
    </row>
    <row r="14" spans="1:19" ht="19.5" customHeight="1" x14ac:dyDescent="0.15">
      <c r="A14" s="495"/>
      <c r="B14" s="497" t="s">
        <v>323</v>
      </c>
      <c r="C14" s="496" t="s">
        <v>322</v>
      </c>
      <c r="D14" s="133">
        <v>29</v>
      </c>
      <c r="E14" s="134">
        <v>1.7</v>
      </c>
      <c r="F14" s="135">
        <v>0.9</v>
      </c>
      <c r="G14" s="134">
        <v>1</v>
      </c>
      <c r="H14" s="135">
        <v>1.1000000000000001</v>
      </c>
      <c r="I14" s="137">
        <v>1.2</v>
      </c>
      <c r="J14" s="136">
        <v>1.5</v>
      </c>
      <c r="K14" s="136">
        <v>0.9</v>
      </c>
      <c r="L14" s="135">
        <v>1.8</v>
      </c>
      <c r="M14" s="134">
        <v>0.7</v>
      </c>
      <c r="N14" s="135">
        <v>0.7</v>
      </c>
      <c r="O14" s="134">
        <v>0.5</v>
      </c>
      <c r="P14" s="135" t="s">
        <v>324</v>
      </c>
      <c r="Q14" s="135">
        <v>1.4</v>
      </c>
      <c r="R14" s="134">
        <v>0.8</v>
      </c>
      <c r="S14" s="137">
        <v>0.5</v>
      </c>
    </row>
    <row r="15" spans="1:19" ht="19.5" customHeight="1" x14ac:dyDescent="0.15">
      <c r="A15" s="495"/>
      <c r="B15" s="494"/>
      <c r="C15" s="370"/>
      <c r="D15" s="133">
        <v>30</v>
      </c>
      <c r="E15" s="134">
        <v>1.6</v>
      </c>
      <c r="F15" s="135">
        <v>1.3</v>
      </c>
      <c r="G15" s="134">
        <v>1.6</v>
      </c>
      <c r="H15" s="135">
        <v>1.6</v>
      </c>
      <c r="I15" s="137">
        <v>2</v>
      </c>
      <c r="J15" s="136">
        <v>1.5</v>
      </c>
      <c r="K15" s="136">
        <v>1.3</v>
      </c>
      <c r="L15" s="135">
        <v>1.6</v>
      </c>
      <c r="M15" s="134">
        <v>1.3</v>
      </c>
      <c r="N15" s="135">
        <v>1.3</v>
      </c>
      <c r="O15" s="134">
        <v>1.1000000000000001</v>
      </c>
      <c r="P15" s="508">
        <v>0.8</v>
      </c>
      <c r="Q15" s="135">
        <v>1.4</v>
      </c>
      <c r="R15" s="134">
        <v>1.1000000000000001</v>
      </c>
      <c r="S15" s="137">
        <v>1.1000000000000001</v>
      </c>
    </row>
    <row r="16" spans="1:19" ht="19.5" customHeight="1" x14ac:dyDescent="0.15">
      <c r="A16" s="495"/>
      <c r="B16" s="499"/>
      <c r="C16" s="498"/>
      <c r="D16" s="138" t="s">
        <v>592</v>
      </c>
      <c r="E16" s="139">
        <v>1.1000000000000001</v>
      </c>
      <c r="F16" s="140">
        <v>1.1000000000000001</v>
      </c>
      <c r="G16" s="139">
        <v>1</v>
      </c>
      <c r="H16" s="140">
        <v>1</v>
      </c>
      <c r="I16" s="142">
        <v>1.2</v>
      </c>
      <c r="J16" s="141">
        <v>0.9</v>
      </c>
      <c r="K16" s="141">
        <v>0.8</v>
      </c>
      <c r="L16" s="140">
        <v>1</v>
      </c>
      <c r="M16" s="139">
        <v>1</v>
      </c>
      <c r="N16" s="140">
        <v>0.9</v>
      </c>
      <c r="O16" s="139">
        <v>0.8</v>
      </c>
      <c r="P16" s="507">
        <v>0.7</v>
      </c>
      <c r="Q16" s="140">
        <v>0.7</v>
      </c>
      <c r="R16" s="139">
        <v>0.7</v>
      </c>
      <c r="S16" s="142">
        <v>0.9</v>
      </c>
    </row>
    <row r="17" spans="1:19" ht="19.5" customHeight="1" x14ac:dyDescent="0.15">
      <c r="A17" s="495"/>
      <c r="B17" s="497" t="s">
        <v>325</v>
      </c>
      <c r="C17" s="496" t="s">
        <v>322</v>
      </c>
      <c r="D17" s="133">
        <v>29</v>
      </c>
      <c r="E17" s="148">
        <v>5.9</v>
      </c>
      <c r="F17" s="149">
        <v>6.2</v>
      </c>
      <c r="G17" s="148">
        <v>6.17</v>
      </c>
      <c r="H17" s="149">
        <v>7.75</v>
      </c>
      <c r="I17" s="151">
        <v>8.8699999999999992</v>
      </c>
      <c r="J17" s="150">
        <v>8.67</v>
      </c>
      <c r="K17" s="150">
        <v>8.65</v>
      </c>
      <c r="L17" s="149">
        <v>7.12</v>
      </c>
      <c r="M17" s="148">
        <v>9.4</v>
      </c>
      <c r="N17" s="149">
        <v>4.3</v>
      </c>
      <c r="O17" s="148">
        <v>4.7</v>
      </c>
      <c r="P17" s="506">
        <v>4.05</v>
      </c>
      <c r="Q17" s="149">
        <v>4.8499999999999996</v>
      </c>
      <c r="R17" s="148">
        <v>7.4</v>
      </c>
      <c r="S17" s="151">
        <v>4.67</v>
      </c>
    </row>
    <row r="18" spans="1:19" ht="19.5" customHeight="1" x14ac:dyDescent="0.15">
      <c r="A18" s="495"/>
      <c r="B18" s="494"/>
      <c r="C18" s="370"/>
      <c r="D18" s="133">
        <v>30</v>
      </c>
      <c r="E18" s="148">
        <v>5.9</v>
      </c>
      <c r="F18" s="149">
        <v>5.0999999999999996</v>
      </c>
      <c r="G18" s="148">
        <v>6.5</v>
      </c>
      <c r="H18" s="149">
        <v>7.4</v>
      </c>
      <c r="I18" s="151">
        <v>8.9</v>
      </c>
      <c r="J18" s="150">
        <v>8.6999999999999993</v>
      </c>
      <c r="K18" s="150">
        <v>8.3000000000000007</v>
      </c>
      <c r="L18" s="149">
        <v>7</v>
      </c>
      <c r="M18" s="148">
        <v>9.1</v>
      </c>
      <c r="N18" s="149">
        <v>4.9000000000000004</v>
      </c>
      <c r="O18" s="148">
        <v>4.7</v>
      </c>
      <c r="P18" s="506">
        <v>3.5</v>
      </c>
      <c r="Q18" s="149">
        <v>3.5</v>
      </c>
      <c r="R18" s="148">
        <v>7.3</v>
      </c>
      <c r="S18" s="151">
        <v>4.4000000000000004</v>
      </c>
    </row>
    <row r="19" spans="1:19" ht="19.5" customHeight="1" x14ac:dyDescent="0.15">
      <c r="A19" s="495"/>
      <c r="B19" s="499"/>
      <c r="C19" s="498"/>
      <c r="D19" s="138" t="s">
        <v>592</v>
      </c>
      <c r="E19" s="152">
        <v>6.2</v>
      </c>
      <c r="F19" s="153">
        <v>5.9</v>
      </c>
      <c r="G19" s="152">
        <v>6</v>
      </c>
      <c r="H19" s="153">
        <v>8.3000000000000007</v>
      </c>
      <c r="I19" s="155">
        <v>8.5</v>
      </c>
      <c r="J19" s="154">
        <v>8.1</v>
      </c>
      <c r="K19" s="154">
        <v>8.5</v>
      </c>
      <c r="L19" s="153">
        <v>7.6</v>
      </c>
      <c r="M19" s="152">
        <v>9</v>
      </c>
      <c r="N19" s="153">
        <v>4.5</v>
      </c>
      <c r="O19" s="152">
        <v>4.5</v>
      </c>
      <c r="P19" s="505">
        <v>3.8</v>
      </c>
      <c r="Q19" s="153">
        <v>4</v>
      </c>
      <c r="R19" s="152">
        <v>6.5</v>
      </c>
      <c r="S19" s="155">
        <v>4.5999999999999996</v>
      </c>
    </row>
    <row r="20" spans="1:19" ht="19.5" customHeight="1" x14ac:dyDescent="0.15">
      <c r="A20" s="495"/>
      <c r="B20" s="497" t="s">
        <v>326</v>
      </c>
      <c r="C20" s="496" t="s">
        <v>322</v>
      </c>
      <c r="D20" s="133">
        <v>29</v>
      </c>
      <c r="E20" s="156">
        <v>6</v>
      </c>
      <c r="F20" s="133">
        <v>4.5</v>
      </c>
      <c r="G20" s="156">
        <v>5.5</v>
      </c>
      <c r="H20" s="133">
        <v>8.1999999999999993</v>
      </c>
      <c r="I20" s="131">
        <v>17</v>
      </c>
      <c r="J20" s="157">
        <v>17</v>
      </c>
      <c r="K20" s="157">
        <v>21</v>
      </c>
      <c r="L20" s="133">
        <v>4</v>
      </c>
      <c r="M20" s="156">
        <v>19.2</v>
      </c>
      <c r="N20" s="133">
        <v>4.5</v>
      </c>
      <c r="O20" s="156">
        <v>3.2</v>
      </c>
      <c r="P20" s="504">
        <v>5</v>
      </c>
      <c r="Q20" s="133">
        <v>10.75</v>
      </c>
      <c r="R20" s="156">
        <v>5.5</v>
      </c>
      <c r="S20" s="131">
        <v>4</v>
      </c>
    </row>
    <row r="21" spans="1:19" ht="19.5" customHeight="1" x14ac:dyDescent="0.15">
      <c r="A21" s="495"/>
      <c r="B21" s="494"/>
      <c r="C21" s="370"/>
      <c r="D21" s="133">
        <v>30</v>
      </c>
      <c r="E21" s="156">
        <v>6.5</v>
      </c>
      <c r="F21" s="133">
        <v>6.7</v>
      </c>
      <c r="G21" s="156">
        <v>7.2</v>
      </c>
      <c r="H21" s="133">
        <v>7.7</v>
      </c>
      <c r="I21" s="131">
        <v>10.5</v>
      </c>
      <c r="J21" s="157">
        <v>10.199999999999999</v>
      </c>
      <c r="K21" s="157">
        <v>10.7</v>
      </c>
      <c r="L21" s="133">
        <v>4.2</v>
      </c>
      <c r="M21" s="156">
        <v>13.7</v>
      </c>
      <c r="N21" s="133">
        <v>4.5</v>
      </c>
      <c r="O21" s="156">
        <v>4.2</v>
      </c>
      <c r="P21" s="504">
        <v>5</v>
      </c>
      <c r="Q21" s="133">
        <v>2.2000000000000002</v>
      </c>
      <c r="R21" s="156">
        <v>7.5</v>
      </c>
      <c r="S21" s="131">
        <v>3.2</v>
      </c>
    </row>
    <row r="22" spans="1:19" ht="19.5" customHeight="1" x14ac:dyDescent="0.15">
      <c r="A22" s="495"/>
      <c r="B22" s="499"/>
      <c r="C22" s="498"/>
      <c r="D22" s="138" t="s">
        <v>592</v>
      </c>
      <c r="E22" s="158">
        <v>7.7</v>
      </c>
      <c r="F22" s="138">
        <v>4.5</v>
      </c>
      <c r="G22" s="158">
        <v>3.7</v>
      </c>
      <c r="H22" s="138">
        <v>23.2</v>
      </c>
      <c r="I22" s="132">
        <v>5.2</v>
      </c>
      <c r="J22" s="159">
        <v>5.5</v>
      </c>
      <c r="K22" s="159">
        <v>8.5</v>
      </c>
      <c r="L22" s="138">
        <v>5.2</v>
      </c>
      <c r="M22" s="158">
        <v>12.7</v>
      </c>
      <c r="N22" s="138">
        <v>7.5</v>
      </c>
      <c r="O22" s="158">
        <v>3.2</v>
      </c>
      <c r="P22" s="503">
        <v>2.7</v>
      </c>
      <c r="Q22" s="138">
        <v>3.7</v>
      </c>
      <c r="R22" s="158">
        <v>3.5</v>
      </c>
      <c r="S22" s="132">
        <v>2.5</v>
      </c>
    </row>
    <row r="23" spans="1:19" ht="19.5" customHeight="1" x14ac:dyDescent="0.15">
      <c r="A23" s="495"/>
      <c r="B23" s="497" t="s">
        <v>327</v>
      </c>
      <c r="C23" s="496" t="s">
        <v>328</v>
      </c>
      <c r="D23" s="133">
        <v>29</v>
      </c>
      <c r="E23" s="156">
        <v>23000</v>
      </c>
      <c r="F23" s="133">
        <v>6700</v>
      </c>
      <c r="G23" s="156">
        <v>26000</v>
      </c>
      <c r="H23" s="133">
        <v>41000</v>
      </c>
      <c r="I23" s="131">
        <v>50000</v>
      </c>
      <c r="J23" s="157">
        <v>50000</v>
      </c>
      <c r="K23" s="157">
        <v>25000</v>
      </c>
      <c r="L23" s="133">
        <v>61000</v>
      </c>
      <c r="M23" s="156">
        <v>16000</v>
      </c>
      <c r="N23" s="133">
        <v>5300</v>
      </c>
      <c r="O23" s="156">
        <v>17000</v>
      </c>
      <c r="P23" s="133">
        <v>5400</v>
      </c>
      <c r="Q23" s="133">
        <v>19000</v>
      </c>
      <c r="R23" s="156">
        <v>12000</v>
      </c>
      <c r="S23" s="131">
        <v>5300</v>
      </c>
    </row>
    <row r="24" spans="1:19" ht="19.5" customHeight="1" x14ac:dyDescent="0.15">
      <c r="A24" s="495"/>
      <c r="B24" s="494"/>
      <c r="C24" s="370"/>
      <c r="D24" s="133">
        <v>30</v>
      </c>
      <c r="E24" s="156">
        <v>12000</v>
      </c>
      <c r="F24" s="133">
        <v>5100</v>
      </c>
      <c r="G24" s="156">
        <v>4100</v>
      </c>
      <c r="H24" s="133">
        <v>14000</v>
      </c>
      <c r="I24" s="131">
        <v>59000</v>
      </c>
      <c r="J24" s="157">
        <v>40000</v>
      </c>
      <c r="K24" s="157">
        <v>11000</v>
      </c>
      <c r="L24" s="133">
        <v>24000</v>
      </c>
      <c r="M24" s="156">
        <v>37000</v>
      </c>
      <c r="N24" s="133">
        <v>8600</v>
      </c>
      <c r="O24" s="156">
        <v>21000</v>
      </c>
      <c r="P24" s="133">
        <v>6600</v>
      </c>
      <c r="Q24" s="133">
        <v>3300</v>
      </c>
      <c r="R24" s="156">
        <v>6700</v>
      </c>
      <c r="S24" s="131">
        <v>1900</v>
      </c>
    </row>
    <row r="25" spans="1:19" ht="19.5" customHeight="1" x14ac:dyDescent="0.15">
      <c r="A25" s="502"/>
      <c r="B25" s="499"/>
      <c r="C25" s="498"/>
      <c r="D25" s="138" t="s">
        <v>592</v>
      </c>
      <c r="E25" s="158">
        <v>6900</v>
      </c>
      <c r="F25" s="138">
        <v>26000</v>
      </c>
      <c r="G25" s="158">
        <v>10000</v>
      </c>
      <c r="H25" s="138">
        <v>19000</v>
      </c>
      <c r="I25" s="132">
        <v>73000</v>
      </c>
      <c r="J25" s="159">
        <v>23000</v>
      </c>
      <c r="K25" s="159">
        <v>21000</v>
      </c>
      <c r="L25" s="138">
        <v>12000</v>
      </c>
      <c r="M25" s="158">
        <v>25000</v>
      </c>
      <c r="N25" s="138">
        <v>20000</v>
      </c>
      <c r="O25" s="158">
        <v>9600</v>
      </c>
      <c r="P25" s="138">
        <v>4900</v>
      </c>
      <c r="Q25" s="138">
        <v>15000</v>
      </c>
      <c r="R25" s="158">
        <v>19000</v>
      </c>
      <c r="S25" s="132">
        <v>10000</v>
      </c>
    </row>
    <row r="26" spans="1:19" ht="21.75" customHeight="1" x14ac:dyDescent="0.15">
      <c r="A26" s="500" t="s">
        <v>329</v>
      </c>
      <c r="B26" s="497" t="s">
        <v>330</v>
      </c>
      <c r="C26" s="496" t="s">
        <v>322</v>
      </c>
      <c r="D26" s="133">
        <v>29</v>
      </c>
      <c r="E26" s="134" t="s">
        <v>324</v>
      </c>
      <c r="F26" s="135" t="s">
        <v>324</v>
      </c>
      <c r="G26" s="160" t="s">
        <v>324</v>
      </c>
      <c r="H26" s="135" t="s">
        <v>324</v>
      </c>
      <c r="I26" s="151" t="s">
        <v>324</v>
      </c>
      <c r="J26" s="136" t="s">
        <v>324</v>
      </c>
      <c r="K26" s="161" t="s">
        <v>324</v>
      </c>
      <c r="L26" s="135" t="s">
        <v>324</v>
      </c>
      <c r="M26" s="134" t="s">
        <v>324</v>
      </c>
      <c r="N26" s="135" t="s">
        <v>324</v>
      </c>
      <c r="O26" s="148" t="s">
        <v>324</v>
      </c>
      <c r="P26" s="149" t="s">
        <v>324</v>
      </c>
      <c r="Q26" s="135" t="s">
        <v>324</v>
      </c>
      <c r="R26" s="134" t="s">
        <v>324</v>
      </c>
      <c r="S26" s="137" t="s">
        <v>324</v>
      </c>
    </row>
    <row r="27" spans="1:19" ht="21.75" customHeight="1" x14ac:dyDescent="0.15">
      <c r="A27" s="495"/>
      <c r="B27" s="494"/>
      <c r="C27" s="370"/>
      <c r="D27" s="133">
        <v>30</v>
      </c>
      <c r="E27" s="162" t="s">
        <v>597</v>
      </c>
      <c r="F27" s="133" t="s">
        <v>597</v>
      </c>
      <c r="G27" s="156" t="s">
        <v>597</v>
      </c>
      <c r="H27" s="133" t="s">
        <v>597</v>
      </c>
      <c r="I27" s="131" t="s">
        <v>597</v>
      </c>
      <c r="J27" s="157" t="s">
        <v>597</v>
      </c>
      <c r="K27" s="156" t="s">
        <v>597</v>
      </c>
      <c r="L27" s="162" t="s">
        <v>597</v>
      </c>
      <c r="M27" s="163" t="s">
        <v>597</v>
      </c>
      <c r="N27" s="162" t="s">
        <v>597</v>
      </c>
      <c r="O27" s="134" t="s">
        <v>597</v>
      </c>
      <c r="P27" s="162" t="s">
        <v>324</v>
      </c>
      <c r="Q27" s="162" t="s">
        <v>324</v>
      </c>
      <c r="R27" s="162" t="s">
        <v>324</v>
      </c>
      <c r="S27" s="164" t="s">
        <v>324</v>
      </c>
    </row>
    <row r="28" spans="1:19" ht="21.75" customHeight="1" x14ac:dyDescent="0.15">
      <c r="A28" s="502"/>
      <c r="B28" s="499"/>
      <c r="C28" s="498"/>
      <c r="D28" s="138" t="s">
        <v>592</v>
      </c>
      <c r="E28" s="165" t="s">
        <v>597</v>
      </c>
      <c r="F28" s="165" t="s">
        <v>597</v>
      </c>
      <c r="G28" s="165" t="s">
        <v>597</v>
      </c>
      <c r="H28" s="165" t="s">
        <v>597</v>
      </c>
      <c r="I28" s="166" t="s">
        <v>597</v>
      </c>
      <c r="J28" s="501" t="s">
        <v>597</v>
      </c>
      <c r="K28" s="165" t="s">
        <v>597</v>
      </c>
      <c r="L28" s="165" t="s">
        <v>597</v>
      </c>
      <c r="M28" s="165" t="s">
        <v>597</v>
      </c>
      <c r="N28" s="165" t="s">
        <v>597</v>
      </c>
      <c r="O28" s="165" t="s">
        <v>597</v>
      </c>
      <c r="P28" s="165" t="s">
        <v>597</v>
      </c>
      <c r="Q28" s="165" t="s">
        <v>597</v>
      </c>
      <c r="R28" s="165" t="s">
        <v>597</v>
      </c>
      <c r="S28" s="166" t="s">
        <v>597</v>
      </c>
    </row>
    <row r="29" spans="1:19" ht="21.75" customHeight="1" x14ac:dyDescent="0.15">
      <c r="A29" s="500" t="s">
        <v>331</v>
      </c>
      <c r="B29" s="497" t="s">
        <v>332</v>
      </c>
      <c r="C29" s="496" t="s">
        <v>322</v>
      </c>
      <c r="D29" s="133">
        <v>29</v>
      </c>
      <c r="E29" s="156" t="s">
        <v>333</v>
      </c>
      <c r="F29" s="133" t="s">
        <v>333</v>
      </c>
      <c r="G29" s="156" t="s">
        <v>333</v>
      </c>
      <c r="H29" s="135" t="s">
        <v>333</v>
      </c>
      <c r="I29" s="137" t="s">
        <v>333</v>
      </c>
      <c r="J29" s="136" t="s">
        <v>333</v>
      </c>
      <c r="K29" s="136" t="s">
        <v>333</v>
      </c>
      <c r="L29" s="135" t="s">
        <v>333</v>
      </c>
      <c r="M29" s="134" t="s">
        <v>333</v>
      </c>
      <c r="N29" s="135" t="s">
        <v>333</v>
      </c>
      <c r="O29" s="134" t="s">
        <v>333</v>
      </c>
      <c r="P29" s="135" t="s">
        <v>333</v>
      </c>
      <c r="Q29" s="135" t="s">
        <v>333</v>
      </c>
      <c r="R29" s="134" t="s">
        <v>333</v>
      </c>
      <c r="S29" s="137" t="s">
        <v>333</v>
      </c>
    </row>
    <row r="30" spans="1:19" ht="21.75" customHeight="1" x14ac:dyDescent="0.15">
      <c r="A30" s="495"/>
      <c r="B30" s="494"/>
      <c r="C30" s="370"/>
      <c r="D30" s="133">
        <v>30</v>
      </c>
      <c r="E30" s="156" t="s">
        <v>595</v>
      </c>
      <c r="F30" s="133" t="s">
        <v>333</v>
      </c>
      <c r="G30" s="156" t="s">
        <v>595</v>
      </c>
      <c r="H30" s="133" t="s">
        <v>595</v>
      </c>
      <c r="I30" s="131" t="s">
        <v>595</v>
      </c>
      <c r="J30" s="157" t="s">
        <v>595</v>
      </c>
      <c r="K30" s="157" t="s">
        <v>595</v>
      </c>
      <c r="L30" s="133" t="s">
        <v>595</v>
      </c>
      <c r="M30" s="156" t="s">
        <v>595</v>
      </c>
      <c r="N30" s="133" t="s">
        <v>595</v>
      </c>
      <c r="O30" s="156" t="s">
        <v>595</v>
      </c>
      <c r="P30" s="133" t="s">
        <v>333</v>
      </c>
      <c r="Q30" s="133" t="s">
        <v>333</v>
      </c>
      <c r="R30" s="156" t="s">
        <v>333</v>
      </c>
      <c r="S30" s="137" t="s">
        <v>333</v>
      </c>
    </row>
    <row r="31" spans="1:19" ht="21.75" customHeight="1" x14ac:dyDescent="0.15">
      <c r="A31" s="495"/>
      <c r="B31" s="499"/>
      <c r="C31" s="498"/>
      <c r="D31" s="138" t="s">
        <v>592</v>
      </c>
      <c r="E31" s="158" t="s">
        <v>596</v>
      </c>
      <c r="F31" s="138" t="s">
        <v>595</v>
      </c>
      <c r="G31" s="158" t="s">
        <v>595</v>
      </c>
      <c r="H31" s="138" t="s">
        <v>595</v>
      </c>
      <c r="I31" s="132" t="s">
        <v>595</v>
      </c>
      <c r="J31" s="159" t="s">
        <v>595</v>
      </c>
      <c r="K31" s="158" t="s">
        <v>595</v>
      </c>
      <c r="L31" s="138" t="s">
        <v>595</v>
      </c>
      <c r="M31" s="158" t="s">
        <v>595</v>
      </c>
      <c r="N31" s="138" t="s">
        <v>595</v>
      </c>
      <c r="O31" s="158" t="s">
        <v>595</v>
      </c>
      <c r="P31" s="138" t="s">
        <v>595</v>
      </c>
      <c r="Q31" s="158" t="s">
        <v>595</v>
      </c>
      <c r="R31" s="138" t="s">
        <v>595</v>
      </c>
      <c r="S31" s="132" t="s">
        <v>594</v>
      </c>
    </row>
    <row r="32" spans="1:19" ht="21.75" customHeight="1" x14ac:dyDescent="0.15">
      <c r="A32" s="495"/>
      <c r="B32" s="497" t="s">
        <v>334</v>
      </c>
      <c r="C32" s="496" t="s">
        <v>322</v>
      </c>
      <c r="D32" s="133">
        <v>29</v>
      </c>
      <c r="E32" s="156" t="s">
        <v>335</v>
      </c>
      <c r="F32" s="133" t="s">
        <v>335</v>
      </c>
      <c r="G32" s="156" t="s">
        <v>335</v>
      </c>
      <c r="H32" s="135" t="s">
        <v>335</v>
      </c>
      <c r="I32" s="137" t="s">
        <v>335</v>
      </c>
      <c r="J32" s="136" t="s">
        <v>335</v>
      </c>
      <c r="K32" s="136" t="s">
        <v>335</v>
      </c>
      <c r="L32" s="135" t="s">
        <v>335</v>
      </c>
      <c r="M32" s="134" t="s">
        <v>335</v>
      </c>
      <c r="N32" s="135" t="s">
        <v>335</v>
      </c>
      <c r="O32" s="134" t="s">
        <v>335</v>
      </c>
      <c r="P32" s="135" t="s">
        <v>335</v>
      </c>
      <c r="Q32" s="135" t="s">
        <v>335</v>
      </c>
      <c r="R32" s="134" t="s">
        <v>335</v>
      </c>
      <c r="S32" s="137" t="s">
        <v>335</v>
      </c>
    </row>
    <row r="33" spans="1:19" ht="21.75" customHeight="1" x14ac:dyDescent="0.15">
      <c r="A33" s="495"/>
      <c r="B33" s="494"/>
      <c r="C33" s="370"/>
      <c r="D33" s="133">
        <v>30</v>
      </c>
      <c r="E33" s="131" t="s">
        <v>335</v>
      </c>
      <c r="F33" s="133" t="s">
        <v>593</v>
      </c>
      <c r="G33" s="156" t="s">
        <v>593</v>
      </c>
      <c r="H33" s="133" t="s">
        <v>593</v>
      </c>
      <c r="I33" s="131" t="s">
        <v>593</v>
      </c>
      <c r="J33" s="157" t="s">
        <v>593</v>
      </c>
      <c r="K33" s="157" t="s">
        <v>593</v>
      </c>
      <c r="L33" s="133" t="s">
        <v>593</v>
      </c>
      <c r="M33" s="156" t="s">
        <v>593</v>
      </c>
      <c r="N33" s="133" t="s">
        <v>593</v>
      </c>
      <c r="O33" s="156" t="s">
        <v>593</v>
      </c>
      <c r="P33" s="133" t="s">
        <v>335</v>
      </c>
      <c r="Q33" s="133" t="s">
        <v>335</v>
      </c>
      <c r="R33" s="156" t="s">
        <v>335</v>
      </c>
      <c r="S33" s="137" t="s">
        <v>335</v>
      </c>
    </row>
    <row r="34" spans="1:19" ht="21.75" customHeight="1" thickBot="1" x14ac:dyDescent="0.2">
      <c r="A34" s="493"/>
      <c r="B34" s="492"/>
      <c r="C34" s="327"/>
      <c r="D34" s="167" t="s">
        <v>592</v>
      </c>
      <c r="E34" s="168" t="s">
        <v>591</v>
      </c>
      <c r="F34" s="167" t="s">
        <v>590</v>
      </c>
      <c r="G34" s="168" t="s">
        <v>590</v>
      </c>
      <c r="H34" s="167" t="s">
        <v>590</v>
      </c>
      <c r="I34" s="168" t="s">
        <v>590</v>
      </c>
      <c r="J34" s="491" t="s">
        <v>590</v>
      </c>
      <c r="K34" s="168" t="s">
        <v>591</v>
      </c>
      <c r="L34" s="167" t="s">
        <v>591</v>
      </c>
      <c r="M34" s="168" t="s">
        <v>590</v>
      </c>
      <c r="N34" s="167" t="s">
        <v>590</v>
      </c>
      <c r="O34" s="168" t="s">
        <v>591</v>
      </c>
      <c r="P34" s="167" t="s">
        <v>590</v>
      </c>
      <c r="Q34" s="168" t="s">
        <v>591</v>
      </c>
      <c r="R34" s="167" t="s">
        <v>590</v>
      </c>
      <c r="S34" s="168" t="s">
        <v>590</v>
      </c>
    </row>
    <row r="35" spans="1:19" x14ac:dyDescent="0.15">
      <c r="I35" s="471"/>
    </row>
    <row r="36" spans="1:19" x14ac:dyDescent="0.15">
      <c r="I36" s="471"/>
    </row>
    <row r="37" spans="1:19" x14ac:dyDescent="0.15">
      <c r="I37" s="471"/>
    </row>
    <row r="38" spans="1:19" x14ac:dyDescent="0.15">
      <c r="I38" s="471"/>
    </row>
    <row r="39" spans="1:19" x14ac:dyDescent="0.15">
      <c r="I39" s="471"/>
    </row>
    <row r="40" spans="1:19" x14ac:dyDescent="0.15">
      <c r="I40" s="471"/>
    </row>
    <row r="41" spans="1:19" x14ac:dyDescent="0.15">
      <c r="I41" s="471"/>
    </row>
    <row r="42" spans="1:19" x14ac:dyDescent="0.15">
      <c r="I42" s="471"/>
    </row>
    <row r="43" spans="1:19" x14ac:dyDescent="0.15">
      <c r="I43" s="471"/>
    </row>
    <row r="44" spans="1:19" x14ac:dyDescent="0.15">
      <c r="I44" s="471"/>
    </row>
    <row r="45" spans="1:19" x14ac:dyDescent="0.15">
      <c r="I45" s="471"/>
    </row>
    <row r="46" spans="1:19" x14ac:dyDescent="0.15">
      <c r="I46" s="471"/>
    </row>
    <row r="47" spans="1:19" x14ac:dyDescent="0.15">
      <c r="I47" s="471"/>
    </row>
    <row r="48" spans="1:19" x14ac:dyDescent="0.15">
      <c r="I48" s="471"/>
    </row>
    <row r="49" spans="9:9" x14ac:dyDescent="0.15">
      <c r="I49" s="471"/>
    </row>
    <row r="50" spans="9:9" x14ac:dyDescent="0.15">
      <c r="I50" s="471"/>
    </row>
    <row r="51" spans="9:9" x14ac:dyDescent="0.15">
      <c r="I51" s="471"/>
    </row>
    <row r="52" spans="9:9" x14ac:dyDescent="0.15">
      <c r="I52" s="471"/>
    </row>
    <row r="53" spans="9:9" x14ac:dyDescent="0.15">
      <c r="I53" s="471"/>
    </row>
    <row r="54" spans="9:9" x14ac:dyDescent="0.15">
      <c r="I54" s="471"/>
    </row>
    <row r="55" spans="9:9" x14ac:dyDescent="0.15">
      <c r="I55" s="471"/>
    </row>
    <row r="56" spans="9:9" x14ac:dyDescent="0.15">
      <c r="I56" s="471"/>
    </row>
    <row r="57" spans="9:9" x14ac:dyDescent="0.15">
      <c r="I57" s="471"/>
    </row>
    <row r="58" spans="9:9" x14ac:dyDescent="0.15">
      <c r="I58" s="471"/>
    </row>
    <row r="59" spans="9:9" x14ac:dyDescent="0.15">
      <c r="I59" s="471"/>
    </row>
    <row r="60" spans="9:9" x14ac:dyDescent="0.15">
      <c r="I60" s="471"/>
    </row>
    <row r="61" spans="9:9" x14ac:dyDescent="0.15">
      <c r="I61" s="471"/>
    </row>
    <row r="62" spans="9:9" x14ac:dyDescent="0.15">
      <c r="I62" s="471"/>
    </row>
    <row r="63" spans="9:9" x14ac:dyDescent="0.15">
      <c r="I63" s="471"/>
    </row>
    <row r="64" spans="9:9" x14ac:dyDescent="0.15">
      <c r="I64" s="471"/>
    </row>
    <row r="65" spans="9:9" x14ac:dyDescent="0.15">
      <c r="I65" s="471"/>
    </row>
    <row r="66" spans="9:9" x14ac:dyDescent="0.15">
      <c r="I66" s="471"/>
    </row>
    <row r="67" spans="9:9" x14ac:dyDescent="0.15">
      <c r="I67" s="471"/>
    </row>
    <row r="68" spans="9:9" x14ac:dyDescent="0.15">
      <c r="I68" s="471"/>
    </row>
    <row r="69" spans="9:9" x14ac:dyDescent="0.15">
      <c r="I69" s="471"/>
    </row>
    <row r="70" spans="9:9" x14ac:dyDescent="0.15">
      <c r="I70" s="471"/>
    </row>
    <row r="71" spans="9:9" x14ac:dyDescent="0.15">
      <c r="I71" s="471"/>
    </row>
    <row r="72" spans="9:9" x14ac:dyDescent="0.15">
      <c r="I72" s="471"/>
    </row>
    <row r="73" spans="9:9" x14ac:dyDescent="0.15">
      <c r="I73" s="471"/>
    </row>
    <row r="74" spans="9:9" x14ac:dyDescent="0.15">
      <c r="I74" s="471"/>
    </row>
    <row r="75" spans="9:9" x14ac:dyDescent="0.15">
      <c r="I75" s="471"/>
    </row>
    <row r="76" spans="9:9" x14ac:dyDescent="0.15">
      <c r="I76" s="471"/>
    </row>
    <row r="77" spans="9:9" x14ac:dyDescent="0.15">
      <c r="I77" s="471"/>
    </row>
    <row r="78" spans="9:9" x14ac:dyDescent="0.15">
      <c r="I78" s="471"/>
    </row>
    <row r="79" spans="9:9" x14ac:dyDescent="0.15">
      <c r="I79" s="471"/>
    </row>
    <row r="80" spans="9:9" x14ac:dyDescent="0.15">
      <c r="I80" s="471"/>
    </row>
    <row r="81" spans="9:9" x14ac:dyDescent="0.15">
      <c r="I81" s="471"/>
    </row>
    <row r="82" spans="9:9" x14ac:dyDescent="0.15">
      <c r="I82" s="471"/>
    </row>
    <row r="83" spans="9:9" x14ac:dyDescent="0.15">
      <c r="I83" s="471"/>
    </row>
    <row r="84" spans="9:9" x14ac:dyDescent="0.15">
      <c r="I84" s="471"/>
    </row>
    <row r="85" spans="9:9" x14ac:dyDescent="0.15">
      <c r="I85" s="471"/>
    </row>
    <row r="86" spans="9:9" x14ac:dyDescent="0.15">
      <c r="I86" s="471"/>
    </row>
    <row r="87" spans="9:9" x14ac:dyDescent="0.15">
      <c r="I87" s="471"/>
    </row>
    <row r="88" spans="9:9" x14ac:dyDescent="0.15">
      <c r="I88" s="471"/>
    </row>
    <row r="89" spans="9:9" x14ac:dyDescent="0.15">
      <c r="I89" s="471"/>
    </row>
    <row r="90" spans="9:9" x14ac:dyDescent="0.15">
      <c r="I90" s="471"/>
    </row>
    <row r="91" spans="9:9" x14ac:dyDescent="0.15">
      <c r="I91" s="471"/>
    </row>
    <row r="92" spans="9:9" x14ac:dyDescent="0.15">
      <c r="I92" s="471"/>
    </row>
    <row r="93" spans="9:9" x14ac:dyDescent="0.15">
      <c r="I93" s="471"/>
    </row>
    <row r="94" spans="9:9" x14ac:dyDescent="0.15">
      <c r="I94" s="471"/>
    </row>
    <row r="95" spans="9:9" x14ac:dyDescent="0.15">
      <c r="I95" s="471"/>
    </row>
    <row r="96" spans="9:9" x14ac:dyDescent="0.15">
      <c r="I96" s="471"/>
    </row>
    <row r="97" spans="9:9" x14ac:dyDescent="0.15">
      <c r="I97" s="471"/>
    </row>
  </sheetData>
  <mergeCells count="31">
    <mergeCell ref="A5:A25"/>
    <mergeCell ref="B5:B7"/>
    <mergeCell ref="C5:C7"/>
    <mergeCell ref="B8:B10"/>
    <mergeCell ref="C8:C10"/>
    <mergeCell ref="B11:B13"/>
    <mergeCell ref="A29:A34"/>
    <mergeCell ref="B29:B31"/>
    <mergeCell ref="C29:C31"/>
    <mergeCell ref="B32:B34"/>
    <mergeCell ref="C32:C34"/>
    <mergeCell ref="A26:A28"/>
    <mergeCell ref="B26:B28"/>
    <mergeCell ref="C26:C28"/>
    <mergeCell ref="C11:C13"/>
    <mergeCell ref="B14:B16"/>
    <mergeCell ref="C14:C16"/>
    <mergeCell ref="B17:B19"/>
    <mergeCell ref="C17:C19"/>
    <mergeCell ref="B23:B25"/>
    <mergeCell ref="C23:C25"/>
    <mergeCell ref="N3:P3"/>
    <mergeCell ref="E3:I3"/>
    <mergeCell ref="J3:K3"/>
    <mergeCell ref="E2:I2"/>
    <mergeCell ref="J2:S2"/>
    <mergeCell ref="B20:B22"/>
    <mergeCell ref="C20:C22"/>
    <mergeCell ref="A2:B4"/>
    <mergeCell ref="C2:C4"/>
    <mergeCell ref="D2:D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view="pageBreakPreview" zoomScaleNormal="100" zoomScaleSheetLayoutView="100" workbookViewId="0"/>
  </sheetViews>
  <sheetFormatPr defaultRowHeight="13.5" x14ac:dyDescent="0.15"/>
  <cols>
    <col min="1" max="1" width="11.25" style="210" customWidth="1"/>
    <col min="2" max="7" width="6.875" style="209" customWidth="1"/>
    <col min="8" max="8" width="6.5" style="209" customWidth="1"/>
    <col min="9" max="9" width="6.875" style="209" customWidth="1"/>
    <col min="10" max="12" width="6.5" style="209" customWidth="1"/>
    <col min="13" max="13" width="8" style="210" customWidth="1"/>
    <col min="14" max="23" width="7.25" style="209" customWidth="1"/>
    <col min="24" max="24" width="9.75" style="209" customWidth="1"/>
    <col min="25" max="25" width="9.875" style="209" customWidth="1"/>
    <col min="26" max="26" width="9.375" style="209" customWidth="1"/>
    <col min="27" max="27" width="7.5" style="209" customWidth="1"/>
    <col min="28" max="28" width="8.25" style="209" customWidth="1"/>
    <col min="29" max="30" width="11.5" style="209" customWidth="1"/>
    <col min="31" max="31" width="11.875" style="209" customWidth="1"/>
    <col min="32" max="256" width="9" style="209"/>
    <col min="257" max="257" width="11.25" style="209" customWidth="1"/>
    <col min="258" max="263" width="6.875" style="209" customWidth="1"/>
    <col min="264" max="264" width="6.5" style="209" customWidth="1"/>
    <col min="265" max="265" width="6.875" style="209" customWidth="1"/>
    <col min="266" max="268" width="6.5" style="209" customWidth="1"/>
    <col min="269" max="269" width="8" style="209" customWidth="1"/>
    <col min="270" max="279" width="7.25" style="209" customWidth="1"/>
    <col min="280" max="280" width="9.75" style="209" customWidth="1"/>
    <col min="281" max="281" width="9.875" style="209" customWidth="1"/>
    <col min="282" max="282" width="9.375" style="209" customWidth="1"/>
    <col min="283" max="283" width="7.5" style="209" customWidth="1"/>
    <col min="284" max="284" width="8.25" style="209" customWidth="1"/>
    <col min="285" max="286" width="11.5" style="209" customWidth="1"/>
    <col min="287" max="287" width="11.875" style="209" customWidth="1"/>
    <col min="288" max="512" width="9" style="209"/>
    <col min="513" max="513" width="11.25" style="209" customWidth="1"/>
    <col min="514" max="519" width="6.875" style="209" customWidth="1"/>
    <col min="520" max="520" width="6.5" style="209" customWidth="1"/>
    <col min="521" max="521" width="6.875" style="209" customWidth="1"/>
    <col min="522" max="524" width="6.5" style="209" customWidth="1"/>
    <col min="525" max="525" width="8" style="209" customWidth="1"/>
    <col min="526" max="535" width="7.25" style="209" customWidth="1"/>
    <col min="536" max="536" width="9.75" style="209" customWidth="1"/>
    <col min="537" max="537" width="9.875" style="209" customWidth="1"/>
    <col min="538" max="538" width="9.375" style="209" customWidth="1"/>
    <col min="539" max="539" width="7.5" style="209" customWidth="1"/>
    <col min="540" max="540" width="8.25" style="209" customWidth="1"/>
    <col min="541" max="542" width="11.5" style="209" customWidth="1"/>
    <col min="543" max="543" width="11.875" style="209" customWidth="1"/>
    <col min="544" max="768" width="9" style="209"/>
    <col min="769" max="769" width="11.25" style="209" customWidth="1"/>
    <col min="770" max="775" width="6.875" style="209" customWidth="1"/>
    <col min="776" max="776" width="6.5" style="209" customWidth="1"/>
    <col min="777" max="777" width="6.875" style="209" customWidth="1"/>
    <col min="778" max="780" width="6.5" style="209" customWidth="1"/>
    <col min="781" max="781" width="8" style="209" customWidth="1"/>
    <col min="782" max="791" width="7.25" style="209" customWidth="1"/>
    <col min="792" max="792" width="9.75" style="209" customWidth="1"/>
    <col min="793" max="793" width="9.875" style="209" customWidth="1"/>
    <col min="794" max="794" width="9.375" style="209" customWidth="1"/>
    <col min="795" max="795" width="7.5" style="209" customWidth="1"/>
    <col min="796" max="796" width="8.25" style="209" customWidth="1"/>
    <col min="797" max="798" width="11.5" style="209" customWidth="1"/>
    <col min="799" max="799" width="11.875" style="209" customWidth="1"/>
    <col min="800" max="1024" width="9" style="209"/>
    <col min="1025" max="1025" width="11.25" style="209" customWidth="1"/>
    <col min="1026" max="1031" width="6.875" style="209" customWidth="1"/>
    <col min="1032" max="1032" width="6.5" style="209" customWidth="1"/>
    <col min="1033" max="1033" width="6.875" style="209" customWidth="1"/>
    <col min="1034" max="1036" width="6.5" style="209" customWidth="1"/>
    <col min="1037" max="1037" width="8" style="209" customWidth="1"/>
    <col min="1038" max="1047" width="7.25" style="209" customWidth="1"/>
    <col min="1048" max="1048" width="9.75" style="209" customWidth="1"/>
    <col min="1049" max="1049" width="9.875" style="209" customWidth="1"/>
    <col min="1050" max="1050" width="9.375" style="209" customWidth="1"/>
    <col min="1051" max="1051" width="7.5" style="209" customWidth="1"/>
    <col min="1052" max="1052" width="8.25" style="209" customWidth="1"/>
    <col min="1053" max="1054" width="11.5" style="209" customWidth="1"/>
    <col min="1055" max="1055" width="11.875" style="209" customWidth="1"/>
    <col min="1056" max="1280" width="9" style="209"/>
    <col min="1281" max="1281" width="11.25" style="209" customWidth="1"/>
    <col min="1282" max="1287" width="6.875" style="209" customWidth="1"/>
    <col min="1288" max="1288" width="6.5" style="209" customWidth="1"/>
    <col min="1289" max="1289" width="6.875" style="209" customWidth="1"/>
    <col min="1290" max="1292" width="6.5" style="209" customWidth="1"/>
    <col min="1293" max="1293" width="8" style="209" customWidth="1"/>
    <col min="1294" max="1303" width="7.25" style="209" customWidth="1"/>
    <col min="1304" max="1304" width="9.75" style="209" customWidth="1"/>
    <col min="1305" max="1305" width="9.875" style="209" customWidth="1"/>
    <col min="1306" max="1306" width="9.375" style="209" customWidth="1"/>
    <col min="1307" max="1307" width="7.5" style="209" customWidth="1"/>
    <col min="1308" max="1308" width="8.25" style="209" customWidth="1"/>
    <col min="1309" max="1310" width="11.5" style="209" customWidth="1"/>
    <col min="1311" max="1311" width="11.875" style="209" customWidth="1"/>
    <col min="1312" max="1536" width="9" style="209"/>
    <col min="1537" max="1537" width="11.25" style="209" customWidth="1"/>
    <col min="1538" max="1543" width="6.875" style="209" customWidth="1"/>
    <col min="1544" max="1544" width="6.5" style="209" customWidth="1"/>
    <col min="1545" max="1545" width="6.875" style="209" customWidth="1"/>
    <col min="1546" max="1548" width="6.5" style="209" customWidth="1"/>
    <col min="1549" max="1549" width="8" style="209" customWidth="1"/>
    <col min="1550" max="1559" width="7.25" style="209" customWidth="1"/>
    <col min="1560" max="1560" width="9.75" style="209" customWidth="1"/>
    <col min="1561" max="1561" width="9.875" style="209" customWidth="1"/>
    <col min="1562" max="1562" width="9.375" style="209" customWidth="1"/>
    <col min="1563" max="1563" width="7.5" style="209" customWidth="1"/>
    <col min="1564" max="1564" width="8.25" style="209" customWidth="1"/>
    <col min="1565" max="1566" width="11.5" style="209" customWidth="1"/>
    <col min="1567" max="1567" width="11.875" style="209" customWidth="1"/>
    <col min="1568" max="1792" width="9" style="209"/>
    <col min="1793" max="1793" width="11.25" style="209" customWidth="1"/>
    <col min="1794" max="1799" width="6.875" style="209" customWidth="1"/>
    <col min="1800" max="1800" width="6.5" style="209" customWidth="1"/>
    <col min="1801" max="1801" width="6.875" style="209" customWidth="1"/>
    <col min="1802" max="1804" width="6.5" style="209" customWidth="1"/>
    <col min="1805" max="1805" width="8" style="209" customWidth="1"/>
    <col min="1806" max="1815" width="7.25" style="209" customWidth="1"/>
    <col min="1816" max="1816" width="9.75" style="209" customWidth="1"/>
    <col min="1817" max="1817" width="9.875" style="209" customWidth="1"/>
    <col min="1818" max="1818" width="9.375" style="209" customWidth="1"/>
    <col min="1819" max="1819" width="7.5" style="209" customWidth="1"/>
    <col min="1820" max="1820" width="8.25" style="209" customWidth="1"/>
    <col min="1821" max="1822" width="11.5" style="209" customWidth="1"/>
    <col min="1823" max="1823" width="11.875" style="209" customWidth="1"/>
    <col min="1824" max="2048" width="9" style="209"/>
    <col min="2049" max="2049" width="11.25" style="209" customWidth="1"/>
    <col min="2050" max="2055" width="6.875" style="209" customWidth="1"/>
    <col min="2056" max="2056" width="6.5" style="209" customWidth="1"/>
    <col min="2057" max="2057" width="6.875" style="209" customWidth="1"/>
    <col min="2058" max="2060" width="6.5" style="209" customWidth="1"/>
    <col min="2061" max="2061" width="8" style="209" customWidth="1"/>
    <col min="2062" max="2071" width="7.25" style="209" customWidth="1"/>
    <col min="2072" max="2072" width="9.75" style="209" customWidth="1"/>
    <col min="2073" max="2073" width="9.875" style="209" customWidth="1"/>
    <col min="2074" max="2074" width="9.375" style="209" customWidth="1"/>
    <col min="2075" max="2075" width="7.5" style="209" customWidth="1"/>
    <col min="2076" max="2076" width="8.25" style="209" customWidth="1"/>
    <col min="2077" max="2078" width="11.5" style="209" customWidth="1"/>
    <col min="2079" max="2079" width="11.875" style="209" customWidth="1"/>
    <col min="2080" max="2304" width="9" style="209"/>
    <col min="2305" max="2305" width="11.25" style="209" customWidth="1"/>
    <col min="2306" max="2311" width="6.875" style="209" customWidth="1"/>
    <col min="2312" max="2312" width="6.5" style="209" customWidth="1"/>
    <col min="2313" max="2313" width="6.875" style="209" customWidth="1"/>
    <col min="2314" max="2316" width="6.5" style="209" customWidth="1"/>
    <col min="2317" max="2317" width="8" style="209" customWidth="1"/>
    <col min="2318" max="2327" width="7.25" style="209" customWidth="1"/>
    <col min="2328" max="2328" width="9.75" style="209" customWidth="1"/>
    <col min="2329" max="2329" width="9.875" style="209" customWidth="1"/>
    <col min="2330" max="2330" width="9.375" style="209" customWidth="1"/>
    <col min="2331" max="2331" width="7.5" style="209" customWidth="1"/>
    <col min="2332" max="2332" width="8.25" style="209" customWidth="1"/>
    <col min="2333" max="2334" width="11.5" style="209" customWidth="1"/>
    <col min="2335" max="2335" width="11.875" style="209" customWidth="1"/>
    <col min="2336" max="2560" width="9" style="209"/>
    <col min="2561" max="2561" width="11.25" style="209" customWidth="1"/>
    <col min="2562" max="2567" width="6.875" style="209" customWidth="1"/>
    <col min="2568" max="2568" width="6.5" style="209" customWidth="1"/>
    <col min="2569" max="2569" width="6.875" style="209" customWidth="1"/>
    <col min="2570" max="2572" width="6.5" style="209" customWidth="1"/>
    <col min="2573" max="2573" width="8" style="209" customWidth="1"/>
    <col min="2574" max="2583" width="7.25" style="209" customWidth="1"/>
    <col min="2584" max="2584" width="9.75" style="209" customWidth="1"/>
    <col min="2585" max="2585" width="9.875" style="209" customWidth="1"/>
    <col min="2586" max="2586" width="9.375" style="209" customWidth="1"/>
    <col min="2587" max="2587" width="7.5" style="209" customWidth="1"/>
    <col min="2588" max="2588" width="8.25" style="209" customWidth="1"/>
    <col min="2589" max="2590" width="11.5" style="209" customWidth="1"/>
    <col min="2591" max="2591" width="11.875" style="209" customWidth="1"/>
    <col min="2592" max="2816" width="9" style="209"/>
    <col min="2817" max="2817" width="11.25" style="209" customWidth="1"/>
    <col min="2818" max="2823" width="6.875" style="209" customWidth="1"/>
    <col min="2824" max="2824" width="6.5" style="209" customWidth="1"/>
    <col min="2825" max="2825" width="6.875" style="209" customWidth="1"/>
    <col min="2826" max="2828" width="6.5" style="209" customWidth="1"/>
    <col min="2829" max="2829" width="8" style="209" customWidth="1"/>
    <col min="2830" max="2839" width="7.25" style="209" customWidth="1"/>
    <col min="2840" max="2840" width="9.75" style="209" customWidth="1"/>
    <col min="2841" max="2841" width="9.875" style="209" customWidth="1"/>
    <col min="2842" max="2842" width="9.375" style="209" customWidth="1"/>
    <col min="2843" max="2843" width="7.5" style="209" customWidth="1"/>
    <col min="2844" max="2844" width="8.25" style="209" customWidth="1"/>
    <col min="2845" max="2846" width="11.5" style="209" customWidth="1"/>
    <col min="2847" max="2847" width="11.875" style="209" customWidth="1"/>
    <col min="2848" max="3072" width="9" style="209"/>
    <col min="3073" max="3073" width="11.25" style="209" customWidth="1"/>
    <col min="3074" max="3079" width="6.875" style="209" customWidth="1"/>
    <col min="3080" max="3080" width="6.5" style="209" customWidth="1"/>
    <col min="3081" max="3081" width="6.875" style="209" customWidth="1"/>
    <col min="3082" max="3084" width="6.5" style="209" customWidth="1"/>
    <col min="3085" max="3085" width="8" style="209" customWidth="1"/>
    <col min="3086" max="3095" width="7.25" style="209" customWidth="1"/>
    <col min="3096" max="3096" width="9.75" style="209" customWidth="1"/>
    <col min="3097" max="3097" width="9.875" style="209" customWidth="1"/>
    <col min="3098" max="3098" width="9.375" style="209" customWidth="1"/>
    <col min="3099" max="3099" width="7.5" style="209" customWidth="1"/>
    <col min="3100" max="3100" width="8.25" style="209" customWidth="1"/>
    <col min="3101" max="3102" width="11.5" style="209" customWidth="1"/>
    <col min="3103" max="3103" width="11.875" style="209" customWidth="1"/>
    <col min="3104" max="3328" width="9" style="209"/>
    <col min="3329" max="3329" width="11.25" style="209" customWidth="1"/>
    <col min="3330" max="3335" width="6.875" style="209" customWidth="1"/>
    <col min="3336" max="3336" width="6.5" style="209" customWidth="1"/>
    <col min="3337" max="3337" width="6.875" style="209" customWidth="1"/>
    <col min="3338" max="3340" width="6.5" style="209" customWidth="1"/>
    <col min="3341" max="3341" width="8" style="209" customWidth="1"/>
    <col min="3342" max="3351" width="7.25" style="209" customWidth="1"/>
    <col min="3352" max="3352" width="9.75" style="209" customWidth="1"/>
    <col min="3353" max="3353" width="9.875" style="209" customWidth="1"/>
    <col min="3354" max="3354" width="9.375" style="209" customWidth="1"/>
    <col min="3355" max="3355" width="7.5" style="209" customWidth="1"/>
    <col min="3356" max="3356" width="8.25" style="209" customWidth="1"/>
    <col min="3357" max="3358" width="11.5" style="209" customWidth="1"/>
    <col min="3359" max="3359" width="11.875" style="209" customWidth="1"/>
    <col min="3360" max="3584" width="9" style="209"/>
    <col min="3585" max="3585" width="11.25" style="209" customWidth="1"/>
    <col min="3586" max="3591" width="6.875" style="209" customWidth="1"/>
    <col min="3592" max="3592" width="6.5" style="209" customWidth="1"/>
    <col min="3593" max="3593" width="6.875" style="209" customWidth="1"/>
    <col min="3594" max="3596" width="6.5" style="209" customWidth="1"/>
    <col min="3597" max="3597" width="8" style="209" customWidth="1"/>
    <col min="3598" max="3607" width="7.25" style="209" customWidth="1"/>
    <col min="3608" max="3608" width="9.75" style="209" customWidth="1"/>
    <col min="3609" max="3609" width="9.875" style="209" customWidth="1"/>
    <col min="3610" max="3610" width="9.375" style="209" customWidth="1"/>
    <col min="3611" max="3611" width="7.5" style="209" customWidth="1"/>
    <col min="3612" max="3612" width="8.25" style="209" customWidth="1"/>
    <col min="3613" max="3614" width="11.5" style="209" customWidth="1"/>
    <col min="3615" max="3615" width="11.875" style="209" customWidth="1"/>
    <col min="3616" max="3840" width="9" style="209"/>
    <col min="3841" max="3841" width="11.25" style="209" customWidth="1"/>
    <col min="3842" max="3847" width="6.875" style="209" customWidth="1"/>
    <col min="3848" max="3848" width="6.5" style="209" customWidth="1"/>
    <col min="3849" max="3849" width="6.875" style="209" customWidth="1"/>
    <col min="3850" max="3852" width="6.5" style="209" customWidth="1"/>
    <col min="3853" max="3853" width="8" style="209" customWidth="1"/>
    <col min="3854" max="3863" width="7.25" style="209" customWidth="1"/>
    <col min="3864" max="3864" width="9.75" style="209" customWidth="1"/>
    <col min="3865" max="3865" width="9.875" style="209" customWidth="1"/>
    <col min="3866" max="3866" width="9.375" style="209" customWidth="1"/>
    <col min="3867" max="3867" width="7.5" style="209" customWidth="1"/>
    <col min="3868" max="3868" width="8.25" style="209" customWidth="1"/>
    <col min="3869" max="3870" width="11.5" style="209" customWidth="1"/>
    <col min="3871" max="3871" width="11.875" style="209" customWidth="1"/>
    <col min="3872" max="4096" width="9" style="209"/>
    <col min="4097" max="4097" width="11.25" style="209" customWidth="1"/>
    <col min="4098" max="4103" width="6.875" style="209" customWidth="1"/>
    <col min="4104" max="4104" width="6.5" style="209" customWidth="1"/>
    <col min="4105" max="4105" width="6.875" style="209" customWidth="1"/>
    <col min="4106" max="4108" width="6.5" style="209" customWidth="1"/>
    <col min="4109" max="4109" width="8" style="209" customWidth="1"/>
    <col min="4110" max="4119" width="7.25" style="209" customWidth="1"/>
    <col min="4120" max="4120" width="9.75" style="209" customWidth="1"/>
    <col min="4121" max="4121" width="9.875" style="209" customWidth="1"/>
    <col min="4122" max="4122" width="9.375" style="209" customWidth="1"/>
    <col min="4123" max="4123" width="7.5" style="209" customWidth="1"/>
    <col min="4124" max="4124" width="8.25" style="209" customWidth="1"/>
    <col min="4125" max="4126" width="11.5" style="209" customWidth="1"/>
    <col min="4127" max="4127" width="11.875" style="209" customWidth="1"/>
    <col min="4128" max="4352" width="9" style="209"/>
    <col min="4353" max="4353" width="11.25" style="209" customWidth="1"/>
    <col min="4354" max="4359" width="6.875" style="209" customWidth="1"/>
    <col min="4360" max="4360" width="6.5" style="209" customWidth="1"/>
    <col min="4361" max="4361" width="6.875" style="209" customWidth="1"/>
    <col min="4362" max="4364" width="6.5" style="209" customWidth="1"/>
    <col min="4365" max="4365" width="8" style="209" customWidth="1"/>
    <col min="4366" max="4375" width="7.25" style="209" customWidth="1"/>
    <col min="4376" max="4376" width="9.75" style="209" customWidth="1"/>
    <col min="4377" max="4377" width="9.875" style="209" customWidth="1"/>
    <col min="4378" max="4378" width="9.375" style="209" customWidth="1"/>
    <col min="4379" max="4379" width="7.5" style="209" customWidth="1"/>
    <col min="4380" max="4380" width="8.25" style="209" customWidth="1"/>
    <col min="4381" max="4382" width="11.5" style="209" customWidth="1"/>
    <col min="4383" max="4383" width="11.875" style="209" customWidth="1"/>
    <col min="4384" max="4608" width="9" style="209"/>
    <col min="4609" max="4609" width="11.25" style="209" customWidth="1"/>
    <col min="4610" max="4615" width="6.875" style="209" customWidth="1"/>
    <col min="4616" max="4616" width="6.5" style="209" customWidth="1"/>
    <col min="4617" max="4617" width="6.875" style="209" customWidth="1"/>
    <col min="4618" max="4620" width="6.5" style="209" customWidth="1"/>
    <col min="4621" max="4621" width="8" style="209" customWidth="1"/>
    <col min="4622" max="4631" width="7.25" style="209" customWidth="1"/>
    <col min="4632" max="4632" width="9.75" style="209" customWidth="1"/>
    <col min="4633" max="4633" width="9.875" style="209" customWidth="1"/>
    <col min="4634" max="4634" width="9.375" style="209" customWidth="1"/>
    <col min="4635" max="4635" width="7.5" style="209" customWidth="1"/>
    <col min="4636" max="4636" width="8.25" style="209" customWidth="1"/>
    <col min="4637" max="4638" width="11.5" style="209" customWidth="1"/>
    <col min="4639" max="4639" width="11.875" style="209" customWidth="1"/>
    <col min="4640" max="4864" width="9" style="209"/>
    <col min="4865" max="4865" width="11.25" style="209" customWidth="1"/>
    <col min="4866" max="4871" width="6.875" style="209" customWidth="1"/>
    <col min="4872" max="4872" width="6.5" style="209" customWidth="1"/>
    <col min="4873" max="4873" width="6.875" style="209" customWidth="1"/>
    <col min="4874" max="4876" width="6.5" style="209" customWidth="1"/>
    <col min="4877" max="4877" width="8" style="209" customWidth="1"/>
    <col min="4878" max="4887" width="7.25" style="209" customWidth="1"/>
    <col min="4888" max="4888" width="9.75" style="209" customWidth="1"/>
    <col min="4889" max="4889" width="9.875" style="209" customWidth="1"/>
    <col min="4890" max="4890" width="9.375" style="209" customWidth="1"/>
    <col min="4891" max="4891" width="7.5" style="209" customWidth="1"/>
    <col min="4892" max="4892" width="8.25" style="209" customWidth="1"/>
    <col min="4893" max="4894" width="11.5" style="209" customWidth="1"/>
    <col min="4895" max="4895" width="11.875" style="209" customWidth="1"/>
    <col min="4896" max="5120" width="9" style="209"/>
    <col min="5121" max="5121" width="11.25" style="209" customWidth="1"/>
    <col min="5122" max="5127" width="6.875" style="209" customWidth="1"/>
    <col min="5128" max="5128" width="6.5" style="209" customWidth="1"/>
    <col min="5129" max="5129" width="6.875" style="209" customWidth="1"/>
    <col min="5130" max="5132" width="6.5" style="209" customWidth="1"/>
    <col min="5133" max="5133" width="8" style="209" customWidth="1"/>
    <col min="5134" max="5143" width="7.25" style="209" customWidth="1"/>
    <col min="5144" max="5144" width="9.75" style="209" customWidth="1"/>
    <col min="5145" max="5145" width="9.875" style="209" customWidth="1"/>
    <col min="5146" max="5146" width="9.375" style="209" customWidth="1"/>
    <col min="5147" max="5147" width="7.5" style="209" customWidth="1"/>
    <col min="5148" max="5148" width="8.25" style="209" customWidth="1"/>
    <col min="5149" max="5150" width="11.5" style="209" customWidth="1"/>
    <col min="5151" max="5151" width="11.875" style="209" customWidth="1"/>
    <col min="5152" max="5376" width="9" style="209"/>
    <col min="5377" max="5377" width="11.25" style="209" customWidth="1"/>
    <col min="5378" max="5383" width="6.875" style="209" customWidth="1"/>
    <col min="5384" max="5384" width="6.5" style="209" customWidth="1"/>
    <col min="5385" max="5385" width="6.875" style="209" customWidth="1"/>
    <col min="5386" max="5388" width="6.5" style="209" customWidth="1"/>
    <col min="5389" max="5389" width="8" style="209" customWidth="1"/>
    <col min="5390" max="5399" width="7.25" style="209" customWidth="1"/>
    <col min="5400" max="5400" width="9.75" style="209" customWidth="1"/>
    <col min="5401" max="5401" width="9.875" style="209" customWidth="1"/>
    <col min="5402" max="5402" width="9.375" style="209" customWidth="1"/>
    <col min="5403" max="5403" width="7.5" style="209" customWidth="1"/>
    <col min="5404" max="5404" width="8.25" style="209" customWidth="1"/>
    <col min="5405" max="5406" width="11.5" style="209" customWidth="1"/>
    <col min="5407" max="5407" width="11.875" style="209" customWidth="1"/>
    <col min="5408" max="5632" width="9" style="209"/>
    <col min="5633" max="5633" width="11.25" style="209" customWidth="1"/>
    <col min="5634" max="5639" width="6.875" style="209" customWidth="1"/>
    <col min="5640" max="5640" width="6.5" style="209" customWidth="1"/>
    <col min="5641" max="5641" width="6.875" style="209" customWidth="1"/>
    <col min="5642" max="5644" width="6.5" style="209" customWidth="1"/>
    <col min="5645" max="5645" width="8" style="209" customWidth="1"/>
    <col min="5646" max="5655" width="7.25" style="209" customWidth="1"/>
    <col min="5656" max="5656" width="9.75" style="209" customWidth="1"/>
    <col min="5657" max="5657" width="9.875" style="209" customWidth="1"/>
    <col min="5658" max="5658" width="9.375" style="209" customWidth="1"/>
    <col min="5659" max="5659" width="7.5" style="209" customWidth="1"/>
    <col min="5660" max="5660" width="8.25" style="209" customWidth="1"/>
    <col min="5661" max="5662" width="11.5" style="209" customWidth="1"/>
    <col min="5663" max="5663" width="11.875" style="209" customWidth="1"/>
    <col min="5664" max="5888" width="9" style="209"/>
    <col min="5889" max="5889" width="11.25" style="209" customWidth="1"/>
    <col min="5890" max="5895" width="6.875" style="209" customWidth="1"/>
    <col min="5896" max="5896" width="6.5" style="209" customWidth="1"/>
    <col min="5897" max="5897" width="6.875" style="209" customWidth="1"/>
    <col min="5898" max="5900" width="6.5" style="209" customWidth="1"/>
    <col min="5901" max="5901" width="8" style="209" customWidth="1"/>
    <col min="5902" max="5911" width="7.25" style="209" customWidth="1"/>
    <col min="5912" max="5912" width="9.75" style="209" customWidth="1"/>
    <col min="5913" max="5913" width="9.875" style="209" customWidth="1"/>
    <col min="5914" max="5914" width="9.375" style="209" customWidth="1"/>
    <col min="5915" max="5915" width="7.5" style="209" customWidth="1"/>
    <col min="5916" max="5916" width="8.25" style="209" customWidth="1"/>
    <col min="5917" max="5918" width="11.5" style="209" customWidth="1"/>
    <col min="5919" max="5919" width="11.875" style="209" customWidth="1"/>
    <col min="5920" max="6144" width="9" style="209"/>
    <col min="6145" max="6145" width="11.25" style="209" customWidth="1"/>
    <col min="6146" max="6151" width="6.875" style="209" customWidth="1"/>
    <col min="6152" max="6152" width="6.5" style="209" customWidth="1"/>
    <col min="6153" max="6153" width="6.875" style="209" customWidth="1"/>
    <col min="6154" max="6156" width="6.5" style="209" customWidth="1"/>
    <col min="6157" max="6157" width="8" style="209" customWidth="1"/>
    <col min="6158" max="6167" width="7.25" style="209" customWidth="1"/>
    <col min="6168" max="6168" width="9.75" style="209" customWidth="1"/>
    <col min="6169" max="6169" width="9.875" style="209" customWidth="1"/>
    <col min="6170" max="6170" width="9.375" style="209" customWidth="1"/>
    <col min="6171" max="6171" width="7.5" style="209" customWidth="1"/>
    <col min="6172" max="6172" width="8.25" style="209" customWidth="1"/>
    <col min="6173" max="6174" width="11.5" style="209" customWidth="1"/>
    <col min="6175" max="6175" width="11.875" style="209" customWidth="1"/>
    <col min="6176" max="6400" width="9" style="209"/>
    <col min="6401" max="6401" width="11.25" style="209" customWidth="1"/>
    <col min="6402" max="6407" width="6.875" style="209" customWidth="1"/>
    <col min="6408" max="6408" width="6.5" style="209" customWidth="1"/>
    <col min="6409" max="6409" width="6.875" style="209" customWidth="1"/>
    <col min="6410" max="6412" width="6.5" style="209" customWidth="1"/>
    <col min="6413" max="6413" width="8" style="209" customWidth="1"/>
    <col min="6414" max="6423" width="7.25" style="209" customWidth="1"/>
    <col min="6424" max="6424" width="9.75" style="209" customWidth="1"/>
    <col min="6425" max="6425" width="9.875" style="209" customWidth="1"/>
    <col min="6426" max="6426" width="9.375" style="209" customWidth="1"/>
    <col min="6427" max="6427" width="7.5" style="209" customWidth="1"/>
    <col min="6428" max="6428" width="8.25" style="209" customWidth="1"/>
    <col min="6429" max="6430" width="11.5" style="209" customWidth="1"/>
    <col min="6431" max="6431" width="11.875" style="209" customWidth="1"/>
    <col min="6432" max="6656" width="9" style="209"/>
    <col min="6657" max="6657" width="11.25" style="209" customWidth="1"/>
    <col min="6658" max="6663" width="6.875" style="209" customWidth="1"/>
    <col min="6664" max="6664" width="6.5" style="209" customWidth="1"/>
    <col min="6665" max="6665" width="6.875" style="209" customWidth="1"/>
    <col min="6666" max="6668" width="6.5" style="209" customWidth="1"/>
    <col min="6669" max="6669" width="8" style="209" customWidth="1"/>
    <col min="6670" max="6679" width="7.25" style="209" customWidth="1"/>
    <col min="6680" max="6680" width="9.75" style="209" customWidth="1"/>
    <col min="6681" max="6681" width="9.875" style="209" customWidth="1"/>
    <col min="6682" max="6682" width="9.375" style="209" customWidth="1"/>
    <col min="6683" max="6683" width="7.5" style="209" customWidth="1"/>
    <col min="6684" max="6684" width="8.25" style="209" customWidth="1"/>
    <col min="6685" max="6686" width="11.5" style="209" customWidth="1"/>
    <col min="6687" max="6687" width="11.875" style="209" customWidth="1"/>
    <col min="6688" max="6912" width="9" style="209"/>
    <col min="6913" max="6913" width="11.25" style="209" customWidth="1"/>
    <col min="6914" max="6919" width="6.875" style="209" customWidth="1"/>
    <col min="6920" max="6920" width="6.5" style="209" customWidth="1"/>
    <col min="6921" max="6921" width="6.875" style="209" customWidth="1"/>
    <col min="6922" max="6924" width="6.5" style="209" customWidth="1"/>
    <col min="6925" max="6925" width="8" style="209" customWidth="1"/>
    <col min="6926" max="6935" width="7.25" style="209" customWidth="1"/>
    <col min="6936" max="6936" width="9.75" style="209" customWidth="1"/>
    <col min="6937" max="6937" width="9.875" style="209" customWidth="1"/>
    <col min="6938" max="6938" width="9.375" style="209" customWidth="1"/>
    <col min="6939" max="6939" width="7.5" style="209" customWidth="1"/>
    <col min="6940" max="6940" width="8.25" style="209" customWidth="1"/>
    <col min="6941" max="6942" width="11.5" style="209" customWidth="1"/>
    <col min="6943" max="6943" width="11.875" style="209" customWidth="1"/>
    <col min="6944" max="7168" width="9" style="209"/>
    <col min="7169" max="7169" width="11.25" style="209" customWidth="1"/>
    <col min="7170" max="7175" width="6.875" style="209" customWidth="1"/>
    <col min="7176" max="7176" width="6.5" style="209" customWidth="1"/>
    <col min="7177" max="7177" width="6.875" style="209" customWidth="1"/>
    <col min="7178" max="7180" width="6.5" style="209" customWidth="1"/>
    <col min="7181" max="7181" width="8" style="209" customWidth="1"/>
    <col min="7182" max="7191" width="7.25" style="209" customWidth="1"/>
    <col min="7192" max="7192" width="9.75" style="209" customWidth="1"/>
    <col min="7193" max="7193" width="9.875" style="209" customWidth="1"/>
    <col min="7194" max="7194" width="9.375" style="209" customWidth="1"/>
    <col min="7195" max="7195" width="7.5" style="209" customWidth="1"/>
    <col min="7196" max="7196" width="8.25" style="209" customWidth="1"/>
    <col min="7197" max="7198" width="11.5" style="209" customWidth="1"/>
    <col min="7199" max="7199" width="11.875" style="209" customWidth="1"/>
    <col min="7200" max="7424" width="9" style="209"/>
    <col min="7425" max="7425" width="11.25" style="209" customWidth="1"/>
    <col min="7426" max="7431" width="6.875" style="209" customWidth="1"/>
    <col min="7432" max="7432" width="6.5" style="209" customWidth="1"/>
    <col min="7433" max="7433" width="6.875" style="209" customWidth="1"/>
    <col min="7434" max="7436" width="6.5" style="209" customWidth="1"/>
    <col min="7437" max="7437" width="8" style="209" customWidth="1"/>
    <col min="7438" max="7447" width="7.25" style="209" customWidth="1"/>
    <col min="7448" max="7448" width="9.75" style="209" customWidth="1"/>
    <col min="7449" max="7449" width="9.875" style="209" customWidth="1"/>
    <col min="7450" max="7450" width="9.375" style="209" customWidth="1"/>
    <col min="7451" max="7451" width="7.5" style="209" customWidth="1"/>
    <col min="7452" max="7452" width="8.25" style="209" customWidth="1"/>
    <col min="7453" max="7454" width="11.5" style="209" customWidth="1"/>
    <col min="7455" max="7455" width="11.875" style="209" customWidth="1"/>
    <col min="7456" max="7680" width="9" style="209"/>
    <col min="7681" max="7681" width="11.25" style="209" customWidth="1"/>
    <col min="7682" max="7687" width="6.875" style="209" customWidth="1"/>
    <col min="7688" max="7688" width="6.5" style="209" customWidth="1"/>
    <col min="7689" max="7689" width="6.875" style="209" customWidth="1"/>
    <col min="7690" max="7692" width="6.5" style="209" customWidth="1"/>
    <col min="7693" max="7693" width="8" style="209" customWidth="1"/>
    <col min="7694" max="7703" width="7.25" style="209" customWidth="1"/>
    <col min="7704" max="7704" width="9.75" style="209" customWidth="1"/>
    <col min="7705" max="7705" width="9.875" style="209" customWidth="1"/>
    <col min="7706" max="7706" width="9.375" style="209" customWidth="1"/>
    <col min="7707" max="7707" width="7.5" style="209" customWidth="1"/>
    <col min="7708" max="7708" width="8.25" style="209" customWidth="1"/>
    <col min="7709" max="7710" width="11.5" style="209" customWidth="1"/>
    <col min="7711" max="7711" width="11.875" style="209" customWidth="1"/>
    <col min="7712" max="7936" width="9" style="209"/>
    <col min="7937" max="7937" width="11.25" style="209" customWidth="1"/>
    <col min="7938" max="7943" width="6.875" style="209" customWidth="1"/>
    <col min="7944" max="7944" width="6.5" style="209" customWidth="1"/>
    <col min="7945" max="7945" width="6.875" style="209" customWidth="1"/>
    <col min="7946" max="7948" width="6.5" style="209" customWidth="1"/>
    <col min="7949" max="7949" width="8" style="209" customWidth="1"/>
    <col min="7950" max="7959" width="7.25" style="209" customWidth="1"/>
    <col min="7960" max="7960" width="9.75" style="209" customWidth="1"/>
    <col min="7961" max="7961" width="9.875" style="209" customWidth="1"/>
    <col min="7962" max="7962" width="9.375" style="209" customWidth="1"/>
    <col min="7963" max="7963" width="7.5" style="209" customWidth="1"/>
    <col min="7964" max="7964" width="8.25" style="209" customWidth="1"/>
    <col min="7965" max="7966" width="11.5" style="209" customWidth="1"/>
    <col min="7967" max="7967" width="11.875" style="209" customWidth="1"/>
    <col min="7968" max="8192" width="9" style="209"/>
    <col min="8193" max="8193" width="11.25" style="209" customWidth="1"/>
    <col min="8194" max="8199" width="6.875" style="209" customWidth="1"/>
    <col min="8200" max="8200" width="6.5" style="209" customWidth="1"/>
    <col min="8201" max="8201" width="6.875" style="209" customWidth="1"/>
    <col min="8202" max="8204" width="6.5" style="209" customWidth="1"/>
    <col min="8205" max="8205" width="8" style="209" customWidth="1"/>
    <col min="8206" max="8215" width="7.25" style="209" customWidth="1"/>
    <col min="8216" max="8216" width="9.75" style="209" customWidth="1"/>
    <col min="8217" max="8217" width="9.875" style="209" customWidth="1"/>
    <col min="8218" max="8218" width="9.375" style="209" customWidth="1"/>
    <col min="8219" max="8219" width="7.5" style="209" customWidth="1"/>
    <col min="8220" max="8220" width="8.25" style="209" customWidth="1"/>
    <col min="8221" max="8222" width="11.5" style="209" customWidth="1"/>
    <col min="8223" max="8223" width="11.875" style="209" customWidth="1"/>
    <col min="8224" max="8448" width="9" style="209"/>
    <col min="8449" max="8449" width="11.25" style="209" customWidth="1"/>
    <col min="8450" max="8455" width="6.875" style="209" customWidth="1"/>
    <col min="8456" max="8456" width="6.5" style="209" customWidth="1"/>
    <col min="8457" max="8457" width="6.875" style="209" customWidth="1"/>
    <col min="8458" max="8460" width="6.5" style="209" customWidth="1"/>
    <col min="8461" max="8461" width="8" style="209" customWidth="1"/>
    <col min="8462" max="8471" width="7.25" style="209" customWidth="1"/>
    <col min="8472" max="8472" width="9.75" style="209" customWidth="1"/>
    <col min="8473" max="8473" width="9.875" style="209" customWidth="1"/>
    <col min="8474" max="8474" width="9.375" style="209" customWidth="1"/>
    <col min="8475" max="8475" width="7.5" style="209" customWidth="1"/>
    <col min="8476" max="8476" width="8.25" style="209" customWidth="1"/>
    <col min="8477" max="8478" width="11.5" style="209" customWidth="1"/>
    <col min="8479" max="8479" width="11.875" style="209" customWidth="1"/>
    <col min="8480" max="8704" width="9" style="209"/>
    <col min="8705" max="8705" width="11.25" style="209" customWidth="1"/>
    <col min="8706" max="8711" width="6.875" style="209" customWidth="1"/>
    <col min="8712" max="8712" width="6.5" style="209" customWidth="1"/>
    <col min="8713" max="8713" width="6.875" style="209" customWidth="1"/>
    <col min="8714" max="8716" width="6.5" style="209" customWidth="1"/>
    <col min="8717" max="8717" width="8" style="209" customWidth="1"/>
    <col min="8718" max="8727" width="7.25" style="209" customWidth="1"/>
    <col min="8728" max="8728" width="9.75" style="209" customWidth="1"/>
    <col min="8729" max="8729" width="9.875" style="209" customWidth="1"/>
    <col min="8730" max="8730" width="9.375" style="209" customWidth="1"/>
    <col min="8731" max="8731" width="7.5" style="209" customWidth="1"/>
    <col min="8732" max="8732" width="8.25" style="209" customWidth="1"/>
    <col min="8733" max="8734" width="11.5" style="209" customWidth="1"/>
    <col min="8735" max="8735" width="11.875" style="209" customWidth="1"/>
    <col min="8736" max="8960" width="9" style="209"/>
    <col min="8961" max="8961" width="11.25" style="209" customWidth="1"/>
    <col min="8962" max="8967" width="6.875" style="209" customWidth="1"/>
    <col min="8968" max="8968" width="6.5" style="209" customWidth="1"/>
    <col min="8969" max="8969" width="6.875" style="209" customWidth="1"/>
    <col min="8970" max="8972" width="6.5" style="209" customWidth="1"/>
    <col min="8973" max="8973" width="8" style="209" customWidth="1"/>
    <col min="8974" max="8983" width="7.25" style="209" customWidth="1"/>
    <col min="8984" max="8984" width="9.75" style="209" customWidth="1"/>
    <col min="8985" max="8985" width="9.875" style="209" customWidth="1"/>
    <col min="8986" max="8986" width="9.375" style="209" customWidth="1"/>
    <col min="8987" max="8987" width="7.5" style="209" customWidth="1"/>
    <col min="8988" max="8988" width="8.25" style="209" customWidth="1"/>
    <col min="8989" max="8990" width="11.5" style="209" customWidth="1"/>
    <col min="8991" max="8991" width="11.875" style="209" customWidth="1"/>
    <col min="8992" max="9216" width="9" style="209"/>
    <col min="9217" max="9217" width="11.25" style="209" customWidth="1"/>
    <col min="9218" max="9223" width="6.875" style="209" customWidth="1"/>
    <col min="9224" max="9224" width="6.5" style="209" customWidth="1"/>
    <col min="9225" max="9225" width="6.875" style="209" customWidth="1"/>
    <col min="9226" max="9228" width="6.5" style="209" customWidth="1"/>
    <col min="9229" max="9229" width="8" style="209" customWidth="1"/>
    <col min="9230" max="9239" width="7.25" style="209" customWidth="1"/>
    <col min="9240" max="9240" width="9.75" style="209" customWidth="1"/>
    <col min="9241" max="9241" width="9.875" style="209" customWidth="1"/>
    <col min="9242" max="9242" width="9.375" style="209" customWidth="1"/>
    <col min="9243" max="9243" width="7.5" style="209" customWidth="1"/>
    <col min="9244" max="9244" width="8.25" style="209" customWidth="1"/>
    <col min="9245" max="9246" width="11.5" style="209" customWidth="1"/>
    <col min="9247" max="9247" width="11.875" style="209" customWidth="1"/>
    <col min="9248" max="9472" width="9" style="209"/>
    <col min="9473" max="9473" width="11.25" style="209" customWidth="1"/>
    <col min="9474" max="9479" width="6.875" style="209" customWidth="1"/>
    <col min="9480" max="9480" width="6.5" style="209" customWidth="1"/>
    <col min="9481" max="9481" width="6.875" style="209" customWidth="1"/>
    <col min="9482" max="9484" width="6.5" style="209" customWidth="1"/>
    <col min="9485" max="9485" width="8" style="209" customWidth="1"/>
    <col min="9486" max="9495" width="7.25" style="209" customWidth="1"/>
    <col min="9496" max="9496" width="9.75" style="209" customWidth="1"/>
    <col min="9497" max="9497" width="9.875" style="209" customWidth="1"/>
    <col min="9498" max="9498" width="9.375" style="209" customWidth="1"/>
    <col min="9499" max="9499" width="7.5" style="209" customWidth="1"/>
    <col min="9500" max="9500" width="8.25" style="209" customWidth="1"/>
    <col min="9501" max="9502" width="11.5" style="209" customWidth="1"/>
    <col min="9503" max="9503" width="11.875" style="209" customWidth="1"/>
    <col min="9504" max="9728" width="9" style="209"/>
    <col min="9729" max="9729" width="11.25" style="209" customWidth="1"/>
    <col min="9730" max="9735" width="6.875" style="209" customWidth="1"/>
    <col min="9736" max="9736" width="6.5" style="209" customWidth="1"/>
    <col min="9737" max="9737" width="6.875" style="209" customWidth="1"/>
    <col min="9738" max="9740" width="6.5" style="209" customWidth="1"/>
    <col min="9741" max="9741" width="8" style="209" customWidth="1"/>
    <col min="9742" max="9751" width="7.25" style="209" customWidth="1"/>
    <col min="9752" max="9752" width="9.75" style="209" customWidth="1"/>
    <col min="9753" max="9753" width="9.875" style="209" customWidth="1"/>
    <col min="9754" max="9754" width="9.375" style="209" customWidth="1"/>
    <col min="9755" max="9755" width="7.5" style="209" customWidth="1"/>
    <col min="9756" max="9756" width="8.25" style="209" customWidth="1"/>
    <col min="9757" max="9758" width="11.5" style="209" customWidth="1"/>
    <col min="9759" max="9759" width="11.875" style="209" customWidth="1"/>
    <col min="9760" max="9984" width="9" style="209"/>
    <col min="9985" max="9985" width="11.25" style="209" customWidth="1"/>
    <col min="9986" max="9991" width="6.875" style="209" customWidth="1"/>
    <col min="9992" max="9992" width="6.5" style="209" customWidth="1"/>
    <col min="9993" max="9993" width="6.875" style="209" customWidth="1"/>
    <col min="9994" max="9996" width="6.5" style="209" customWidth="1"/>
    <col min="9997" max="9997" width="8" style="209" customWidth="1"/>
    <col min="9998" max="10007" width="7.25" style="209" customWidth="1"/>
    <col min="10008" max="10008" width="9.75" style="209" customWidth="1"/>
    <col min="10009" max="10009" width="9.875" style="209" customWidth="1"/>
    <col min="10010" max="10010" width="9.375" style="209" customWidth="1"/>
    <col min="10011" max="10011" width="7.5" style="209" customWidth="1"/>
    <col min="10012" max="10012" width="8.25" style="209" customWidth="1"/>
    <col min="10013" max="10014" width="11.5" style="209" customWidth="1"/>
    <col min="10015" max="10015" width="11.875" style="209" customWidth="1"/>
    <col min="10016" max="10240" width="9" style="209"/>
    <col min="10241" max="10241" width="11.25" style="209" customWidth="1"/>
    <col min="10242" max="10247" width="6.875" style="209" customWidth="1"/>
    <col min="10248" max="10248" width="6.5" style="209" customWidth="1"/>
    <col min="10249" max="10249" width="6.875" style="209" customWidth="1"/>
    <col min="10250" max="10252" width="6.5" style="209" customWidth="1"/>
    <col min="10253" max="10253" width="8" style="209" customWidth="1"/>
    <col min="10254" max="10263" width="7.25" style="209" customWidth="1"/>
    <col min="10264" max="10264" width="9.75" style="209" customWidth="1"/>
    <col min="10265" max="10265" width="9.875" style="209" customWidth="1"/>
    <col min="10266" max="10266" width="9.375" style="209" customWidth="1"/>
    <col min="10267" max="10267" width="7.5" style="209" customWidth="1"/>
    <col min="10268" max="10268" width="8.25" style="209" customWidth="1"/>
    <col min="10269" max="10270" width="11.5" style="209" customWidth="1"/>
    <col min="10271" max="10271" width="11.875" style="209" customWidth="1"/>
    <col min="10272" max="10496" width="9" style="209"/>
    <col min="10497" max="10497" width="11.25" style="209" customWidth="1"/>
    <col min="10498" max="10503" width="6.875" style="209" customWidth="1"/>
    <col min="10504" max="10504" width="6.5" style="209" customWidth="1"/>
    <col min="10505" max="10505" width="6.875" style="209" customWidth="1"/>
    <col min="10506" max="10508" width="6.5" style="209" customWidth="1"/>
    <col min="10509" max="10509" width="8" style="209" customWidth="1"/>
    <col min="10510" max="10519" width="7.25" style="209" customWidth="1"/>
    <col min="10520" max="10520" width="9.75" style="209" customWidth="1"/>
    <col min="10521" max="10521" width="9.875" style="209" customWidth="1"/>
    <col min="10522" max="10522" width="9.375" style="209" customWidth="1"/>
    <col min="10523" max="10523" width="7.5" style="209" customWidth="1"/>
    <col min="10524" max="10524" width="8.25" style="209" customWidth="1"/>
    <col min="10525" max="10526" width="11.5" style="209" customWidth="1"/>
    <col min="10527" max="10527" width="11.875" style="209" customWidth="1"/>
    <col min="10528" max="10752" width="9" style="209"/>
    <col min="10753" max="10753" width="11.25" style="209" customWidth="1"/>
    <col min="10754" max="10759" width="6.875" style="209" customWidth="1"/>
    <col min="10760" max="10760" width="6.5" style="209" customWidth="1"/>
    <col min="10761" max="10761" width="6.875" style="209" customWidth="1"/>
    <col min="10762" max="10764" width="6.5" style="209" customWidth="1"/>
    <col min="10765" max="10765" width="8" style="209" customWidth="1"/>
    <col min="10766" max="10775" width="7.25" style="209" customWidth="1"/>
    <col min="10776" max="10776" width="9.75" style="209" customWidth="1"/>
    <col min="10777" max="10777" width="9.875" style="209" customWidth="1"/>
    <col min="10778" max="10778" width="9.375" style="209" customWidth="1"/>
    <col min="10779" max="10779" width="7.5" style="209" customWidth="1"/>
    <col min="10780" max="10780" width="8.25" style="209" customWidth="1"/>
    <col min="10781" max="10782" width="11.5" style="209" customWidth="1"/>
    <col min="10783" max="10783" width="11.875" style="209" customWidth="1"/>
    <col min="10784" max="11008" width="9" style="209"/>
    <col min="11009" max="11009" width="11.25" style="209" customWidth="1"/>
    <col min="11010" max="11015" width="6.875" style="209" customWidth="1"/>
    <col min="11016" max="11016" width="6.5" style="209" customWidth="1"/>
    <col min="11017" max="11017" width="6.875" style="209" customWidth="1"/>
    <col min="11018" max="11020" width="6.5" style="209" customWidth="1"/>
    <col min="11021" max="11021" width="8" style="209" customWidth="1"/>
    <col min="11022" max="11031" width="7.25" style="209" customWidth="1"/>
    <col min="11032" max="11032" width="9.75" style="209" customWidth="1"/>
    <col min="11033" max="11033" width="9.875" style="209" customWidth="1"/>
    <col min="11034" max="11034" width="9.375" style="209" customWidth="1"/>
    <col min="11035" max="11035" width="7.5" style="209" customWidth="1"/>
    <col min="11036" max="11036" width="8.25" style="209" customWidth="1"/>
    <col min="11037" max="11038" width="11.5" style="209" customWidth="1"/>
    <col min="11039" max="11039" width="11.875" style="209" customWidth="1"/>
    <col min="11040" max="11264" width="9" style="209"/>
    <col min="11265" max="11265" width="11.25" style="209" customWidth="1"/>
    <col min="11266" max="11271" width="6.875" style="209" customWidth="1"/>
    <col min="11272" max="11272" width="6.5" style="209" customWidth="1"/>
    <col min="11273" max="11273" width="6.875" style="209" customWidth="1"/>
    <col min="11274" max="11276" width="6.5" style="209" customWidth="1"/>
    <col min="11277" max="11277" width="8" style="209" customWidth="1"/>
    <col min="11278" max="11287" width="7.25" style="209" customWidth="1"/>
    <col min="11288" max="11288" width="9.75" style="209" customWidth="1"/>
    <col min="11289" max="11289" width="9.875" style="209" customWidth="1"/>
    <col min="11290" max="11290" width="9.375" style="209" customWidth="1"/>
    <col min="11291" max="11291" width="7.5" style="209" customWidth="1"/>
    <col min="11292" max="11292" width="8.25" style="209" customWidth="1"/>
    <col min="11293" max="11294" width="11.5" style="209" customWidth="1"/>
    <col min="11295" max="11295" width="11.875" style="209" customWidth="1"/>
    <col min="11296" max="11520" width="9" style="209"/>
    <col min="11521" max="11521" width="11.25" style="209" customWidth="1"/>
    <col min="11522" max="11527" width="6.875" style="209" customWidth="1"/>
    <col min="11528" max="11528" width="6.5" style="209" customWidth="1"/>
    <col min="11529" max="11529" width="6.875" style="209" customWidth="1"/>
    <col min="11530" max="11532" width="6.5" style="209" customWidth="1"/>
    <col min="11533" max="11533" width="8" style="209" customWidth="1"/>
    <col min="11534" max="11543" width="7.25" style="209" customWidth="1"/>
    <col min="11544" max="11544" width="9.75" style="209" customWidth="1"/>
    <col min="11545" max="11545" width="9.875" style="209" customWidth="1"/>
    <col min="11546" max="11546" width="9.375" style="209" customWidth="1"/>
    <col min="11547" max="11547" width="7.5" style="209" customWidth="1"/>
    <col min="11548" max="11548" width="8.25" style="209" customWidth="1"/>
    <col min="11549" max="11550" width="11.5" style="209" customWidth="1"/>
    <col min="11551" max="11551" width="11.875" style="209" customWidth="1"/>
    <col min="11552" max="11776" width="9" style="209"/>
    <col min="11777" max="11777" width="11.25" style="209" customWidth="1"/>
    <col min="11778" max="11783" width="6.875" style="209" customWidth="1"/>
    <col min="11784" max="11784" width="6.5" style="209" customWidth="1"/>
    <col min="11785" max="11785" width="6.875" style="209" customWidth="1"/>
    <col min="11786" max="11788" width="6.5" style="209" customWidth="1"/>
    <col min="11789" max="11789" width="8" style="209" customWidth="1"/>
    <col min="11790" max="11799" width="7.25" style="209" customWidth="1"/>
    <col min="11800" max="11800" width="9.75" style="209" customWidth="1"/>
    <col min="11801" max="11801" width="9.875" style="209" customWidth="1"/>
    <col min="11802" max="11802" width="9.375" style="209" customWidth="1"/>
    <col min="11803" max="11803" width="7.5" style="209" customWidth="1"/>
    <col min="11804" max="11804" width="8.25" style="209" customWidth="1"/>
    <col min="11805" max="11806" width="11.5" style="209" customWidth="1"/>
    <col min="11807" max="11807" width="11.875" style="209" customWidth="1"/>
    <col min="11808" max="12032" width="9" style="209"/>
    <col min="12033" max="12033" width="11.25" style="209" customWidth="1"/>
    <col min="12034" max="12039" width="6.875" style="209" customWidth="1"/>
    <col min="12040" max="12040" width="6.5" style="209" customWidth="1"/>
    <col min="12041" max="12041" width="6.875" style="209" customWidth="1"/>
    <col min="12042" max="12044" width="6.5" style="209" customWidth="1"/>
    <col min="12045" max="12045" width="8" style="209" customWidth="1"/>
    <col min="12046" max="12055" width="7.25" style="209" customWidth="1"/>
    <col min="12056" max="12056" width="9.75" style="209" customWidth="1"/>
    <col min="12057" max="12057" width="9.875" style="209" customWidth="1"/>
    <col min="12058" max="12058" width="9.375" style="209" customWidth="1"/>
    <col min="12059" max="12059" width="7.5" style="209" customWidth="1"/>
    <col min="12060" max="12060" width="8.25" style="209" customWidth="1"/>
    <col min="12061" max="12062" width="11.5" style="209" customWidth="1"/>
    <col min="12063" max="12063" width="11.875" style="209" customWidth="1"/>
    <col min="12064" max="12288" width="9" style="209"/>
    <col min="12289" max="12289" width="11.25" style="209" customWidth="1"/>
    <col min="12290" max="12295" width="6.875" style="209" customWidth="1"/>
    <col min="12296" max="12296" width="6.5" style="209" customWidth="1"/>
    <col min="12297" max="12297" width="6.875" style="209" customWidth="1"/>
    <col min="12298" max="12300" width="6.5" style="209" customWidth="1"/>
    <col min="12301" max="12301" width="8" style="209" customWidth="1"/>
    <col min="12302" max="12311" width="7.25" style="209" customWidth="1"/>
    <col min="12312" max="12312" width="9.75" style="209" customWidth="1"/>
    <col min="12313" max="12313" width="9.875" style="209" customWidth="1"/>
    <col min="12314" max="12314" width="9.375" style="209" customWidth="1"/>
    <col min="12315" max="12315" width="7.5" style="209" customWidth="1"/>
    <col min="12316" max="12316" width="8.25" style="209" customWidth="1"/>
    <col min="12317" max="12318" width="11.5" style="209" customWidth="1"/>
    <col min="12319" max="12319" width="11.875" style="209" customWidth="1"/>
    <col min="12320" max="12544" width="9" style="209"/>
    <col min="12545" max="12545" width="11.25" style="209" customWidth="1"/>
    <col min="12546" max="12551" width="6.875" style="209" customWidth="1"/>
    <col min="12552" max="12552" width="6.5" style="209" customWidth="1"/>
    <col min="12553" max="12553" width="6.875" style="209" customWidth="1"/>
    <col min="12554" max="12556" width="6.5" style="209" customWidth="1"/>
    <col min="12557" max="12557" width="8" style="209" customWidth="1"/>
    <col min="12558" max="12567" width="7.25" style="209" customWidth="1"/>
    <col min="12568" max="12568" width="9.75" style="209" customWidth="1"/>
    <col min="12569" max="12569" width="9.875" style="209" customWidth="1"/>
    <col min="12570" max="12570" width="9.375" style="209" customWidth="1"/>
    <col min="12571" max="12571" width="7.5" style="209" customWidth="1"/>
    <col min="12572" max="12572" width="8.25" style="209" customWidth="1"/>
    <col min="12573" max="12574" width="11.5" style="209" customWidth="1"/>
    <col min="12575" max="12575" width="11.875" style="209" customWidth="1"/>
    <col min="12576" max="12800" width="9" style="209"/>
    <col min="12801" max="12801" width="11.25" style="209" customWidth="1"/>
    <col min="12802" max="12807" width="6.875" style="209" customWidth="1"/>
    <col min="12808" max="12808" width="6.5" style="209" customWidth="1"/>
    <col min="12809" max="12809" width="6.875" style="209" customWidth="1"/>
    <col min="12810" max="12812" width="6.5" style="209" customWidth="1"/>
    <col min="12813" max="12813" width="8" style="209" customWidth="1"/>
    <col min="12814" max="12823" width="7.25" style="209" customWidth="1"/>
    <col min="12824" max="12824" width="9.75" style="209" customWidth="1"/>
    <col min="12825" max="12825" width="9.875" style="209" customWidth="1"/>
    <col min="12826" max="12826" width="9.375" style="209" customWidth="1"/>
    <col min="12827" max="12827" width="7.5" style="209" customWidth="1"/>
    <col min="12828" max="12828" width="8.25" style="209" customWidth="1"/>
    <col min="12829" max="12830" width="11.5" style="209" customWidth="1"/>
    <col min="12831" max="12831" width="11.875" style="209" customWidth="1"/>
    <col min="12832" max="13056" width="9" style="209"/>
    <col min="13057" max="13057" width="11.25" style="209" customWidth="1"/>
    <col min="13058" max="13063" width="6.875" style="209" customWidth="1"/>
    <col min="13064" max="13064" width="6.5" style="209" customWidth="1"/>
    <col min="13065" max="13065" width="6.875" style="209" customWidth="1"/>
    <col min="13066" max="13068" width="6.5" style="209" customWidth="1"/>
    <col min="13069" max="13069" width="8" style="209" customWidth="1"/>
    <col min="13070" max="13079" width="7.25" style="209" customWidth="1"/>
    <col min="13080" max="13080" width="9.75" style="209" customWidth="1"/>
    <col min="13081" max="13081" width="9.875" style="209" customWidth="1"/>
    <col min="13082" max="13082" width="9.375" style="209" customWidth="1"/>
    <col min="13083" max="13083" width="7.5" style="209" customWidth="1"/>
    <col min="13084" max="13084" width="8.25" style="209" customWidth="1"/>
    <col min="13085" max="13086" width="11.5" style="209" customWidth="1"/>
    <col min="13087" max="13087" width="11.875" style="209" customWidth="1"/>
    <col min="13088" max="13312" width="9" style="209"/>
    <col min="13313" max="13313" width="11.25" style="209" customWidth="1"/>
    <col min="13314" max="13319" width="6.875" style="209" customWidth="1"/>
    <col min="13320" max="13320" width="6.5" style="209" customWidth="1"/>
    <col min="13321" max="13321" width="6.875" style="209" customWidth="1"/>
    <col min="13322" max="13324" width="6.5" style="209" customWidth="1"/>
    <col min="13325" max="13325" width="8" style="209" customWidth="1"/>
    <col min="13326" max="13335" width="7.25" style="209" customWidth="1"/>
    <col min="13336" max="13336" width="9.75" style="209" customWidth="1"/>
    <col min="13337" max="13337" width="9.875" style="209" customWidth="1"/>
    <col min="13338" max="13338" width="9.375" style="209" customWidth="1"/>
    <col min="13339" max="13339" width="7.5" style="209" customWidth="1"/>
    <col min="13340" max="13340" width="8.25" style="209" customWidth="1"/>
    <col min="13341" max="13342" width="11.5" style="209" customWidth="1"/>
    <col min="13343" max="13343" width="11.875" style="209" customWidth="1"/>
    <col min="13344" max="13568" width="9" style="209"/>
    <col min="13569" max="13569" width="11.25" style="209" customWidth="1"/>
    <col min="13570" max="13575" width="6.875" style="209" customWidth="1"/>
    <col min="13576" max="13576" width="6.5" style="209" customWidth="1"/>
    <col min="13577" max="13577" width="6.875" style="209" customWidth="1"/>
    <col min="13578" max="13580" width="6.5" style="209" customWidth="1"/>
    <col min="13581" max="13581" width="8" style="209" customWidth="1"/>
    <col min="13582" max="13591" width="7.25" style="209" customWidth="1"/>
    <col min="13592" max="13592" width="9.75" style="209" customWidth="1"/>
    <col min="13593" max="13593" width="9.875" style="209" customWidth="1"/>
    <col min="13594" max="13594" width="9.375" style="209" customWidth="1"/>
    <col min="13595" max="13595" width="7.5" style="209" customWidth="1"/>
    <col min="13596" max="13596" width="8.25" style="209" customWidth="1"/>
    <col min="13597" max="13598" width="11.5" style="209" customWidth="1"/>
    <col min="13599" max="13599" width="11.875" style="209" customWidth="1"/>
    <col min="13600" max="13824" width="9" style="209"/>
    <col min="13825" max="13825" width="11.25" style="209" customWidth="1"/>
    <col min="13826" max="13831" width="6.875" style="209" customWidth="1"/>
    <col min="13832" max="13832" width="6.5" style="209" customWidth="1"/>
    <col min="13833" max="13833" width="6.875" style="209" customWidth="1"/>
    <col min="13834" max="13836" width="6.5" style="209" customWidth="1"/>
    <col min="13837" max="13837" width="8" style="209" customWidth="1"/>
    <col min="13838" max="13847" width="7.25" style="209" customWidth="1"/>
    <col min="13848" max="13848" width="9.75" style="209" customWidth="1"/>
    <col min="13849" max="13849" width="9.875" style="209" customWidth="1"/>
    <col min="13850" max="13850" width="9.375" style="209" customWidth="1"/>
    <col min="13851" max="13851" width="7.5" style="209" customWidth="1"/>
    <col min="13852" max="13852" width="8.25" style="209" customWidth="1"/>
    <col min="13853" max="13854" width="11.5" style="209" customWidth="1"/>
    <col min="13855" max="13855" width="11.875" style="209" customWidth="1"/>
    <col min="13856" max="14080" width="9" style="209"/>
    <col min="14081" max="14081" width="11.25" style="209" customWidth="1"/>
    <col min="14082" max="14087" width="6.875" style="209" customWidth="1"/>
    <col min="14088" max="14088" width="6.5" style="209" customWidth="1"/>
    <col min="14089" max="14089" width="6.875" style="209" customWidth="1"/>
    <col min="14090" max="14092" width="6.5" style="209" customWidth="1"/>
    <col min="14093" max="14093" width="8" style="209" customWidth="1"/>
    <col min="14094" max="14103" width="7.25" style="209" customWidth="1"/>
    <col min="14104" max="14104" width="9.75" style="209" customWidth="1"/>
    <col min="14105" max="14105" width="9.875" style="209" customWidth="1"/>
    <col min="14106" max="14106" width="9.375" style="209" customWidth="1"/>
    <col min="14107" max="14107" width="7.5" style="209" customWidth="1"/>
    <col min="14108" max="14108" width="8.25" style="209" customWidth="1"/>
    <col min="14109" max="14110" width="11.5" style="209" customWidth="1"/>
    <col min="14111" max="14111" width="11.875" style="209" customWidth="1"/>
    <col min="14112" max="14336" width="9" style="209"/>
    <col min="14337" max="14337" width="11.25" style="209" customWidth="1"/>
    <col min="14338" max="14343" width="6.875" style="209" customWidth="1"/>
    <col min="14344" max="14344" width="6.5" style="209" customWidth="1"/>
    <col min="14345" max="14345" width="6.875" style="209" customWidth="1"/>
    <col min="14346" max="14348" width="6.5" style="209" customWidth="1"/>
    <col min="14349" max="14349" width="8" style="209" customWidth="1"/>
    <col min="14350" max="14359" width="7.25" style="209" customWidth="1"/>
    <col min="14360" max="14360" width="9.75" style="209" customWidth="1"/>
    <col min="14361" max="14361" width="9.875" style="209" customWidth="1"/>
    <col min="14362" max="14362" width="9.375" style="209" customWidth="1"/>
    <col min="14363" max="14363" width="7.5" style="209" customWidth="1"/>
    <col min="14364" max="14364" width="8.25" style="209" customWidth="1"/>
    <col min="14365" max="14366" width="11.5" style="209" customWidth="1"/>
    <col min="14367" max="14367" width="11.875" style="209" customWidth="1"/>
    <col min="14368" max="14592" width="9" style="209"/>
    <col min="14593" max="14593" width="11.25" style="209" customWidth="1"/>
    <col min="14594" max="14599" width="6.875" style="209" customWidth="1"/>
    <col min="14600" max="14600" width="6.5" style="209" customWidth="1"/>
    <col min="14601" max="14601" width="6.875" style="209" customWidth="1"/>
    <col min="14602" max="14604" width="6.5" style="209" customWidth="1"/>
    <col min="14605" max="14605" width="8" style="209" customWidth="1"/>
    <col min="14606" max="14615" width="7.25" style="209" customWidth="1"/>
    <col min="14616" max="14616" width="9.75" style="209" customWidth="1"/>
    <col min="14617" max="14617" width="9.875" style="209" customWidth="1"/>
    <col min="14618" max="14618" width="9.375" style="209" customWidth="1"/>
    <col min="14619" max="14619" width="7.5" style="209" customWidth="1"/>
    <col min="14620" max="14620" width="8.25" style="209" customWidth="1"/>
    <col min="14621" max="14622" width="11.5" style="209" customWidth="1"/>
    <col min="14623" max="14623" width="11.875" style="209" customWidth="1"/>
    <col min="14624" max="14848" width="9" style="209"/>
    <col min="14849" max="14849" width="11.25" style="209" customWidth="1"/>
    <col min="14850" max="14855" width="6.875" style="209" customWidth="1"/>
    <col min="14856" max="14856" width="6.5" style="209" customWidth="1"/>
    <col min="14857" max="14857" width="6.875" style="209" customWidth="1"/>
    <col min="14858" max="14860" width="6.5" style="209" customWidth="1"/>
    <col min="14861" max="14861" width="8" style="209" customWidth="1"/>
    <col min="14862" max="14871" width="7.25" style="209" customWidth="1"/>
    <col min="14872" max="14872" width="9.75" style="209" customWidth="1"/>
    <col min="14873" max="14873" width="9.875" style="209" customWidth="1"/>
    <col min="14874" max="14874" width="9.375" style="209" customWidth="1"/>
    <col min="14875" max="14875" width="7.5" style="209" customWidth="1"/>
    <col min="14876" max="14876" width="8.25" style="209" customWidth="1"/>
    <col min="14877" max="14878" width="11.5" style="209" customWidth="1"/>
    <col min="14879" max="14879" width="11.875" style="209" customWidth="1"/>
    <col min="14880" max="15104" width="9" style="209"/>
    <col min="15105" max="15105" width="11.25" style="209" customWidth="1"/>
    <col min="15106" max="15111" width="6.875" style="209" customWidth="1"/>
    <col min="15112" max="15112" width="6.5" style="209" customWidth="1"/>
    <col min="15113" max="15113" width="6.875" style="209" customWidth="1"/>
    <col min="15114" max="15116" width="6.5" style="209" customWidth="1"/>
    <col min="15117" max="15117" width="8" style="209" customWidth="1"/>
    <col min="15118" max="15127" width="7.25" style="209" customWidth="1"/>
    <col min="15128" max="15128" width="9.75" style="209" customWidth="1"/>
    <col min="15129" max="15129" width="9.875" style="209" customWidth="1"/>
    <col min="15130" max="15130" width="9.375" style="209" customWidth="1"/>
    <col min="15131" max="15131" width="7.5" style="209" customWidth="1"/>
    <col min="15132" max="15132" width="8.25" style="209" customWidth="1"/>
    <col min="15133" max="15134" width="11.5" style="209" customWidth="1"/>
    <col min="15135" max="15135" width="11.875" style="209" customWidth="1"/>
    <col min="15136" max="15360" width="9" style="209"/>
    <col min="15361" max="15361" width="11.25" style="209" customWidth="1"/>
    <col min="15362" max="15367" width="6.875" style="209" customWidth="1"/>
    <col min="15368" max="15368" width="6.5" style="209" customWidth="1"/>
    <col min="15369" max="15369" width="6.875" style="209" customWidth="1"/>
    <col min="15370" max="15372" width="6.5" style="209" customWidth="1"/>
    <col min="15373" max="15373" width="8" style="209" customWidth="1"/>
    <col min="15374" max="15383" width="7.25" style="209" customWidth="1"/>
    <col min="15384" max="15384" width="9.75" style="209" customWidth="1"/>
    <col min="15385" max="15385" width="9.875" style="209" customWidth="1"/>
    <col min="15386" max="15386" width="9.375" style="209" customWidth="1"/>
    <col min="15387" max="15387" width="7.5" style="209" customWidth="1"/>
    <col min="15388" max="15388" width="8.25" style="209" customWidth="1"/>
    <col min="15389" max="15390" width="11.5" style="209" customWidth="1"/>
    <col min="15391" max="15391" width="11.875" style="209" customWidth="1"/>
    <col min="15392" max="15616" width="9" style="209"/>
    <col min="15617" max="15617" width="11.25" style="209" customWidth="1"/>
    <col min="15618" max="15623" width="6.875" style="209" customWidth="1"/>
    <col min="15624" max="15624" width="6.5" style="209" customWidth="1"/>
    <col min="15625" max="15625" width="6.875" style="209" customWidth="1"/>
    <col min="15626" max="15628" width="6.5" style="209" customWidth="1"/>
    <col min="15629" max="15629" width="8" style="209" customWidth="1"/>
    <col min="15630" max="15639" width="7.25" style="209" customWidth="1"/>
    <col min="15640" max="15640" width="9.75" style="209" customWidth="1"/>
    <col min="15641" max="15641" width="9.875" style="209" customWidth="1"/>
    <col min="15642" max="15642" width="9.375" style="209" customWidth="1"/>
    <col min="15643" max="15643" width="7.5" style="209" customWidth="1"/>
    <col min="15644" max="15644" width="8.25" style="209" customWidth="1"/>
    <col min="15645" max="15646" width="11.5" style="209" customWidth="1"/>
    <col min="15647" max="15647" width="11.875" style="209" customWidth="1"/>
    <col min="15648" max="15872" width="9" style="209"/>
    <col min="15873" max="15873" width="11.25" style="209" customWidth="1"/>
    <col min="15874" max="15879" width="6.875" style="209" customWidth="1"/>
    <col min="15880" max="15880" width="6.5" style="209" customWidth="1"/>
    <col min="15881" max="15881" width="6.875" style="209" customWidth="1"/>
    <col min="15882" max="15884" width="6.5" style="209" customWidth="1"/>
    <col min="15885" max="15885" width="8" style="209" customWidth="1"/>
    <col min="15886" max="15895" width="7.25" style="209" customWidth="1"/>
    <col min="15896" max="15896" width="9.75" style="209" customWidth="1"/>
    <col min="15897" max="15897" width="9.875" style="209" customWidth="1"/>
    <col min="15898" max="15898" width="9.375" style="209" customWidth="1"/>
    <col min="15899" max="15899" width="7.5" style="209" customWidth="1"/>
    <col min="15900" max="15900" width="8.25" style="209" customWidth="1"/>
    <col min="15901" max="15902" width="11.5" style="209" customWidth="1"/>
    <col min="15903" max="15903" width="11.875" style="209" customWidth="1"/>
    <col min="15904" max="16128" width="9" style="209"/>
    <col min="16129" max="16129" width="11.25" style="209" customWidth="1"/>
    <col min="16130" max="16135" width="6.875" style="209" customWidth="1"/>
    <col min="16136" max="16136" width="6.5" style="209" customWidth="1"/>
    <col min="16137" max="16137" width="6.875" style="209" customWidth="1"/>
    <col min="16138" max="16140" width="6.5" style="209" customWidth="1"/>
    <col min="16141" max="16141" width="8" style="209" customWidth="1"/>
    <col min="16142" max="16151" width="7.25" style="209" customWidth="1"/>
    <col min="16152" max="16152" width="9.75" style="209" customWidth="1"/>
    <col min="16153" max="16153" width="9.875" style="209" customWidth="1"/>
    <col min="16154" max="16154" width="9.375" style="209" customWidth="1"/>
    <col min="16155" max="16155" width="7.5" style="209" customWidth="1"/>
    <col min="16156" max="16156" width="8.25" style="209" customWidth="1"/>
    <col min="16157" max="16158" width="11.5" style="209" customWidth="1"/>
    <col min="16159" max="16159" width="11.875" style="209" customWidth="1"/>
    <col min="16160" max="16384" width="9" style="209"/>
  </cols>
  <sheetData>
    <row r="1" spans="1:30" ht="18" customHeight="1" thickBot="1" x14ac:dyDescent="0.2">
      <c r="A1" s="248" t="s">
        <v>6</v>
      </c>
      <c r="B1" s="244"/>
      <c r="C1" s="244"/>
      <c r="D1" s="247"/>
      <c r="E1" s="247"/>
      <c r="F1" s="247"/>
      <c r="G1" s="247"/>
      <c r="H1" s="246"/>
      <c r="I1" s="245"/>
      <c r="J1" s="244"/>
      <c r="K1" s="69"/>
      <c r="L1" s="217"/>
      <c r="M1" s="217"/>
      <c r="N1" s="217"/>
      <c r="O1" s="217"/>
      <c r="P1" s="217"/>
      <c r="Q1" s="217"/>
      <c r="R1" s="217"/>
      <c r="S1" s="217"/>
      <c r="T1" s="217"/>
      <c r="U1" s="216" t="s">
        <v>7</v>
      </c>
      <c r="W1" s="239"/>
      <c r="X1" s="240"/>
      <c r="Y1" s="239"/>
      <c r="Z1" s="239"/>
      <c r="AA1" s="239"/>
      <c r="AB1" s="225"/>
      <c r="AC1" s="239"/>
      <c r="AD1" s="225"/>
    </row>
    <row r="2" spans="1:30" ht="21.75" customHeight="1" x14ac:dyDescent="0.15">
      <c r="A2" s="197" t="s">
        <v>8</v>
      </c>
      <c r="B2" s="243"/>
      <c r="C2" s="199" t="s">
        <v>9</v>
      </c>
      <c r="D2" s="200"/>
      <c r="E2" s="200"/>
      <c r="F2" s="200"/>
      <c r="G2" s="200"/>
      <c r="H2" s="200"/>
      <c r="I2" s="200"/>
      <c r="J2" s="200"/>
      <c r="K2" s="242"/>
      <c r="L2" s="241"/>
      <c r="M2" s="200" t="s">
        <v>442</v>
      </c>
      <c r="N2" s="200"/>
      <c r="O2" s="200"/>
      <c r="P2" s="200"/>
      <c r="Q2" s="200"/>
      <c r="R2" s="200"/>
      <c r="S2" s="200"/>
      <c r="T2" s="200"/>
      <c r="U2" s="200"/>
      <c r="W2" s="225"/>
      <c r="X2" s="240"/>
      <c r="Y2" s="239"/>
      <c r="Z2" s="239"/>
      <c r="AA2" s="239"/>
      <c r="AB2" s="225"/>
      <c r="AC2" s="239"/>
      <c r="AD2" s="225"/>
    </row>
    <row r="3" spans="1:30" ht="21.75" customHeight="1" x14ac:dyDescent="0.15">
      <c r="A3" s="238"/>
      <c r="B3" s="237" t="s">
        <v>10</v>
      </c>
      <c r="C3" s="234" t="s">
        <v>441</v>
      </c>
      <c r="D3" s="234" t="s">
        <v>440</v>
      </c>
      <c r="E3" s="234" t="s">
        <v>11</v>
      </c>
      <c r="F3" s="231" t="s">
        <v>12</v>
      </c>
      <c r="G3" s="236" t="s">
        <v>439</v>
      </c>
      <c r="H3" s="231" t="s">
        <v>13</v>
      </c>
      <c r="I3" s="235" t="s">
        <v>438</v>
      </c>
      <c r="J3" s="234" t="s">
        <v>14</v>
      </c>
      <c r="K3" s="233" t="s">
        <v>15</v>
      </c>
      <c r="L3" s="230" t="s">
        <v>16</v>
      </c>
      <c r="M3" s="232" t="s">
        <v>437</v>
      </c>
      <c r="N3" s="231" t="s">
        <v>436</v>
      </c>
      <c r="O3" s="231" t="s">
        <v>435</v>
      </c>
      <c r="P3" s="231" t="s">
        <v>434</v>
      </c>
      <c r="Q3" s="231" t="s">
        <v>433</v>
      </c>
      <c r="R3" s="231" t="s">
        <v>432</v>
      </c>
      <c r="S3" s="231" t="s">
        <v>431</v>
      </c>
      <c r="T3" s="231" t="s">
        <v>17</v>
      </c>
      <c r="U3" s="230" t="s">
        <v>18</v>
      </c>
      <c r="W3" s="224"/>
      <c r="X3" s="225"/>
      <c r="Y3" s="224"/>
      <c r="Z3" s="224"/>
      <c r="AA3" s="224"/>
      <c r="AB3" s="224"/>
      <c r="AC3" s="224"/>
      <c r="AD3" s="224"/>
    </row>
    <row r="4" spans="1:30" ht="21.75" customHeight="1" thickBot="1" x14ac:dyDescent="0.2">
      <c r="A4" s="198"/>
      <c r="B4" s="229"/>
      <c r="C4" s="212"/>
      <c r="D4" s="212"/>
      <c r="E4" s="212"/>
      <c r="F4" s="212"/>
      <c r="G4" s="211"/>
      <c r="H4" s="212"/>
      <c r="I4" s="228"/>
      <c r="J4" s="212"/>
      <c r="K4" s="227"/>
      <c r="L4" s="226"/>
      <c r="M4" s="227"/>
      <c r="N4" s="212"/>
      <c r="O4" s="212"/>
      <c r="P4" s="212"/>
      <c r="Q4" s="212"/>
      <c r="R4" s="212"/>
      <c r="S4" s="212"/>
      <c r="T4" s="212"/>
      <c r="U4" s="226"/>
      <c r="W4" s="224"/>
      <c r="X4" s="225"/>
      <c r="Y4" s="224"/>
      <c r="Z4" s="224"/>
      <c r="AA4" s="224"/>
      <c r="AB4" s="224"/>
      <c r="AC4" s="224"/>
      <c r="AD4" s="224"/>
    </row>
    <row r="5" spans="1:30" ht="25.5" customHeight="1" x14ac:dyDescent="0.15">
      <c r="A5" s="74" t="s">
        <v>4</v>
      </c>
      <c r="B5" s="85">
        <v>837</v>
      </c>
      <c r="C5" s="10">
        <v>58</v>
      </c>
      <c r="D5" s="15">
        <v>239</v>
      </c>
      <c r="E5" s="15">
        <v>130</v>
      </c>
      <c r="F5" s="15">
        <v>34</v>
      </c>
      <c r="G5" s="9">
        <v>1</v>
      </c>
      <c r="H5" s="15">
        <v>21</v>
      </c>
      <c r="I5" s="9">
        <v>96</v>
      </c>
      <c r="J5" s="15">
        <v>19</v>
      </c>
      <c r="K5" s="9">
        <v>239</v>
      </c>
      <c r="L5" s="10">
        <v>3</v>
      </c>
      <c r="M5" s="19">
        <v>1</v>
      </c>
      <c r="N5" s="15">
        <v>2</v>
      </c>
      <c r="O5" s="15">
        <v>5</v>
      </c>
      <c r="P5" s="15">
        <v>18</v>
      </c>
      <c r="Q5" s="15">
        <v>24</v>
      </c>
      <c r="R5" s="15">
        <v>96</v>
      </c>
      <c r="S5" s="15">
        <v>185</v>
      </c>
      <c r="T5" s="15">
        <v>503</v>
      </c>
      <c r="U5" s="10" t="s">
        <v>19</v>
      </c>
    </row>
    <row r="6" spans="1:30" s="70" customFormat="1" ht="25.5" customHeight="1" x14ac:dyDescent="0.15">
      <c r="A6" s="74">
        <v>27</v>
      </c>
      <c r="B6" s="85">
        <v>769</v>
      </c>
      <c r="C6" s="10">
        <v>67</v>
      </c>
      <c r="D6" s="15">
        <v>220</v>
      </c>
      <c r="E6" s="15">
        <v>132</v>
      </c>
      <c r="F6" s="15">
        <v>35</v>
      </c>
      <c r="G6" s="9" t="s">
        <v>19</v>
      </c>
      <c r="H6" s="15">
        <v>14</v>
      </c>
      <c r="I6" s="9">
        <v>94</v>
      </c>
      <c r="J6" s="15">
        <v>13</v>
      </c>
      <c r="K6" s="9">
        <v>194</v>
      </c>
      <c r="L6" s="10">
        <v>2</v>
      </c>
      <c r="M6" s="9">
        <v>3</v>
      </c>
      <c r="N6" s="10">
        <v>2</v>
      </c>
      <c r="O6" s="10">
        <v>5</v>
      </c>
      <c r="P6" s="10">
        <v>11</v>
      </c>
      <c r="Q6" s="10">
        <v>15</v>
      </c>
      <c r="R6" s="10">
        <v>80</v>
      </c>
      <c r="S6" s="10">
        <v>142</v>
      </c>
      <c r="T6" s="10">
        <v>509</v>
      </c>
      <c r="U6" s="10" t="s">
        <v>19</v>
      </c>
    </row>
    <row r="7" spans="1:30" ht="25.5" customHeight="1" x14ac:dyDescent="0.15">
      <c r="A7" s="223">
        <v>28</v>
      </c>
      <c r="B7" s="85">
        <v>850</v>
      </c>
      <c r="C7" s="10">
        <v>59</v>
      </c>
      <c r="D7" s="15">
        <v>245</v>
      </c>
      <c r="E7" s="15">
        <v>107</v>
      </c>
      <c r="F7" s="15">
        <v>52</v>
      </c>
      <c r="G7" s="9">
        <v>2</v>
      </c>
      <c r="H7" s="15">
        <v>37</v>
      </c>
      <c r="I7" s="9">
        <v>94</v>
      </c>
      <c r="J7" s="15">
        <v>18</v>
      </c>
      <c r="K7" s="9">
        <v>236</v>
      </c>
      <c r="L7" s="10">
        <v>1</v>
      </c>
      <c r="M7" s="9" t="s">
        <v>19</v>
      </c>
      <c r="N7" s="11">
        <v>2</v>
      </c>
      <c r="O7" s="10">
        <v>4</v>
      </c>
      <c r="P7" s="10">
        <v>18</v>
      </c>
      <c r="Q7" s="10">
        <v>23</v>
      </c>
      <c r="R7" s="10">
        <v>84</v>
      </c>
      <c r="S7" s="10">
        <v>165</v>
      </c>
      <c r="T7" s="10">
        <v>553</v>
      </c>
      <c r="U7" s="10" t="s">
        <v>19</v>
      </c>
    </row>
    <row r="8" spans="1:30" ht="25.5" customHeight="1" x14ac:dyDescent="0.15">
      <c r="A8" s="223">
        <v>29</v>
      </c>
      <c r="B8" s="85">
        <v>856</v>
      </c>
      <c r="C8" s="10">
        <v>47</v>
      </c>
      <c r="D8" s="15">
        <v>249</v>
      </c>
      <c r="E8" s="15">
        <v>146</v>
      </c>
      <c r="F8" s="15">
        <v>36</v>
      </c>
      <c r="G8" s="9">
        <v>1</v>
      </c>
      <c r="H8" s="15">
        <v>32</v>
      </c>
      <c r="I8" s="9">
        <v>68</v>
      </c>
      <c r="J8" s="15">
        <v>16</v>
      </c>
      <c r="K8" s="9">
        <v>261</v>
      </c>
      <c r="L8" s="10">
        <v>1</v>
      </c>
      <c r="M8" s="9" t="s">
        <v>19</v>
      </c>
      <c r="N8" s="11">
        <v>3</v>
      </c>
      <c r="O8" s="10">
        <v>3</v>
      </c>
      <c r="P8" s="10">
        <v>18</v>
      </c>
      <c r="Q8" s="10">
        <v>26</v>
      </c>
      <c r="R8" s="10">
        <v>79</v>
      </c>
      <c r="S8" s="10">
        <v>194</v>
      </c>
      <c r="T8" s="10">
        <v>532</v>
      </c>
      <c r="U8" s="10" t="s">
        <v>19</v>
      </c>
    </row>
    <row r="9" spans="1:30" ht="25.5" customHeight="1" thickBot="1" x14ac:dyDescent="0.2">
      <c r="A9" s="222">
        <v>30</v>
      </c>
      <c r="B9" s="86">
        <v>919</v>
      </c>
      <c r="C9" s="13">
        <v>87</v>
      </c>
      <c r="D9" s="18">
        <v>275</v>
      </c>
      <c r="E9" s="18">
        <v>113</v>
      </c>
      <c r="F9" s="18">
        <v>64</v>
      </c>
      <c r="G9" s="12">
        <v>1</v>
      </c>
      <c r="H9" s="18">
        <v>28</v>
      </c>
      <c r="I9" s="12">
        <v>83</v>
      </c>
      <c r="J9" s="18">
        <v>15</v>
      </c>
      <c r="K9" s="12">
        <f>204+16+15+13+5</f>
        <v>253</v>
      </c>
      <c r="L9" s="13" t="s">
        <v>430</v>
      </c>
      <c r="M9" s="12" t="s">
        <v>430</v>
      </c>
      <c r="N9" s="14">
        <v>1</v>
      </c>
      <c r="O9" s="13">
        <v>7</v>
      </c>
      <c r="P9" s="13">
        <v>8</v>
      </c>
      <c r="Q9" s="13">
        <v>30</v>
      </c>
      <c r="R9" s="13">
        <v>74</v>
      </c>
      <c r="S9" s="13">
        <v>170</v>
      </c>
      <c r="T9" s="13">
        <v>629</v>
      </c>
      <c r="U9" s="13" t="s">
        <v>429</v>
      </c>
    </row>
    <row r="10" spans="1:30" s="70" customFormat="1" ht="16.5" customHeight="1" x14ac:dyDescent="0.15">
      <c r="A10" s="69" t="s">
        <v>5</v>
      </c>
      <c r="B10" s="209"/>
      <c r="C10" s="209"/>
      <c r="D10" s="220"/>
      <c r="E10" s="209"/>
      <c r="F10" s="209"/>
      <c r="G10" s="209"/>
      <c r="H10" s="220"/>
      <c r="K10" s="221"/>
      <c r="L10" s="220"/>
      <c r="M10" s="209"/>
      <c r="N10" s="209"/>
      <c r="O10" s="209"/>
      <c r="P10" s="209"/>
      <c r="Q10" s="209"/>
      <c r="R10" s="209"/>
      <c r="S10" s="209"/>
      <c r="T10" s="209"/>
      <c r="U10" s="209"/>
    </row>
    <row r="11" spans="1:30" x14ac:dyDescent="0.15">
      <c r="K11" s="220"/>
    </row>
  </sheetData>
  <mergeCells count="22">
    <mergeCell ref="U3:U4"/>
    <mergeCell ref="J3:J4"/>
    <mergeCell ref="K3:K4"/>
    <mergeCell ref="L3:L4"/>
    <mergeCell ref="M3:M4"/>
    <mergeCell ref="N3:N4"/>
    <mergeCell ref="A2:A4"/>
    <mergeCell ref="C2:J2"/>
    <mergeCell ref="M2:U2"/>
    <mergeCell ref="C3:C4"/>
    <mergeCell ref="D3:D4"/>
    <mergeCell ref="E3:E4"/>
    <mergeCell ref="F3:F4"/>
    <mergeCell ref="G3:G4"/>
    <mergeCell ref="H3:H4"/>
    <mergeCell ref="I3:I4"/>
    <mergeCell ref="T3:T4"/>
    <mergeCell ref="O3:O4"/>
    <mergeCell ref="P3:P4"/>
    <mergeCell ref="Q3:Q4"/>
    <mergeCell ref="R3:R4"/>
    <mergeCell ref="S3:S4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  <colBreaks count="1" manualBreakCount="1">
    <brk id="12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view="pageBreakPreview" zoomScaleNormal="85" zoomScaleSheetLayoutView="100" workbookViewId="0">
      <pane xSplit="2" ySplit="4" topLeftCell="D23" activePane="bottomRight" state="frozen"/>
      <selection activeCell="C2" sqref="C2:C4"/>
      <selection pane="topRight" activeCell="C2" sqref="C2:C4"/>
      <selection pane="bottomLeft" activeCell="C2" sqref="C2:C4"/>
      <selection pane="bottomRight"/>
    </sheetView>
  </sheetViews>
  <sheetFormatPr defaultRowHeight="13.5" x14ac:dyDescent="0.15"/>
  <cols>
    <col min="1" max="1" width="3.5" style="261" customWidth="1"/>
    <col min="2" max="2" width="18.75" style="488" customWidth="1"/>
    <col min="3" max="3" width="10.625" style="261" customWidth="1"/>
    <col min="4" max="4" width="6" style="261" customWidth="1"/>
    <col min="5" max="18" width="8.625" style="261" customWidth="1"/>
    <col min="19" max="19" width="8.625" style="471" customWidth="1"/>
    <col min="20" max="20" width="1.5" style="261" customWidth="1"/>
    <col min="21" max="16384" width="9" style="261"/>
  </cols>
  <sheetData>
    <row r="1" spans="1:19" ht="18" customHeight="1" thickBot="1" x14ac:dyDescent="0.2">
      <c r="A1" s="248" t="s">
        <v>336</v>
      </c>
      <c r="B1" s="533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</row>
    <row r="2" spans="1:19" ht="20.25" customHeight="1" x14ac:dyDescent="0.15">
      <c r="A2" s="214" t="s">
        <v>337</v>
      </c>
      <c r="B2" s="422"/>
      <c r="C2" s="328" t="s">
        <v>290</v>
      </c>
      <c r="D2" s="397" t="s">
        <v>291</v>
      </c>
      <c r="E2" s="199" t="s">
        <v>292</v>
      </c>
      <c r="F2" s="200"/>
      <c r="G2" s="200"/>
      <c r="H2" s="200"/>
      <c r="I2" s="200"/>
      <c r="J2" s="200" t="s">
        <v>293</v>
      </c>
      <c r="K2" s="200"/>
      <c r="L2" s="200"/>
      <c r="M2" s="200"/>
      <c r="N2" s="200"/>
      <c r="O2" s="200"/>
      <c r="P2" s="200"/>
      <c r="Q2" s="200"/>
      <c r="R2" s="200"/>
      <c r="S2" s="200"/>
    </row>
    <row r="3" spans="1:19" ht="20.25" customHeight="1" x14ac:dyDescent="0.15">
      <c r="A3" s="236"/>
      <c r="B3" s="527"/>
      <c r="C3" s="370"/>
      <c r="D3" s="385"/>
      <c r="E3" s="526" t="s">
        <v>294</v>
      </c>
      <c r="F3" s="320"/>
      <c r="G3" s="320"/>
      <c r="H3" s="320"/>
      <c r="I3" s="320"/>
      <c r="J3" s="320" t="s">
        <v>295</v>
      </c>
      <c r="K3" s="525"/>
      <c r="L3" s="524" t="s">
        <v>296</v>
      </c>
      <c r="M3" s="524" t="s">
        <v>297</v>
      </c>
      <c r="N3" s="526" t="s">
        <v>298</v>
      </c>
      <c r="O3" s="320"/>
      <c r="P3" s="525"/>
      <c r="Q3" s="524" t="s">
        <v>299</v>
      </c>
      <c r="R3" s="524" t="s">
        <v>300</v>
      </c>
      <c r="S3" s="323" t="s">
        <v>301</v>
      </c>
    </row>
    <row r="4" spans="1:19" ht="33" customHeight="1" thickBot="1" x14ac:dyDescent="0.2">
      <c r="A4" s="211"/>
      <c r="B4" s="421"/>
      <c r="C4" s="327"/>
      <c r="D4" s="377"/>
      <c r="E4" s="75" t="s">
        <v>302</v>
      </c>
      <c r="F4" s="213" t="s">
        <v>303</v>
      </c>
      <c r="G4" s="75" t="s">
        <v>304</v>
      </c>
      <c r="H4" s="213" t="s">
        <v>305</v>
      </c>
      <c r="I4" s="73" t="s">
        <v>306</v>
      </c>
      <c r="J4" s="523" t="s">
        <v>307</v>
      </c>
      <c r="K4" s="523" t="s">
        <v>308</v>
      </c>
      <c r="L4" s="213" t="s">
        <v>309</v>
      </c>
      <c r="M4" s="213" t="s">
        <v>310</v>
      </c>
      <c r="N4" s="213" t="s">
        <v>311</v>
      </c>
      <c r="O4" s="213" t="s">
        <v>312</v>
      </c>
      <c r="P4" s="213" t="s">
        <v>313</v>
      </c>
      <c r="Q4" s="523" t="s">
        <v>314</v>
      </c>
      <c r="R4" s="213" t="s">
        <v>315</v>
      </c>
      <c r="S4" s="73" t="s">
        <v>316</v>
      </c>
    </row>
    <row r="5" spans="1:19" ht="19.5" customHeight="1" x14ac:dyDescent="0.15">
      <c r="A5" s="522" t="s">
        <v>338</v>
      </c>
      <c r="B5" s="521" t="s">
        <v>339</v>
      </c>
      <c r="C5" s="531"/>
      <c r="D5" s="133">
        <v>29</v>
      </c>
      <c r="E5" s="156" t="s">
        <v>340</v>
      </c>
      <c r="F5" s="133" t="s">
        <v>340</v>
      </c>
      <c r="G5" s="156" t="s">
        <v>340</v>
      </c>
      <c r="H5" s="133" t="s">
        <v>340</v>
      </c>
      <c r="I5" s="131" t="s">
        <v>340</v>
      </c>
      <c r="J5" s="157" t="s">
        <v>340</v>
      </c>
      <c r="K5" s="157" t="s">
        <v>340</v>
      </c>
      <c r="L5" s="156" t="s">
        <v>340</v>
      </c>
      <c r="M5" s="133" t="s">
        <v>340</v>
      </c>
      <c r="N5" s="131" t="s">
        <v>340</v>
      </c>
      <c r="O5" s="131" t="s">
        <v>340</v>
      </c>
      <c r="P5" s="133" t="s">
        <v>340</v>
      </c>
      <c r="Q5" s="156" t="s">
        <v>340</v>
      </c>
      <c r="R5" s="133" t="s">
        <v>340</v>
      </c>
      <c r="S5" s="156" t="s">
        <v>340</v>
      </c>
    </row>
    <row r="6" spans="1:19" ht="19.5" customHeight="1" x14ac:dyDescent="0.15">
      <c r="A6" s="495"/>
      <c r="B6" s="494"/>
      <c r="C6" s="531" t="s">
        <v>322</v>
      </c>
      <c r="D6" s="133">
        <v>30</v>
      </c>
      <c r="E6" s="131" t="s">
        <v>605</v>
      </c>
      <c r="F6" s="133" t="s">
        <v>340</v>
      </c>
      <c r="G6" s="156" t="s">
        <v>340</v>
      </c>
      <c r="H6" s="135" t="s">
        <v>340</v>
      </c>
      <c r="I6" s="137" t="s">
        <v>340</v>
      </c>
      <c r="J6" s="136" t="s">
        <v>340</v>
      </c>
      <c r="K6" s="136" t="s">
        <v>340</v>
      </c>
      <c r="L6" s="135" t="s">
        <v>340</v>
      </c>
      <c r="M6" s="134" t="s">
        <v>340</v>
      </c>
      <c r="N6" s="135" t="s">
        <v>340</v>
      </c>
      <c r="O6" s="134" t="s">
        <v>340</v>
      </c>
      <c r="P6" s="135" t="s">
        <v>340</v>
      </c>
      <c r="Q6" s="135" t="s">
        <v>340</v>
      </c>
      <c r="R6" s="134" t="s">
        <v>340</v>
      </c>
      <c r="S6" s="137" t="s">
        <v>340</v>
      </c>
    </row>
    <row r="7" spans="1:19" ht="19.5" customHeight="1" x14ac:dyDescent="0.15">
      <c r="A7" s="495"/>
      <c r="B7" s="499"/>
      <c r="C7" s="532"/>
      <c r="D7" s="138" t="s">
        <v>592</v>
      </c>
      <c r="E7" s="131" t="s">
        <v>605</v>
      </c>
      <c r="F7" s="133" t="s">
        <v>340</v>
      </c>
      <c r="G7" s="156" t="s">
        <v>340</v>
      </c>
      <c r="H7" s="135" t="s">
        <v>340</v>
      </c>
      <c r="I7" s="137" t="s">
        <v>340</v>
      </c>
      <c r="J7" s="136" t="s">
        <v>340</v>
      </c>
      <c r="K7" s="136" t="s">
        <v>340</v>
      </c>
      <c r="L7" s="135" t="s">
        <v>340</v>
      </c>
      <c r="M7" s="134" t="s">
        <v>340</v>
      </c>
      <c r="N7" s="135" t="s">
        <v>340</v>
      </c>
      <c r="O7" s="134" t="s">
        <v>340</v>
      </c>
      <c r="P7" s="135" t="s">
        <v>340</v>
      </c>
      <c r="Q7" s="135" t="s">
        <v>340</v>
      </c>
      <c r="R7" s="134" t="s">
        <v>340</v>
      </c>
      <c r="S7" s="137" t="s">
        <v>340</v>
      </c>
    </row>
    <row r="8" spans="1:19" ht="19.5" customHeight="1" x14ac:dyDescent="0.15">
      <c r="A8" s="495"/>
      <c r="B8" s="497" t="s">
        <v>341</v>
      </c>
      <c r="C8" s="531"/>
      <c r="D8" s="133">
        <v>29</v>
      </c>
      <c r="E8" s="156" t="s">
        <v>342</v>
      </c>
      <c r="F8" s="133" t="s">
        <v>342</v>
      </c>
      <c r="G8" s="156" t="s">
        <v>342</v>
      </c>
      <c r="H8" s="133" t="s">
        <v>342</v>
      </c>
      <c r="I8" s="131" t="s">
        <v>342</v>
      </c>
      <c r="J8" s="156" t="s">
        <v>342</v>
      </c>
      <c r="K8" s="133" t="s">
        <v>342</v>
      </c>
      <c r="L8" s="156" t="s">
        <v>342</v>
      </c>
      <c r="M8" s="133" t="s">
        <v>342</v>
      </c>
      <c r="N8" s="131" t="s">
        <v>342</v>
      </c>
      <c r="O8" s="131" t="s">
        <v>342</v>
      </c>
      <c r="P8" s="133" t="s">
        <v>342</v>
      </c>
      <c r="Q8" s="156" t="s">
        <v>342</v>
      </c>
      <c r="R8" s="133" t="s">
        <v>342</v>
      </c>
      <c r="S8" s="156" t="s">
        <v>342</v>
      </c>
    </row>
    <row r="9" spans="1:19" ht="19.5" customHeight="1" x14ac:dyDescent="0.15">
      <c r="A9" s="495"/>
      <c r="B9" s="494"/>
      <c r="C9" s="531" t="s">
        <v>322</v>
      </c>
      <c r="D9" s="133">
        <v>30</v>
      </c>
      <c r="E9" s="162" t="s">
        <v>342</v>
      </c>
      <c r="F9" s="162" t="s">
        <v>342</v>
      </c>
      <c r="G9" s="163" t="s">
        <v>342</v>
      </c>
      <c r="H9" s="162" t="s">
        <v>342</v>
      </c>
      <c r="I9" s="164" t="s">
        <v>342</v>
      </c>
      <c r="J9" s="169" t="s">
        <v>342</v>
      </c>
      <c r="K9" s="162" t="s">
        <v>342</v>
      </c>
      <c r="L9" s="162" t="s">
        <v>342</v>
      </c>
      <c r="M9" s="163" t="s">
        <v>342</v>
      </c>
      <c r="N9" s="162" t="s">
        <v>342</v>
      </c>
      <c r="O9" s="162" t="s">
        <v>342</v>
      </c>
      <c r="P9" s="163" t="s">
        <v>342</v>
      </c>
      <c r="Q9" s="162" t="s">
        <v>342</v>
      </c>
      <c r="R9" s="162" t="s">
        <v>342</v>
      </c>
      <c r="S9" s="163" t="s">
        <v>342</v>
      </c>
    </row>
    <row r="10" spans="1:19" ht="19.5" customHeight="1" x14ac:dyDescent="0.15">
      <c r="A10" s="495"/>
      <c r="B10" s="499"/>
      <c r="C10" s="532"/>
      <c r="D10" s="138" t="s">
        <v>592</v>
      </c>
      <c r="E10" s="162" t="s">
        <v>342</v>
      </c>
      <c r="F10" s="162" t="s">
        <v>342</v>
      </c>
      <c r="G10" s="163" t="s">
        <v>342</v>
      </c>
      <c r="H10" s="162" t="s">
        <v>342</v>
      </c>
      <c r="I10" s="164" t="s">
        <v>342</v>
      </c>
      <c r="J10" s="169" t="s">
        <v>342</v>
      </c>
      <c r="K10" s="162" t="s">
        <v>342</v>
      </c>
      <c r="L10" s="162" t="s">
        <v>342</v>
      </c>
      <c r="M10" s="163" t="s">
        <v>342</v>
      </c>
      <c r="N10" s="162" t="s">
        <v>342</v>
      </c>
      <c r="O10" s="162" t="s">
        <v>342</v>
      </c>
      <c r="P10" s="163" t="s">
        <v>342</v>
      </c>
      <c r="Q10" s="162" t="s">
        <v>342</v>
      </c>
      <c r="R10" s="162" t="s">
        <v>342</v>
      </c>
      <c r="S10" s="163" t="s">
        <v>342</v>
      </c>
    </row>
    <row r="11" spans="1:19" ht="19.5" customHeight="1" x14ac:dyDescent="0.15">
      <c r="A11" s="495"/>
      <c r="B11" s="497" t="s">
        <v>343</v>
      </c>
      <c r="C11" s="531"/>
      <c r="D11" s="133">
        <v>29</v>
      </c>
      <c r="E11" s="156" t="s">
        <v>340</v>
      </c>
      <c r="F11" s="133" t="s">
        <v>340</v>
      </c>
      <c r="G11" s="156" t="s">
        <v>340</v>
      </c>
      <c r="H11" s="133" t="s">
        <v>340</v>
      </c>
      <c r="I11" s="131" t="s">
        <v>340</v>
      </c>
      <c r="J11" s="156" t="s">
        <v>340</v>
      </c>
      <c r="K11" s="133" t="s">
        <v>340</v>
      </c>
      <c r="L11" s="156" t="s">
        <v>340</v>
      </c>
      <c r="M11" s="133" t="s">
        <v>340</v>
      </c>
      <c r="N11" s="131" t="s">
        <v>340</v>
      </c>
      <c r="O11" s="131" t="s">
        <v>340</v>
      </c>
      <c r="P11" s="133" t="s">
        <v>340</v>
      </c>
      <c r="Q11" s="156" t="s">
        <v>340</v>
      </c>
      <c r="R11" s="133" t="s">
        <v>340</v>
      </c>
      <c r="S11" s="156" t="s">
        <v>340</v>
      </c>
    </row>
    <row r="12" spans="1:19" ht="19.5" customHeight="1" x14ac:dyDescent="0.15">
      <c r="A12" s="495"/>
      <c r="B12" s="494"/>
      <c r="C12" s="531" t="s">
        <v>322</v>
      </c>
      <c r="D12" s="133">
        <v>30</v>
      </c>
      <c r="E12" s="162" t="s">
        <v>340</v>
      </c>
      <c r="F12" s="162" t="s">
        <v>340</v>
      </c>
      <c r="G12" s="163" t="s">
        <v>340</v>
      </c>
      <c r="H12" s="162" t="s">
        <v>340</v>
      </c>
      <c r="I12" s="164" t="s">
        <v>340</v>
      </c>
      <c r="J12" s="169" t="s">
        <v>340</v>
      </c>
      <c r="K12" s="162" t="s">
        <v>340</v>
      </c>
      <c r="L12" s="162" t="s">
        <v>340</v>
      </c>
      <c r="M12" s="163" t="s">
        <v>340</v>
      </c>
      <c r="N12" s="162" t="s">
        <v>340</v>
      </c>
      <c r="O12" s="162" t="s">
        <v>340</v>
      </c>
      <c r="P12" s="163" t="s">
        <v>340</v>
      </c>
      <c r="Q12" s="162" t="s">
        <v>340</v>
      </c>
      <c r="R12" s="162" t="s">
        <v>340</v>
      </c>
      <c r="S12" s="163" t="s">
        <v>340</v>
      </c>
    </row>
    <row r="13" spans="1:19" ht="19.5" customHeight="1" x14ac:dyDescent="0.15">
      <c r="A13" s="495"/>
      <c r="B13" s="499"/>
      <c r="C13" s="532"/>
      <c r="D13" s="138" t="s">
        <v>592</v>
      </c>
      <c r="E13" s="156" t="s">
        <v>340</v>
      </c>
      <c r="F13" s="133" t="s">
        <v>340</v>
      </c>
      <c r="G13" s="156" t="s">
        <v>340</v>
      </c>
      <c r="H13" s="133" t="s">
        <v>340</v>
      </c>
      <c r="I13" s="131" t="s">
        <v>340</v>
      </c>
      <c r="J13" s="156" t="s">
        <v>340</v>
      </c>
      <c r="K13" s="133" t="s">
        <v>340</v>
      </c>
      <c r="L13" s="156" t="s">
        <v>340</v>
      </c>
      <c r="M13" s="133" t="s">
        <v>340</v>
      </c>
      <c r="N13" s="131" t="s">
        <v>340</v>
      </c>
      <c r="O13" s="131" t="s">
        <v>340</v>
      </c>
      <c r="P13" s="133" t="s">
        <v>340</v>
      </c>
      <c r="Q13" s="156" t="s">
        <v>340</v>
      </c>
      <c r="R13" s="133" t="s">
        <v>340</v>
      </c>
      <c r="S13" s="156" t="s">
        <v>340</v>
      </c>
    </row>
    <row r="14" spans="1:19" ht="19.5" customHeight="1" x14ac:dyDescent="0.15">
      <c r="A14" s="495"/>
      <c r="B14" s="497" t="s">
        <v>344</v>
      </c>
      <c r="C14" s="531"/>
      <c r="D14" s="133">
        <v>29</v>
      </c>
      <c r="E14" s="156" t="s">
        <v>345</v>
      </c>
      <c r="F14" s="133" t="s">
        <v>345</v>
      </c>
      <c r="G14" s="156" t="s">
        <v>345</v>
      </c>
      <c r="H14" s="133" t="s">
        <v>345</v>
      </c>
      <c r="I14" s="131" t="s">
        <v>345</v>
      </c>
      <c r="J14" s="156" t="s">
        <v>345</v>
      </c>
      <c r="K14" s="133" t="s">
        <v>345</v>
      </c>
      <c r="L14" s="156" t="s">
        <v>345</v>
      </c>
      <c r="M14" s="133" t="s">
        <v>345</v>
      </c>
      <c r="N14" s="131" t="s">
        <v>345</v>
      </c>
      <c r="O14" s="131" t="s">
        <v>345</v>
      </c>
      <c r="P14" s="133" t="s">
        <v>345</v>
      </c>
      <c r="Q14" s="156" t="s">
        <v>345</v>
      </c>
      <c r="R14" s="133" t="s">
        <v>345</v>
      </c>
      <c r="S14" s="156" t="s">
        <v>345</v>
      </c>
    </row>
    <row r="15" spans="1:19" ht="19.5" customHeight="1" x14ac:dyDescent="0.15">
      <c r="A15" s="495"/>
      <c r="B15" s="494"/>
      <c r="C15" s="531" t="s">
        <v>322</v>
      </c>
      <c r="D15" s="133">
        <v>30</v>
      </c>
      <c r="E15" s="162" t="s">
        <v>345</v>
      </c>
      <c r="F15" s="162" t="s">
        <v>345</v>
      </c>
      <c r="G15" s="163" t="s">
        <v>345</v>
      </c>
      <c r="H15" s="162" t="s">
        <v>345</v>
      </c>
      <c r="I15" s="164" t="s">
        <v>345</v>
      </c>
      <c r="J15" s="169" t="s">
        <v>345</v>
      </c>
      <c r="K15" s="162" t="s">
        <v>345</v>
      </c>
      <c r="L15" s="162" t="s">
        <v>345</v>
      </c>
      <c r="M15" s="163" t="s">
        <v>345</v>
      </c>
      <c r="N15" s="162" t="s">
        <v>345</v>
      </c>
      <c r="O15" s="162" t="s">
        <v>345</v>
      </c>
      <c r="P15" s="163" t="s">
        <v>345</v>
      </c>
      <c r="Q15" s="162" t="s">
        <v>345</v>
      </c>
      <c r="R15" s="162" t="s">
        <v>345</v>
      </c>
      <c r="S15" s="163" t="s">
        <v>345</v>
      </c>
    </row>
    <row r="16" spans="1:19" ht="19.5" customHeight="1" x14ac:dyDescent="0.15">
      <c r="A16" s="495"/>
      <c r="B16" s="499"/>
      <c r="C16" s="532"/>
      <c r="D16" s="138" t="s">
        <v>592</v>
      </c>
      <c r="E16" s="162" t="s">
        <v>345</v>
      </c>
      <c r="F16" s="162" t="s">
        <v>345</v>
      </c>
      <c r="G16" s="163" t="s">
        <v>345</v>
      </c>
      <c r="H16" s="162" t="s">
        <v>345</v>
      </c>
      <c r="I16" s="164" t="s">
        <v>345</v>
      </c>
      <c r="J16" s="169" t="s">
        <v>345</v>
      </c>
      <c r="K16" s="162" t="s">
        <v>345</v>
      </c>
      <c r="L16" s="162" t="s">
        <v>345</v>
      </c>
      <c r="M16" s="163" t="s">
        <v>345</v>
      </c>
      <c r="N16" s="162" t="s">
        <v>345</v>
      </c>
      <c r="O16" s="162" t="s">
        <v>345</v>
      </c>
      <c r="P16" s="163" t="s">
        <v>345</v>
      </c>
      <c r="Q16" s="162" t="s">
        <v>345</v>
      </c>
      <c r="R16" s="162" t="s">
        <v>345</v>
      </c>
      <c r="S16" s="163" t="s">
        <v>345</v>
      </c>
    </row>
    <row r="17" spans="1:20" ht="19.5" customHeight="1" x14ac:dyDescent="0.15">
      <c r="A17" s="495"/>
      <c r="B17" s="497" t="s">
        <v>346</v>
      </c>
      <c r="C17" s="531"/>
      <c r="D17" s="133">
        <v>29</v>
      </c>
      <c r="E17" s="156" t="s">
        <v>347</v>
      </c>
      <c r="F17" s="133" t="s">
        <v>347</v>
      </c>
      <c r="G17" s="156" t="s">
        <v>347</v>
      </c>
      <c r="H17" s="133" t="s">
        <v>347</v>
      </c>
      <c r="I17" s="131" t="s">
        <v>347</v>
      </c>
      <c r="J17" s="156" t="s">
        <v>347</v>
      </c>
      <c r="K17" s="133" t="s">
        <v>347</v>
      </c>
      <c r="L17" s="156" t="s">
        <v>347</v>
      </c>
      <c r="M17" s="133" t="s">
        <v>347</v>
      </c>
      <c r="N17" s="131" t="s">
        <v>347</v>
      </c>
      <c r="O17" s="131" t="s">
        <v>347</v>
      </c>
      <c r="P17" s="133" t="s">
        <v>347</v>
      </c>
      <c r="Q17" s="156" t="s">
        <v>347</v>
      </c>
      <c r="R17" s="133" t="s">
        <v>347</v>
      </c>
      <c r="S17" s="156" t="s">
        <v>347</v>
      </c>
    </row>
    <row r="18" spans="1:20" ht="19.5" customHeight="1" x14ac:dyDescent="0.15">
      <c r="A18" s="495"/>
      <c r="B18" s="494"/>
      <c r="C18" s="531" t="s">
        <v>322</v>
      </c>
      <c r="D18" s="133">
        <v>30</v>
      </c>
      <c r="E18" s="162" t="s">
        <v>603</v>
      </c>
      <c r="F18" s="162" t="s">
        <v>604</v>
      </c>
      <c r="G18" s="163" t="s">
        <v>347</v>
      </c>
      <c r="H18" s="162" t="s">
        <v>347</v>
      </c>
      <c r="I18" s="164" t="s">
        <v>347</v>
      </c>
      <c r="J18" s="169" t="s">
        <v>347</v>
      </c>
      <c r="K18" s="162" t="s">
        <v>347</v>
      </c>
      <c r="L18" s="162" t="s">
        <v>347</v>
      </c>
      <c r="M18" s="163" t="s">
        <v>347</v>
      </c>
      <c r="N18" s="162" t="s">
        <v>347</v>
      </c>
      <c r="O18" s="162" t="s">
        <v>347</v>
      </c>
      <c r="P18" s="163" t="s">
        <v>347</v>
      </c>
      <c r="Q18" s="162" t="s">
        <v>347</v>
      </c>
      <c r="R18" s="162" t="s">
        <v>347</v>
      </c>
      <c r="S18" s="163" t="s">
        <v>347</v>
      </c>
    </row>
    <row r="19" spans="1:20" ht="19.5" customHeight="1" x14ac:dyDescent="0.15">
      <c r="A19" s="495"/>
      <c r="B19" s="499"/>
      <c r="C19" s="532"/>
      <c r="D19" s="138" t="s">
        <v>592</v>
      </c>
      <c r="E19" s="165" t="s">
        <v>604</v>
      </c>
      <c r="F19" s="165" t="s">
        <v>604</v>
      </c>
      <c r="G19" s="165" t="s">
        <v>604</v>
      </c>
      <c r="H19" s="165" t="s">
        <v>604</v>
      </c>
      <c r="I19" s="166" t="s">
        <v>604</v>
      </c>
      <c r="J19" s="501" t="s">
        <v>604</v>
      </c>
      <c r="K19" s="165" t="s">
        <v>604</v>
      </c>
      <c r="L19" s="165" t="s">
        <v>604</v>
      </c>
      <c r="M19" s="165" t="s">
        <v>604</v>
      </c>
      <c r="N19" s="165" t="s">
        <v>604</v>
      </c>
      <c r="O19" s="165" t="s">
        <v>604</v>
      </c>
      <c r="P19" s="165" t="s">
        <v>604</v>
      </c>
      <c r="Q19" s="165" t="s">
        <v>604</v>
      </c>
      <c r="R19" s="165" t="s">
        <v>604</v>
      </c>
      <c r="S19" s="166" t="s">
        <v>603</v>
      </c>
      <c r="T19" s="471"/>
    </row>
    <row r="20" spans="1:20" ht="19.5" customHeight="1" x14ac:dyDescent="0.15">
      <c r="A20" s="495"/>
      <c r="B20" s="497" t="s">
        <v>348</v>
      </c>
      <c r="C20" s="531"/>
      <c r="D20" s="133">
        <v>29</v>
      </c>
      <c r="E20" s="156" t="s">
        <v>345</v>
      </c>
      <c r="F20" s="133" t="s">
        <v>345</v>
      </c>
      <c r="G20" s="156" t="s">
        <v>345</v>
      </c>
      <c r="H20" s="133" t="s">
        <v>345</v>
      </c>
      <c r="I20" s="131" t="s">
        <v>345</v>
      </c>
      <c r="J20" s="156" t="s">
        <v>345</v>
      </c>
      <c r="K20" s="133" t="s">
        <v>345</v>
      </c>
      <c r="L20" s="156" t="s">
        <v>345</v>
      </c>
      <c r="M20" s="133" t="s">
        <v>345</v>
      </c>
      <c r="N20" s="131" t="s">
        <v>345</v>
      </c>
      <c r="O20" s="131" t="s">
        <v>345</v>
      </c>
      <c r="P20" s="133" t="s">
        <v>345</v>
      </c>
      <c r="Q20" s="156" t="s">
        <v>345</v>
      </c>
      <c r="R20" s="133" t="s">
        <v>345</v>
      </c>
      <c r="S20" s="156" t="s">
        <v>345</v>
      </c>
    </row>
    <row r="21" spans="1:20" ht="19.5" customHeight="1" x14ac:dyDescent="0.15">
      <c r="A21" s="495"/>
      <c r="B21" s="494"/>
      <c r="C21" s="531" t="s">
        <v>322</v>
      </c>
      <c r="D21" s="133">
        <v>30</v>
      </c>
      <c r="E21" s="162" t="s">
        <v>601</v>
      </c>
      <c r="F21" s="162" t="s">
        <v>345</v>
      </c>
      <c r="G21" s="163" t="s">
        <v>345</v>
      </c>
      <c r="H21" s="162" t="s">
        <v>345</v>
      </c>
      <c r="I21" s="164" t="s">
        <v>345</v>
      </c>
      <c r="J21" s="169" t="s">
        <v>345</v>
      </c>
      <c r="K21" s="162" t="s">
        <v>345</v>
      </c>
      <c r="L21" s="162" t="s">
        <v>345</v>
      </c>
      <c r="M21" s="163" t="s">
        <v>345</v>
      </c>
      <c r="N21" s="162" t="s">
        <v>345</v>
      </c>
      <c r="O21" s="162" t="s">
        <v>345</v>
      </c>
      <c r="P21" s="163" t="s">
        <v>345</v>
      </c>
      <c r="Q21" s="162" t="s">
        <v>345</v>
      </c>
      <c r="R21" s="162" t="s">
        <v>345</v>
      </c>
      <c r="S21" s="163" t="s">
        <v>345</v>
      </c>
    </row>
    <row r="22" spans="1:20" ht="19.5" customHeight="1" x14ac:dyDescent="0.15">
      <c r="A22" s="495"/>
      <c r="B22" s="499"/>
      <c r="C22" s="532"/>
      <c r="D22" s="138" t="s">
        <v>592</v>
      </c>
      <c r="E22" s="165" t="s">
        <v>601</v>
      </c>
      <c r="F22" s="165" t="s">
        <v>602</v>
      </c>
      <c r="G22" s="165" t="s">
        <v>602</v>
      </c>
      <c r="H22" s="165" t="s">
        <v>602</v>
      </c>
      <c r="I22" s="166" t="s">
        <v>601</v>
      </c>
      <c r="J22" s="501" t="s">
        <v>601</v>
      </c>
      <c r="K22" s="165" t="s">
        <v>602</v>
      </c>
      <c r="L22" s="165" t="s">
        <v>601</v>
      </c>
      <c r="M22" s="165" t="s">
        <v>601</v>
      </c>
      <c r="N22" s="165" t="s">
        <v>601</v>
      </c>
      <c r="O22" s="165" t="s">
        <v>601</v>
      </c>
      <c r="P22" s="165" t="s">
        <v>601</v>
      </c>
      <c r="Q22" s="165" t="s">
        <v>601</v>
      </c>
      <c r="R22" s="165" t="s">
        <v>602</v>
      </c>
      <c r="S22" s="166" t="s">
        <v>601</v>
      </c>
    </row>
    <row r="23" spans="1:20" ht="19.5" customHeight="1" x14ac:dyDescent="0.15">
      <c r="A23" s="495"/>
      <c r="B23" s="497" t="s">
        <v>349</v>
      </c>
      <c r="C23" s="531"/>
      <c r="D23" s="133">
        <v>29</v>
      </c>
      <c r="E23" s="156" t="s">
        <v>345</v>
      </c>
      <c r="F23" s="133" t="s">
        <v>345</v>
      </c>
      <c r="G23" s="156" t="s">
        <v>345</v>
      </c>
      <c r="H23" s="133" t="s">
        <v>345</v>
      </c>
      <c r="I23" s="131" t="s">
        <v>345</v>
      </c>
      <c r="J23" s="156" t="s">
        <v>345</v>
      </c>
      <c r="K23" s="133" t="s">
        <v>345</v>
      </c>
      <c r="L23" s="156" t="s">
        <v>345</v>
      </c>
      <c r="M23" s="133" t="s">
        <v>345</v>
      </c>
      <c r="N23" s="131" t="s">
        <v>345</v>
      </c>
      <c r="O23" s="131" t="s">
        <v>345</v>
      </c>
      <c r="P23" s="133" t="s">
        <v>345</v>
      </c>
      <c r="Q23" s="156" t="s">
        <v>345</v>
      </c>
      <c r="R23" s="133" t="s">
        <v>345</v>
      </c>
      <c r="S23" s="156" t="s">
        <v>345</v>
      </c>
    </row>
    <row r="24" spans="1:20" ht="19.5" customHeight="1" x14ac:dyDescent="0.15">
      <c r="A24" s="495"/>
      <c r="B24" s="494"/>
      <c r="C24" s="531" t="s">
        <v>322</v>
      </c>
      <c r="D24" s="133">
        <v>30</v>
      </c>
      <c r="E24" s="162" t="s">
        <v>345</v>
      </c>
      <c r="F24" s="162" t="s">
        <v>345</v>
      </c>
      <c r="G24" s="163" t="s">
        <v>345</v>
      </c>
      <c r="H24" s="162" t="s">
        <v>345</v>
      </c>
      <c r="I24" s="164" t="s">
        <v>345</v>
      </c>
      <c r="J24" s="169" t="s">
        <v>345</v>
      </c>
      <c r="K24" s="162" t="s">
        <v>345</v>
      </c>
      <c r="L24" s="162" t="s">
        <v>345</v>
      </c>
      <c r="M24" s="163" t="s">
        <v>345</v>
      </c>
      <c r="N24" s="162" t="s">
        <v>345</v>
      </c>
      <c r="O24" s="162" t="s">
        <v>345</v>
      </c>
      <c r="P24" s="163" t="s">
        <v>345</v>
      </c>
      <c r="Q24" s="162" t="s">
        <v>345</v>
      </c>
      <c r="R24" s="162" t="s">
        <v>345</v>
      </c>
      <c r="S24" s="163" t="s">
        <v>345</v>
      </c>
    </row>
    <row r="25" spans="1:20" ht="19.5" customHeight="1" x14ac:dyDescent="0.15">
      <c r="A25" s="502"/>
      <c r="B25" s="499"/>
      <c r="C25" s="532"/>
      <c r="D25" s="138" t="s">
        <v>592</v>
      </c>
      <c r="E25" s="165" t="s">
        <v>602</v>
      </c>
      <c r="F25" s="165" t="s">
        <v>601</v>
      </c>
      <c r="G25" s="165" t="s">
        <v>601</v>
      </c>
      <c r="H25" s="165" t="s">
        <v>601</v>
      </c>
      <c r="I25" s="166" t="s">
        <v>602</v>
      </c>
      <c r="J25" s="501" t="s">
        <v>602</v>
      </c>
      <c r="K25" s="165" t="s">
        <v>602</v>
      </c>
      <c r="L25" s="165" t="s">
        <v>601</v>
      </c>
      <c r="M25" s="165" t="s">
        <v>602</v>
      </c>
      <c r="N25" s="165" t="s">
        <v>601</v>
      </c>
      <c r="O25" s="165" t="s">
        <v>601</v>
      </c>
      <c r="P25" s="165" t="s">
        <v>602</v>
      </c>
      <c r="Q25" s="165" t="s">
        <v>601</v>
      </c>
      <c r="R25" s="165" t="s">
        <v>602</v>
      </c>
      <c r="S25" s="166" t="s">
        <v>601</v>
      </c>
    </row>
    <row r="26" spans="1:20" ht="21.75" customHeight="1" x14ac:dyDescent="0.15">
      <c r="A26" s="500" t="s">
        <v>350</v>
      </c>
      <c r="B26" s="497" t="s">
        <v>351</v>
      </c>
      <c r="C26" s="531"/>
      <c r="D26" s="133">
        <v>29</v>
      </c>
      <c r="E26" s="156">
        <v>16</v>
      </c>
      <c r="F26" s="133">
        <v>20</v>
      </c>
      <c r="G26" s="156">
        <v>21</v>
      </c>
      <c r="H26" s="133">
        <v>23</v>
      </c>
      <c r="I26" s="131">
        <v>42</v>
      </c>
      <c r="J26" s="157">
        <v>14</v>
      </c>
      <c r="K26" s="157">
        <v>14</v>
      </c>
      <c r="L26" s="156">
        <v>15</v>
      </c>
      <c r="M26" s="133">
        <v>17</v>
      </c>
      <c r="N26" s="133">
        <v>14</v>
      </c>
      <c r="O26" s="156">
        <v>16</v>
      </c>
      <c r="P26" s="133">
        <v>8.8000000000000007</v>
      </c>
      <c r="Q26" s="156">
        <v>10.75</v>
      </c>
      <c r="R26" s="133">
        <v>47</v>
      </c>
      <c r="S26" s="131">
        <v>16</v>
      </c>
    </row>
    <row r="27" spans="1:20" ht="21.75" customHeight="1" x14ac:dyDescent="0.15">
      <c r="A27" s="495"/>
      <c r="B27" s="494"/>
      <c r="C27" s="531" t="s">
        <v>322</v>
      </c>
      <c r="D27" s="133">
        <v>30</v>
      </c>
      <c r="E27" s="156">
        <v>33</v>
      </c>
      <c r="F27" s="133">
        <v>40</v>
      </c>
      <c r="G27" s="156">
        <v>40</v>
      </c>
      <c r="H27" s="133">
        <v>85</v>
      </c>
      <c r="I27" s="131">
        <v>150</v>
      </c>
      <c r="J27" s="157">
        <v>20</v>
      </c>
      <c r="K27" s="157">
        <v>17</v>
      </c>
      <c r="L27" s="156">
        <v>13</v>
      </c>
      <c r="M27" s="133">
        <v>21</v>
      </c>
      <c r="N27" s="133">
        <v>12</v>
      </c>
      <c r="O27" s="156">
        <v>20.2</v>
      </c>
      <c r="P27" s="133">
        <v>7</v>
      </c>
      <c r="Q27" s="156">
        <v>9.1999999999999993</v>
      </c>
      <c r="R27" s="133">
        <v>54</v>
      </c>
      <c r="S27" s="131">
        <v>19.3</v>
      </c>
    </row>
    <row r="28" spans="1:20" ht="21.75" customHeight="1" x14ac:dyDescent="0.15">
      <c r="A28" s="495"/>
      <c r="B28" s="499"/>
      <c r="C28" s="532"/>
      <c r="D28" s="138" t="s">
        <v>592</v>
      </c>
      <c r="E28" s="158">
        <v>23</v>
      </c>
      <c r="F28" s="138">
        <v>26</v>
      </c>
      <c r="G28" s="158">
        <v>28</v>
      </c>
      <c r="H28" s="138">
        <v>49</v>
      </c>
      <c r="I28" s="132">
        <v>81</v>
      </c>
      <c r="J28" s="159">
        <v>24</v>
      </c>
      <c r="K28" s="159">
        <v>16</v>
      </c>
      <c r="L28" s="158">
        <v>17</v>
      </c>
      <c r="M28" s="138">
        <v>18</v>
      </c>
      <c r="N28" s="138">
        <v>13</v>
      </c>
      <c r="O28" s="158">
        <v>15</v>
      </c>
      <c r="P28" s="140">
        <v>11</v>
      </c>
      <c r="Q28" s="139">
        <v>9.5</v>
      </c>
      <c r="R28" s="138">
        <v>360</v>
      </c>
      <c r="S28" s="132">
        <v>16</v>
      </c>
    </row>
    <row r="29" spans="1:20" ht="21.75" customHeight="1" x14ac:dyDescent="0.15">
      <c r="A29" s="495"/>
      <c r="B29" s="497" t="s">
        <v>352</v>
      </c>
      <c r="C29" s="531"/>
      <c r="D29" s="133">
        <v>29</v>
      </c>
      <c r="E29" s="148">
        <v>0.05</v>
      </c>
      <c r="F29" s="149">
        <v>0.11</v>
      </c>
      <c r="G29" s="148">
        <v>0.12</v>
      </c>
      <c r="H29" s="149">
        <v>0.21</v>
      </c>
      <c r="I29" s="151">
        <v>0.4</v>
      </c>
      <c r="J29" s="150">
        <v>0.15</v>
      </c>
      <c r="K29" s="150">
        <v>0.06</v>
      </c>
      <c r="L29" s="148">
        <v>0.19</v>
      </c>
      <c r="M29" s="149">
        <v>0.03</v>
      </c>
      <c r="N29" s="149">
        <v>0.04</v>
      </c>
      <c r="O29" s="148">
        <v>0.04</v>
      </c>
      <c r="P29" s="149">
        <v>0.05</v>
      </c>
      <c r="Q29" s="148">
        <v>0.24</v>
      </c>
      <c r="R29" s="149">
        <v>7.0000000000000007E-2</v>
      </c>
      <c r="S29" s="151">
        <v>0.03</v>
      </c>
    </row>
    <row r="30" spans="1:20" ht="21.75" customHeight="1" x14ac:dyDescent="0.15">
      <c r="A30" s="495"/>
      <c r="B30" s="494"/>
      <c r="C30" s="531" t="s">
        <v>322</v>
      </c>
      <c r="D30" s="133">
        <v>30</v>
      </c>
      <c r="E30" s="148">
        <v>0.02</v>
      </c>
      <c r="F30" s="149">
        <v>0.02</v>
      </c>
      <c r="G30" s="148">
        <v>0.01</v>
      </c>
      <c r="H30" s="149">
        <v>0.03</v>
      </c>
      <c r="I30" s="151">
        <v>0.88</v>
      </c>
      <c r="J30" s="150">
        <v>0.03</v>
      </c>
      <c r="K30" s="150">
        <v>0.02</v>
      </c>
      <c r="L30" s="148">
        <v>0.01</v>
      </c>
      <c r="M30" s="149">
        <v>0.01</v>
      </c>
      <c r="N30" s="149">
        <v>0.01</v>
      </c>
      <c r="O30" s="148">
        <v>0.01</v>
      </c>
      <c r="P30" s="149">
        <v>0.01</v>
      </c>
      <c r="Q30" s="148">
        <v>0.01</v>
      </c>
      <c r="R30" s="149">
        <v>0.01</v>
      </c>
      <c r="S30" s="151">
        <v>0.01</v>
      </c>
    </row>
    <row r="31" spans="1:20" ht="21.75" customHeight="1" thickBot="1" x14ac:dyDescent="0.2">
      <c r="A31" s="493"/>
      <c r="B31" s="492"/>
      <c r="C31" s="530"/>
      <c r="D31" s="167" t="s">
        <v>592</v>
      </c>
      <c r="E31" s="170">
        <v>0.03</v>
      </c>
      <c r="F31" s="171">
        <v>0.04</v>
      </c>
      <c r="G31" s="170">
        <v>0.01</v>
      </c>
      <c r="H31" s="171">
        <v>0.01</v>
      </c>
      <c r="I31" s="173">
        <v>0.03</v>
      </c>
      <c r="J31" s="172">
        <v>0.02</v>
      </c>
      <c r="K31" s="172">
        <v>0.02</v>
      </c>
      <c r="L31" s="170">
        <v>0.02</v>
      </c>
      <c r="M31" s="171">
        <v>0.01</v>
      </c>
      <c r="N31" s="171">
        <v>0.02</v>
      </c>
      <c r="O31" s="170">
        <v>0.01</v>
      </c>
      <c r="P31" s="171">
        <v>0.02</v>
      </c>
      <c r="Q31" s="170">
        <v>0.02</v>
      </c>
      <c r="R31" s="171">
        <v>0.04</v>
      </c>
      <c r="S31" s="173">
        <v>0.02</v>
      </c>
    </row>
    <row r="32" spans="1:20" ht="9" customHeight="1" x14ac:dyDescent="0.15">
      <c r="A32" s="529"/>
      <c r="I32" s="471"/>
    </row>
    <row r="33" spans="1:9" ht="21.75" customHeight="1" x14ac:dyDescent="0.15">
      <c r="A33" s="528"/>
      <c r="I33" s="471"/>
    </row>
    <row r="34" spans="1:9" ht="21.75" customHeight="1" x14ac:dyDescent="0.15">
      <c r="I34" s="471"/>
    </row>
  </sheetData>
  <mergeCells count="19">
    <mergeCell ref="B23:B25"/>
    <mergeCell ref="A26:A31"/>
    <mergeCell ref="B26:B28"/>
    <mergeCell ref="B29:B31"/>
    <mergeCell ref="A5:A25"/>
    <mergeCell ref="B5:B7"/>
    <mergeCell ref="B8:B10"/>
    <mergeCell ref="B11:B13"/>
    <mergeCell ref="B14:B16"/>
    <mergeCell ref="B17:B19"/>
    <mergeCell ref="B20:B22"/>
    <mergeCell ref="A2:B4"/>
    <mergeCell ref="C2:C4"/>
    <mergeCell ref="D2:D4"/>
    <mergeCell ref="N3:P3"/>
    <mergeCell ref="E3:I3"/>
    <mergeCell ref="J3:K3"/>
    <mergeCell ref="E2:I2"/>
    <mergeCell ref="J2:S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view="pageBreakPreview" zoomScaleNormal="90" zoomScaleSheetLayoutView="100" workbookViewId="0"/>
  </sheetViews>
  <sheetFormatPr defaultRowHeight="13.5" x14ac:dyDescent="0.15"/>
  <cols>
    <col min="1" max="1" width="3.5" style="261" customWidth="1"/>
    <col min="2" max="2" width="18.75" style="488" customWidth="1"/>
    <col min="3" max="3" width="10.625" style="261" customWidth="1"/>
    <col min="4" max="4" width="6" style="261" customWidth="1"/>
    <col min="5" max="19" width="8.625" style="261" customWidth="1"/>
    <col min="20" max="20" width="1.5" style="261" customWidth="1"/>
    <col min="21" max="16384" width="9" style="261"/>
  </cols>
  <sheetData>
    <row r="1" spans="1:19" ht="18" customHeight="1" thickBot="1" x14ac:dyDescent="0.2">
      <c r="A1" s="69" t="s">
        <v>336</v>
      </c>
      <c r="B1" s="261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</row>
    <row r="2" spans="1:19" ht="20.25" customHeight="1" x14ac:dyDescent="0.15">
      <c r="A2" s="214" t="s">
        <v>337</v>
      </c>
      <c r="B2" s="422"/>
      <c r="C2" s="328" t="s">
        <v>290</v>
      </c>
      <c r="D2" s="397" t="s">
        <v>291</v>
      </c>
      <c r="E2" s="199" t="s">
        <v>292</v>
      </c>
      <c r="F2" s="200"/>
      <c r="G2" s="200"/>
      <c r="H2" s="200"/>
      <c r="I2" s="200"/>
      <c r="J2" s="200" t="s">
        <v>293</v>
      </c>
      <c r="K2" s="200"/>
      <c r="L2" s="200"/>
      <c r="M2" s="200"/>
      <c r="N2" s="200"/>
      <c r="O2" s="200"/>
      <c r="P2" s="200"/>
      <c r="Q2" s="200"/>
      <c r="R2" s="200"/>
      <c r="S2" s="200"/>
    </row>
    <row r="3" spans="1:19" ht="20.25" customHeight="1" x14ac:dyDescent="0.15">
      <c r="A3" s="236"/>
      <c r="B3" s="527"/>
      <c r="C3" s="370"/>
      <c r="D3" s="385"/>
      <c r="E3" s="526" t="s">
        <v>294</v>
      </c>
      <c r="F3" s="320"/>
      <c r="G3" s="320"/>
      <c r="H3" s="320"/>
      <c r="I3" s="320"/>
      <c r="J3" s="320" t="s">
        <v>295</v>
      </c>
      <c r="K3" s="525"/>
      <c r="L3" s="524" t="s">
        <v>296</v>
      </c>
      <c r="M3" s="524" t="s">
        <v>297</v>
      </c>
      <c r="N3" s="526" t="s">
        <v>298</v>
      </c>
      <c r="O3" s="320"/>
      <c r="P3" s="525"/>
      <c r="Q3" s="524" t="s">
        <v>299</v>
      </c>
      <c r="R3" s="524" t="s">
        <v>300</v>
      </c>
      <c r="S3" s="323" t="s">
        <v>301</v>
      </c>
    </row>
    <row r="4" spans="1:19" ht="33" customHeight="1" thickBot="1" x14ac:dyDescent="0.2">
      <c r="A4" s="211"/>
      <c r="B4" s="421"/>
      <c r="C4" s="327"/>
      <c r="D4" s="377"/>
      <c r="E4" s="75" t="s">
        <v>302</v>
      </c>
      <c r="F4" s="213" t="s">
        <v>303</v>
      </c>
      <c r="G4" s="75" t="s">
        <v>304</v>
      </c>
      <c r="H4" s="213" t="s">
        <v>305</v>
      </c>
      <c r="I4" s="73" t="s">
        <v>306</v>
      </c>
      <c r="J4" s="523" t="s">
        <v>307</v>
      </c>
      <c r="K4" s="523" t="s">
        <v>308</v>
      </c>
      <c r="L4" s="213" t="s">
        <v>309</v>
      </c>
      <c r="M4" s="213" t="s">
        <v>310</v>
      </c>
      <c r="N4" s="73" t="s">
        <v>311</v>
      </c>
      <c r="O4" s="213" t="s">
        <v>312</v>
      </c>
      <c r="P4" s="213" t="s">
        <v>313</v>
      </c>
      <c r="Q4" s="213" t="s">
        <v>314</v>
      </c>
      <c r="R4" s="213" t="s">
        <v>315</v>
      </c>
      <c r="S4" s="73" t="s">
        <v>316</v>
      </c>
    </row>
    <row r="5" spans="1:19" ht="19.5" customHeight="1" x14ac:dyDescent="0.15">
      <c r="A5" s="522" t="s">
        <v>353</v>
      </c>
      <c r="B5" s="521" t="s">
        <v>354</v>
      </c>
      <c r="C5" s="557"/>
      <c r="D5" s="133">
        <v>29</v>
      </c>
      <c r="E5" s="543">
        <v>0.1</v>
      </c>
      <c r="F5" s="542" t="s">
        <v>333</v>
      </c>
      <c r="G5" s="543">
        <v>0.1</v>
      </c>
      <c r="H5" s="542">
        <v>0.3</v>
      </c>
      <c r="I5" s="541">
        <v>0.4</v>
      </c>
      <c r="J5" s="544">
        <v>0.1</v>
      </c>
      <c r="K5" s="544">
        <v>0.2</v>
      </c>
      <c r="L5" s="541">
        <v>0.2</v>
      </c>
      <c r="M5" s="542">
        <v>0.3</v>
      </c>
      <c r="N5" s="543">
        <v>0.3</v>
      </c>
      <c r="O5" s="542">
        <v>0.1</v>
      </c>
      <c r="P5" s="542">
        <v>0.2</v>
      </c>
      <c r="Q5" s="541" t="s">
        <v>333</v>
      </c>
      <c r="R5" s="542">
        <v>0.3</v>
      </c>
      <c r="S5" s="541">
        <v>0.1</v>
      </c>
    </row>
    <row r="6" spans="1:19" ht="19.5" customHeight="1" x14ac:dyDescent="0.15">
      <c r="A6" s="495"/>
      <c r="B6" s="494"/>
      <c r="C6" s="531" t="s">
        <v>322</v>
      </c>
      <c r="D6" s="133">
        <v>30</v>
      </c>
      <c r="E6" s="543" t="s">
        <v>595</v>
      </c>
      <c r="F6" s="542" t="s">
        <v>333</v>
      </c>
      <c r="G6" s="543">
        <v>0.1</v>
      </c>
      <c r="H6" s="542">
        <v>0.3</v>
      </c>
      <c r="I6" s="541">
        <v>0.6</v>
      </c>
      <c r="J6" s="544" t="s">
        <v>333</v>
      </c>
      <c r="K6" s="544" t="s">
        <v>333</v>
      </c>
      <c r="L6" s="541" t="s">
        <v>333</v>
      </c>
      <c r="M6" s="542">
        <v>0.2</v>
      </c>
      <c r="N6" s="543">
        <v>0.1</v>
      </c>
      <c r="O6" s="542" t="s">
        <v>333</v>
      </c>
      <c r="P6" s="542">
        <v>0.2</v>
      </c>
      <c r="Q6" s="541" t="s">
        <v>595</v>
      </c>
      <c r="R6" s="542">
        <v>0.1</v>
      </c>
      <c r="S6" s="541" t="s">
        <v>333</v>
      </c>
    </row>
    <row r="7" spans="1:19" ht="19.5" customHeight="1" x14ac:dyDescent="0.15">
      <c r="A7" s="495"/>
      <c r="B7" s="499"/>
      <c r="C7" s="532"/>
      <c r="D7" s="138" t="s">
        <v>592</v>
      </c>
      <c r="E7" s="555" t="s">
        <v>595</v>
      </c>
      <c r="F7" s="554" t="s">
        <v>595</v>
      </c>
      <c r="G7" s="555" t="s">
        <v>596</v>
      </c>
      <c r="H7" s="554">
        <v>0.1</v>
      </c>
      <c r="I7" s="553">
        <v>0.3</v>
      </c>
      <c r="J7" s="556">
        <v>0.1</v>
      </c>
      <c r="K7" s="556">
        <v>0.1</v>
      </c>
      <c r="L7" s="553">
        <v>0.2</v>
      </c>
      <c r="M7" s="554">
        <v>0.2</v>
      </c>
      <c r="N7" s="555">
        <v>0.6</v>
      </c>
      <c r="O7" s="554">
        <v>0.1</v>
      </c>
      <c r="P7" s="554">
        <v>0.1</v>
      </c>
      <c r="Q7" s="553" t="s">
        <v>595</v>
      </c>
      <c r="R7" s="554">
        <v>0.1</v>
      </c>
      <c r="S7" s="553">
        <v>0.1</v>
      </c>
    </row>
    <row r="8" spans="1:19" ht="19.5" customHeight="1" x14ac:dyDescent="0.15">
      <c r="A8" s="495"/>
      <c r="B8" s="497" t="s">
        <v>355</v>
      </c>
      <c r="C8" s="531"/>
      <c r="D8" s="133">
        <v>29</v>
      </c>
      <c r="E8" s="543">
        <v>0.1</v>
      </c>
      <c r="F8" s="542" t="s">
        <v>333</v>
      </c>
      <c r="G8" s="543">
        <v>0.1</v>
      </c>
      <c r="H8" s="542">
        <v>0.3</v>
      </c>
      <c r="I8" s="541">
        <v>0.4</v>
      </c>
      <c r="J8" s="544">
        <v>0.1</v>
      </c>
      <c r="K8" s="544">
        <v>0.2</v>
      </c>
      <c r="L8" s="541">
        <v>0.2</v>
      </c>
      <c r="M8" s="542">
        <v>0.3</v>
      </c>
      <c r="N8" s="543">
        <v>0.3</v>
      </c>
      <c r="O8" s="542">
        <v>0.1</v>
      </c>
      <c r="P8" s="542">
        <v>0.2</v>
      </c>
      <c r="Q8" s="541" t="s">
        <v>333</v>
      </c>
      <c r="R8" s="542">
        <v>0.3</v>
      </c>
      <c r="S8" s="541">
        <v>0.1</v>
      </c>
    </row>
    <row r="9" spans="1:19" ht="19.5" customHeight="1" x14ac:dyDescent="0.15">
      <c r="A9" s="495"/>
      <c r="B9" s="494"/>
      <c r="C9" s="531" t="s">
        <v>322</v>
      </c>
      <c r="D9" s="133">
        <v>30</v>
      </c>
      <c r="E9" s="543">
        <v>0.4</v>
      </c>
      <c r="F9" s="542">
        <v>0.54</v>
      </c>
      <c r="G9" s="543">
        <v>0.46</v>
      </c>
      <c r="H9" s="542">
        <v>1</v>
      </c>
      <c r="I9" s="541">
        <v>1.3</v>
      </c>
      <c r="J9" s="544">
        <v>0.25</v>
      </c>
      <c r="K9" s="544">
        <v>0.25</v>
      </c>
      <c r="L9" s="541">
        <v>0.28000000000000003</v>
      </c>
      <c r="M9" s="542">
        <v>0.28999999999999998</v>
      </c>
      <c r="N9" s="543">
        <v>0.2</v>
      </c>
      <c r="O9" s="542" t="s">
        <v>333</v>
      </c>
      <c r="P9" s="542">
        <v>0.49</v>
      </c>
      <c r="Q9" s="541">
        <v>0.37</v>
      </c>
      <c r="R9" s="542">
        <v>0.19</v>
      </c>
      <c r="S9" s="541">
        <v>0.11</v>
      </c>
    </row>
    <row r="10" spans="1:19" ht="19.5" customHeight="1" x14ac:dyDescent="0.15">
      <c r="A10" s="495"/>
      <c r="B10" s="499"/>
      <c r="C10" s="532"/>
      <c r="D10" s="138" t="s">
        <v>592</v>
      </c>
      <c r="E10" s="555">
        <v>0.1</v>
      </c>
      <c r="F10" s="554">
        <v>0.2</v>
      </c>
      <c r="G10" s="555">
        <v>0.1</v>
      </c>
      <c r="H10" s="554">
        <v>0.3</v>
      </c>
      <c r="I10" s="553">
        <v>0.4</v>
      </c>
      <c r="J10" s="556">
        <v>0.2</v>
      </c>
      <c r="K10" s="556">
        <v>0.3</v>
      </c>
      <c r="L10" s="553">
        <v>0.2</v>
      </c>
      <c r="M10" s="554">
        <v>0.5</v>
      </c>
      <c r="N10" s="555">
        <v>0.2</v>
      </c>
      <c r="O10" s="554">
        <v>0.2</v>
      </c>
      <c r="P10" s="554">
        <v>0.2</v>
      </c>
      <c r="Q10" s="553">
        <v>0.4</v>
      </c>
      <c r="R10" s="554">
        <v>0.6</v>
      </c>
      <c r="S10" s="553">
        <v>0.2</v>
      </c>
    </row>
    <row r="11" spans="1:19" ht="19.5" customHeight="1" x14ac:dyDescent="0.15">
      <c r="A11" s="495"/>
      <c r="B11" s="497" t="s">
        <v>356</v>
      </c>
      <c r="C11" s="531"/>
      <c r="D11" s="133">
        <v>29</v>
      </c>
      <c r="E11" s="543">
        <v>0.89</v>
      </c>
      <c r="F11" s="542">
        <v>0.87</v>
      </c>
      <c r="G11" s="543">
        <v>0.83</v>
      </c>
      <c r="H11" s="542">
        <v>1.23</v>
      </c>
      <c r="I11" s="541">
        <v>1.62</v>
      </c>
      <c r="J11" s="544">
        <v>1.25</v>
      </c>
      <c r="K11" s="544">
        <v>1.23</v>
      </c>
      <c r="L11" s="541">
        <v>1.1599999999999999</v>
      </c>
      <c r="M11" s="542">
        <v>1.27</v>
      </c>
      <c r="N11" s="543">
        <v>0.72</v>
      </c>
      <c r="O11" s="542">
        <v>0.63</v>
      </c>
      <c r="P11" s="542">
        <v>0.62</v>
      </c>
      <c r="Q11" s="541">
        <v>0.9</v>
      </c>
      <c r="R11" s="542">
        <v>0.97</v>
      </c>
      <c r="S11" s="541">
        <v>0.67</v>
      </c>
    </row>
    <row r="12" spans="1:19" ht="19.5" customHeight="1" x14ac:dyDescent="0.15">
      <c r="A12" s="495"/>
      <c r="B12" s="494"/>
      <c r="C12" s="531" t="s">
        <v>322</v>
      </c>
      <c r="D12" s="133">
        <v>30</v>
      </c>
      <c r="E12" s="543">
        <v>0.9</v>
      </c>
      <c r="F12" s="542">
        <v>1.01</v>
      </c>
      <c r="G12" s="543">
        <v>1.01</v>
      </c>
      <c r="H12" s="542">
        <v>1.32</v>
      </c>
      <c r="I12" s="541">
        <v>2.25</v>
      </c>
      <c r="J12" s="544">
        <v>1.1299999999999999</v>
      </c>
      <c r="K12" s="544">
        <v>1.08</v>
      </c>
      <c r="L12" s="541">
        <v>1.06</v>
      </c>
      <c r="M12" s="542">
        <v>1.25</v>
      </c>
      <c r="N12" s="543">
        <v>0.74</v>
      </c>
      <c r="O12" s="542">
        <v>0.52</v>
      </c>
      <c r="P12" s="542">
        <v>0.79</v>
      </c>
      <c r="Q12" s="541">
        <v>0.8</v>
      </c>
      <c r="R12" s="542">
        <v>0.97</v>
      </c>
      <c r="S12" s="541">
        <v>0.53</v>
      </c>
    </row>
    <row r="13" spans="1:19" ht="19.5" customHeight="1" x14ac:dyDescent="0.15">
      <c r="A13" s="495"/>
      <c r="B13" s="499"/>
      <c r="C13" s="532"/>
      <c r="D13" s="138" t="s">
        <v>592</v>
      </c>
      <c r="E13" s="555">
        <v>0.57999999999999996</v>
      </c>
      <c r="F13" s="554">
        <v>0.54</v>
      </c>
      <c r="G13" s="555">
        <v>0.48</v>
      </c>
      <c r="H13" s="554">
        <v>0.87</v>
      </c>
      <c r="I13" s="553">
        <v>1.1000000000000001</v>
      </c>
      <c r="J13" s="556">
        <v>0.79</v>
      </c>
      <c r="K13" s="556">
        <v>0.85</v>
      </c>
      <c r="L13" s="553">
        <v>0.97</v>
      </c>
      <c r="M13" s="554">
        <v>1.1399999999999999</v>
      </c>
      <c r="N13" s="555">
        <v>0.6</v>
      </c>
      <c r="O13" s="554">
        <v>0.37</v>
      </c>
      <c r="P13" s="554">
        <v>0.45</v>
      </c>
      <c r="Q13" s="553">
        <v>0.67</v>
      </c>
      <c r="R13" s="554">
        <v>0.78</v>
      </c>
      <c r="S13" s="553">
        <v>0.45</v>
      </c>
    </row>
    <row r="14" spans="1:19" ht="19.5" customHeight="1" x14ac:dyDescent="0.15">
      <c r="A14" s="495"/>
      <c r="B14" s="497" t="s">
        <v>357</v>
      </c>
      <c r="C14" s="531"/>
      <c r="D14" s="133">
        <v>29</v>
      </c>
      <c r="E14" s="552">
        <v>7.2999999999999995E-2</v>
      </c>
      <c r="F14" s="550">
        <v>9.2999999999999999E-2</v>
      </c>
      <c r="G14" s="552">
        <v>8.5999999999999993E-2</v>
      </c>
      <c r="H14" s="550">
        <v>0.11</v>
      </c>
      <c r="I14" s="549">
        <v>0.14000000000000001</v>
      </c>
      <c r="J14" s="551">
        <v>0.14000000000000001</v>
      </c>
      <c r="K14" s="551">
        <v>0.1</v>
      </c>
      <c r="L14" s="549">
        <v>0.13</v>
      </c>
      <c r="M14" s="550">
        <v>0.12</v>
      </c>
      <c r="N14" s="552">
        <v>6.3E-2</v>
      </c>
      <c r="O14" s="550">
        <v>4.2000000000000003E-2</v>
      </c>
      <c r="P14" s="550">
        <v>3.6999999999999998E-2</v>
      </c>
      <c r="Q14" s="549">
        <v>2.1999999999999999E-2</v>
      </c>
      <c r="R14" s="550">
        <v>6.6000000000000003E-2</v>
      </c>
      <c r="S14" s="549">
        <v>4.1000000000000002E-2</v>
      </c>
    </row>
    <row r="15" spans="1:19" ht="19.5" customHeight="1" x14ac:dyDescent="0.15">
      <c r="A15" s="495"/>
      <c r="B15" s="494"/>
      <c r="C15" s="531" t="s">
        <v>322</v>
      </c>
      <c r="D15" s="133">
        <v>30</v>
      </c>
      <c r="E15" s="552">
        <v>3.9E-2</v>
      </c>
      <c r="F15" s="550">
        <v>4.4999999999999998E-2</v>
      </c>
      <c r="G15" s="552">
        <v>3.3000000000000002E-2</v>
      </c>
      <c r="H15" s="550">
        <v>6.0999999999999999E-2</v>
      </c>
      <c r="I15" s="549">
        <v>8.6999999999999994E-2</v>
      </c>
      <c r="J15" s="551">
        <v>0.11</v>
      </c>
      <c r="K15" s="551">
        <v>0.1</v>
      </c>
      <c r="L15" s="549">
        <v>5.8999999999999997E-2</v>
      </c>
      <c r="M15" s="550">
        <v>0.13</v>
      </c>
      <c r="N15" s="550">
        <v>2.3E-2</v>
      </c>
      <c r="O15" s="550">
        <v>3.7999999999999999E-2</v>
      </c>
      <c r="P15" s="550">
        <v>1.9E-2</v>
      </c>
      <c r="Q15" s="549">
        <v>2.1999999999999999E-2</v>
      </c>
      <c r="R15" s="550">
        <v>3.6999999999999998E-2</v>
      </c>
      <c r="S15" s="549">
        <v>0.04</v>
      </c>
    </row>
    <row r="16" spans="1:19" ht="19.5" customHeight="1" x14ac:dyDescent="0.15">
      <c r="A16" s="495"/>
      <c r="B16" s="499"/>
      <c r="C16" s="532"/>
      <c r="D16" s="138" t="s">
        <v>592</v>
      </c>
      <c r="E16" s="548">
        <v>0.04</v>
      </c>
      <c r="F16" s="546">
        <v>0.04</v>
      </c>
      <c r="G16" s="548">
        <v>0.05</v>
      </c>
      <c r="H16" s="546">
        <v>7.0000000000000007E-2</v>
      </c>
      <c r="I16" s="545">
        <v>0.12</v>
      </c>
      <c r="J16" s="547">
        <v>0.09</v>
      </c>
      <c r="K16" s="547">
        <v>0.12</v>
      </c>
      <c r="L16" s="545">
        <v>7.0000000000000007E-2</v>
      </c>
      <c r="M16" s="546">
        <v>0.18</v>
      </c>
      <c r="N16" s="546">
        <v>0.03</v>
      </c>
      <c r="O16" s="546">
        <v>0.03</v>
      </c>
      <c r="P16" s="546">
        <v>0.01</v>
      </c>
      <c r="Q16" s="545" t="s">
        <v>608</v>
      </c>
      <c r="R16" s="546">
        <v>0.03</v>
      </c>
      <c r="S16" s="545">
        <v>0.03</v>
      </c>
    </row>
    <row r="17" spans="1:20" ht="19.5" customHeight="1" x14ac:dyDescent="0.15">
      <c r="A17" s="495"/>
      <c r="B17" s="497" t="s">
        <v>358</v>
      </c>
      <c r="C17" s="531"/>
      <c r="D17" s="133">
        <v>29</v>
      </c>
      <c r="E17" s="552">
        <v>0.10100000000000001</v>
      </c>
      <c r="F17" s="550">
        <v>0.108</v>
      </c>
      <c r="G17" s="552">
        <v>0.10299999999999999</v>
      </c>
      <c r="H17" s="550">
        <v>0.14599999999999999</v>
      </c>
      <c r="I17" s="549">
        <v>0.19</v>
      </c>
      <c r="J17" s="551">
        <v>0.2</v>
      </c>
      <c r="K17" s="551">
        <v>0.191</v>
      </c>
      <c r="L17" s="549">
        <v>0.17399999999999999</v>
      </c>
      <c r="M17" s="550">
        <v>0.22</v>
      </c>
      <c r="N17" s="552">
        <v>8.4000000000000005E-2</v>
      </c>
      <c r="O17" s="550">
        <v>0.113</v>
      </c>
      <c r="P17" s="550">
        <v>0.03</v>
      </c>
      <c r="Q17" s="549">
        <v>4.8000000000000001E-2</v>
      </c>
      <c r="R17" s="550">
        <v>0.104</v>
      </c>
      <c r="S17" s="549">
        <v>0.11899999999999999</v>
      </c>
    </row>
    <row r="18" spans="1:20" ht="19.5" customHeight="1" x14ac:dyDescent="0.15">
      <c r="A18" s="495"/>
      <c r="B18" s="494"/>
      <c r="C18" s="531" t="s">
        <v>322</v>
      </c>
      <c r="D18" s="133">
        <v>30</v>
      </c>
      <c r="E18" s="552">
        <v>0.107</v>
      </c>
      <c r="F18" s="550">
        <v>0.106</v>
      </c>
      <c r="G18" s="552">
        <v>0.106</v>
      </c>
      <c r="H18" s="550">
        <v>0.127</v>
      </c>
      <c r="I18" s="549">
        <v>0.18</v>
      </c>
      <c r="J18" s="551">
        <v>0.17299999999999999</v>
      </c>
      <c r="K18" s="551">
        <v>0.17</v>
      </c>
      <c r="L18" s="549">
        <v>0.159</v>
      </c>
      <c r="M18" s="549">
        <v>0.23</v>
      </c>
      <c r="N18" s="550">
        <v>8.5999999999999993E-2</v>
      </c>
      <c r="O18" s="550">
        <v>8.6999999999999994E-2</v>
      </c>
      <c r="P18" s="550">
        <v>3.1E-2</v>
      </c>
      <c r="Q18" s="549">
        <v>3.5000000000000003E-2</v>
      </c>
      <c r="R18" s="550">
        <v>8.8999999999999996E-2</v>
      </c>
      <c r="S18" s="549">
        <v>8.7999999999999995E-2</v>
      </c>
    </row>
    <row r="19" spans="1:20" ht="19.5" customHeight="1" x14ac:dyDescent="0.15">
      <c r="A19" s="495"/>
      <c r="B19" s="499"/>
      <c r="C19" s="532"/>
      <c r="D19" s="138" t="s">
        <v>592</v>
      </c>
      <c r="E19" s="548">
        <v>8.2000000000000003E-2</v>
      </c>
      <c r="F19" s="546">
        <v>7.4999999999999997E-2</v>
      </c>
      <c r="G19" s="548">
        <v>7.2999999999999995E-2</v>
      </c>
      <c r="H19" s="546">
        <v>0.114</v>
      </c>
      <c r="I19" s="545">
        <v>0.13300000000000001</v>
      </c>
      <c r="J19" s="547">
        <v>0.155</v>
      </c>
      <c r="K19" s="547">
        <v>0.14399999999999999</v>
      </c>
      <c r="L19" s="545">
        <v>0.11899999999999999</v>
      </c>
      <c r="M19" s="545">
        <v>0.20899999999999999</v>
      </c>
      <c r="N19" s="546">
        <v>7.1999999999999995E-2</v>
      </c>
      <c r="O19" s="546">
        <v>5.2999999999999999E-2</v>
      </c>
      <c r="P19" s="546">
        <v>0.02</v>
      </c>
      <c r="Q19" s="545">
        <v>2.4E-2</v>
      </c>
      <c r="R19" s="546">
        <v>5.2999999999999999E-2</v>
      </c>
      <c r="S19" s="545">
        <v>5.7000000000000002E-2</v>
      </c>
    </row>
    <row r="20" spans="1:20" ht="19.5" customHeight="1" x14ac:dyDescent="0.15">
      <c r="A20" s="495"/>
      <c r="B20" s="497" t="s">
        <v>359</v>
      </c>
      <c r="C20" s="531"/>
      <c r="D20" s="133">
        <v>29</v>
      </c>
      <c r="E20" s="543">
        <v>0.02</v>
      </c>
      <c r="F20" s="542">
        <v>0.02</v>
      </c>
      <c r="G20" s="543">
        <v>0.02</v>
      </c>
      <c r="H20" s="542">
        <v>0.01</v>
      </c>
      <c r="I20" s="541" t="s">
        <v>342</v>
      </c>
      <c r="J20" s="544" t="s">
        <v>342</v>
      </c>
      <c r="K20" s="544" t="s">
        <v>342</v>
      </c>
      <c r="L20" s="541">
        <v>0.02</v>
      </c>
      <c r="M20" s="542" t="s">
        <v>342</v>
      </c>
      <c r="N20" s="543">
        <v>0.01</v>
      </c>
      <c r="O20" s="542">
        <v>0.01</v>
      </c>
      <c r="P20" s="542">
        <v>0.01</v>
      </c>
      <c r="Q20" s="541">
        <v>0.02</v>
      </c>
      <c r="R20" s="542">
        <v>0.02</v>
      </c>
      <c r="S20" s="541">
        <v>0.01</v>
      </c>
    </row>
    <row r="21" spans="1:20" ht="19.5" customHeight="1" x14ac:dyDescent="0.15">
      <c r="A21" s="495"/>
      <c r="B21" s="494"/>
      <c r="C21" s="531" t="s">
        <v>322</v>
      </c>
      <c r="D21" s="133">
        <v>30</v>
      </c>
      <c r="E21" s="543">
        <v>0.04</v>
      </c>
      <c r="F21" s="542">
        <v>0.03</v>
      </c>
      <c r="G21" s="543">
        <v>0.03</v>
      </c>
      <c r="H21" s="542">
        <v>0.04</v>
      </c>
      <c r="I21" s="541">
        <v>0.05</v>
      </c>
      <c r="J21" s="544">
        <v>0.03</v>
      </c>
      <c r="K21" s="542">
        <v>0.03</v>
      </c>
      <c r="L21" s="543">
        <v>0.03</v>
      </c>
      <c r="M21" s="542">
        <v>0.04</v>
      </c>
      <c r="N21" s="542">
        <v>0.01</v>
      </c>
      <c r="O21" s="542">
        <v>0.03</v>
      </c>
      <c r="P21" s="542">
        <v>0.03</v>
      </c>
      <c r="Q21" s="541">
        <v>0.04</v>
      </c>
      <c r="R21" s="542">
        <v>0.02</v>
      </c>
      <c r="S21" s="541">
        <v>0.02</v>
      </c>
    </row>
    <row r="22" spans="1:20" ht="19.5" customHeight="1" thickBot="1" x14ac:dyDescent="0.2">
      <c r="A22" s="493"/>
      <c r="B22" s="492"/>
      <c r="C22" s="530"/>
      <c r="D22" s="167" t="s">
        <v>592</v>
      </c>
      <c r="E22" s="539">
        <v>0.02</v>
      </c>
      <c r="F22" s="538">
        <v>0.02</v>
      </c>
      <c r="G22" s="539">
        <v>0.02</v>
      </c>
      <c r="H22" s="538">
        <v>0.03</v>
      </c>
      <c r="I22" s="537">
        <v>0.03</v>
      </c>
      <c r="J22" s="540">
        <v>0.03</v>
      </c>
      <c r="K22" s="538">
        <v>0.03</v>
      </c>
      <c r="L22" s="539">
        <v>0.03</v>
      </c>
      <c r="M22" s="538">
        <v>0.02</v>
      </c>
      <c r="N22" s="538">
        <v>0.02</v>
      </c>
      <c r="O22" s="538">
        <v>0.02</v>
      </c>
      <c r="P22" s="538">
        <v>0.02</v>
      </c>
      <c r="Q22" s="537">
        <v>0.02</v>
      </c>
      <c r="R22" s="538">
        <v>0.03</v>
      </c>
      <c r="S22" s="537">
        <v>0.02</v>
      </c>
      <c r="T22" s="322"/>
    </row>
    <row r="23" spans="1:20" s="322" customFormat="1" ht="18" customHeight="1" x14ac:dyDescent="0.15">
      <c r="A23" s="69" t="s">
        <v>360</v>
      </c>
      <c r="H23" s="69"/>
    </row>
    <row r="24" spans="1:20" s="322" customFormat="1" ht="18" customHeight="1" x14ac:dyDescent="0.15">
      <c r="A24" s="69"/>
      <c r="H24" s="69"/>
    </row>
    <row r="25" spans="1:20" s="322" customFormat="1" ht="18" customHeight="1" x14ac:dyDescent="0.15">
      <c r="A25" s="69" t="s">
        <v>361</v>
      </c>
    </row>
    <row r="26" spans="1:20" s="322" customFormat="1" ht="18" customHeight="1" x14ac:dyDescent="0.15">
      <c r="A26" s="69" t="s">
        <v>607</v>
      </c>
      <c r="H26" s="69"/>
    </row>
    <row r="27" spans="1:20" s="322" customFormat="1" ht="18" customHeight="1" x14ac:dyDescent="0.15">
      <c r="A27" s="69" t="s">
        <v>362</v>
      </c>
      <c r="H27" s="69"/>
    </row>
    <row r="28" spans="1:20" s="322" customFormat="1" ht="18" customHeight="1" x14ac:dyDescent="0.15">
      <c r="A28" s="69" t="s">
        <v>363</v>
      </c>
    </row>
    <row r="29" spans="1:20" s="322" customFormat="1" ht="18" customHeight="1" x14ac:dyDescent="0.15">
      <c r="A29" s="69" t="s">
        <v>364</v>
      </c>
      <c r="H29" s="69"/>
    </row>
    <row r="30" spans="1:20" s="322" customFormat="1" ht="18" customHeight="1" x14ac:dyDescent="0.15">
      <c r="A30" s="69" t="s">
        <v>365</v>
      </c>
      <c r="H30" s="69"/>
    </row>
    <row r="31" spans="1:20" s="322" customFormat="1" ht="18" customHeight="1" x14ac:dyDescent="0.15">
      <c r="A31" s="69" t="s">
        <v>606</v>
      </c>
      <c r="H31" s="69"/>
    </row>
    <row r="32" spans="1:20" s="322" customFormat="1" ht="18" customHeight="1" x14ac:dyDescent="0.15">
      <c r="A32" s="69" t="s">
        <v>366</v>
      </c>
      <c r="H32" s="69"/>
    </row>
    <row r="33" spans="1:20" s="322" customFormat="1" ht="18" customHeight="1" x14ac:dyDescent="0.15">
      <c r="A33" s="69" t="s">
        <v>367</v>
      </c>
    </row>
    <row r="34" spans="1:20" s="322" customFormat="1" ht="18" customHeight="1" x14ac:dyDescent="0.15">
      <c r="A34" s="69" t="s">
        <v>368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20" s="322" customFormat="1" ht="18" customHeight="1" x14ac:dyDescent="0.15">
      <c r="A35" s="535" t="s">
        <v>369</v>
      </c>
      <c r="H35" s="536"/>
    </row>
    <row r="36" spans="1:20" s="322" customFormat="1" ht="18" customHeight="1" x14ac:dyDescent="0.15">
      <c r="A36" s="535" t="s">
        <v>370</v>
      </c>
      <c r="B36" s="534"/>
      <c r="T36" s="261"/>
    </row>
    <row r="37" spans="1:20" ht="18" customHeight="1" x14ac:dyDescent="0.15"/>
  </sheetData>
  <mergeCells count="15">
    <mergeCell ref="A5:A22"/>
    <mergeCell ref="B5:B7"/>
    <mergeCell ref="B8:B10"/>
    <mergeCell ref="B11:B13"/>
    <mergeCell ref="B14:B16"/>
    <mergeCell ref="B17:B19"/>
    <mergeCell ref="B20:B22"/>
    <mergeCell ref="A2:B4"/>
    <mergeCell ref="C2:C4"/>
    <mergeCell ref="D2:D4"/>
    <mergeCell ref="N3:P3"/>
    <mergeCell ref="E3:I3"/>
    <mergeCell ref="J3:K3"/>
    <mergeCell ref="E2:I2"/>
    <mergeCell ref="J2:S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view="pageBreakPreview" zoomScaleNormal="100" zoomScaleSheetLayoutView="100" workbookViewId="0"/>
  </sheetViews>
  <sheetFormatPr defaultRowHeight="13.5" x14ac:dyDescent="0.15"/>
  <cols>
    <col min="1" max="1" width="11.25" style="210" customWidth="1"/>
    <col min="2" max="9" width="9.375" style="209" customWidth="1"/>
    <col min="10" max="13" width="7.25" style="209" customWidth="1"/>
    <col min="14" max="14" width="9.75" style="209" customWidth="1"/>
    <col min="15" max="15" width="9.875" style="209" customWidth="1"/>
    <col min="16" max="16" width="9.375" style="209" customWidth="1"/>
    <col min="17" max="17" width="7.5" style="209" customWidth="1"/>
    <col min="18" max="18" width="8.25" style="209" customWidth="1"/>
    <col min="19" max="20" width="11.5" style="209" customWidth="1"/>
    <col min="21" max="21" width="11.875" style="209" customWidth="1"/>
    <col min="22" max="256" width="9" style="209"/>
    <col min="257" max="257" width="11.25" style="209" customWidth="1"/>
    <col min="258" max="265" width="9.375" style="209" customWidth="1"/>
    <col min="266" max="269" width="7.25" style="209" customWidth="1"/>
    <col min="270" max="270" width="9.75" style="209" customWidth="1"/>
    <col min="271" max="271" width="9.875" style="209" customWidth="1"/>
    <col min="272" max="272" width="9.375" style="209" customWidth="1"/>
    <col min="273" max="273" width="7.5" style="209" customWidth="1"/>
    <col min="274" max="274" width="8.25" style="209" customWidth="1"/>
    <col min="275" max="276" width="11.5" style="209" customWidth="1"/>
    <col min="277" max="277" width="11.875" style="209" customWidth="1"/>
    <col min="278" max="512" width="9" style="209"/>
    <col min="513" max="513" width="11.25" style="209" customWidth="1"/>
    <col min="514" max="521" width="9.375" style="209" customWidth="1"/>
    <col min="522" max="525" width="7.25" style="209" customWidth="1"/>
    <col min="526" max="526" width="9.75" style="209" customWidth="1"/>
    <col min="527" max="527" width="9.875" style="209" customWidth="1"/>
    <col min="528" max="528" width="9.375" style="209" customWidth="1"/>
    <col min="529" max="529" width="7.5" style="209" customWidth="1"/>
    <col min="530" max="530" width="8.25" style="209" customWidth="1"/>
    <col min="531" max="532" width="11.5" style="209" customWidth="1"/>
    <col min="533" max="533" width="11.875" style="209" customWidth="1"/>
    <col min="534" max="768" width="9" style="209"/>
    <col min="769" max="769" width="11.25" style="209" customWidth="1"/>
    <col min="770" max="777" width="9.375" style="209" customWidth="1"/>
    <col min="778" max="781" width="7.25" style="209" customWidth="1"/>
    <col min="782" max="782" width="9.75" style="209" customWidth="1"/>
    <col min="783" max="783" width="9.875" style="209" customWidth="1"/>
    <col min="784" max="784" width="9.375" style="209" customWidth="1"/>
    <col min="785" max="785" width="7.5" style="209" customWidth="1"/>
    <col min="786" max="786" width="8.25" style="209" customWidth="1"/>
    <col min="787" max="788" width="11.5" style="209" customWidth="1"/>
    <col min="789" max="789" width="11.875" style="209" customWidth="1"/>
    <col min="790" max="1024" width="9" style="209"/>
    <col min="1025" max="1025" width="11.25" style="209" customWidth="1"/>
    <col min="1026" max="1033" width="9.375" style="209" customWidth="1"/>
    <col min="1034" max="1037" width="7.25" style="209" customWidth="1"/>
    <col min="1038" max="1038" width="9.75" style="209" customWidth="1"/>
    <col min="1039" max="1039" width="9.875" style="209" customWidth="1"/>
    <col min="1040" max="1040" width="9.375" style="209" customWidth="1"/>
    <col min="1041" max="1041" width="7.5" style="209" customWidth="1"/>
    <col min="1042" max="1042" width="8.25" style="209" customWidth="1"/>
    <col min="1043" max="1044" width="11.5" style="209" customWidth="1"/>
    <col min="1045" max="1045" width="11.875" style="209" customWidth="1"/>
    <col min="1046" max="1280" width="9" style="209"/>
    <col min="1281" max="1281" width="11.25" style="209" customWidth="1"/>
    <col min="1282" max="1289" width="9.375" style="209" customWidth="1"/>
    <col min="1290" max="1293" width="7.25" style="209" customWidth="1"/>
    <col min="1294" max="1294" width="9.75" style="209" customWidth="1"/>
    <col min="1295" max="1295" width="9.875" style="209" customWidth="1"/>
    <col min="1296" max="1296" width="9.375" style="209" customWidth="1"/>
    <col min="1297" max="1297" width="7.5" style="209" customWidth="1"/>
    <col min="1298" max="1298" width="8.25" style="209" customWidth="1"/>
    <col min="1299" max="1300" width="11.5" style="209" customWidth="1"/>
    <col min="1301" max="1301" width="11.875" style="209" customWidth="1"/>
    <col min="1302" max="1536" width="9" style="209"/>
    <col min="1537" max="1537" width="11.25" style="209" customWidth="1"/>
    <col min="1538" max="1545" width="9.375" style="209" customWidth="1"/>
    <col min="1546" max="1549" width="7.25" style="209" customWidth="1"/>
    <col min="1550" max="1550" width="9.75" style="209" customWidth="1"/>
    <col min="1551" max="1551" width="9.875" style="209" customWidth="1"/>
    <col min="1552" max="1552" width="9.375" style="209" customWidth="1"/>
    <col min="1553" max="1553" width="7.5" style="209" customWidth="1"/>
    <col min="1554" max="1554" width="8.25" style="209" customWidth="1"/>
    <col min="1555" max="1556" width="11.5" style="209" customWidth="1"/>
    <col min="1557" max="1557" width="11.875" style="209" customWidth="1"/>
    <col min="1558" max="1792" width="9" style="209"/>
    <col min="1793" max="1793" width="11.25" style="209" customWidth="1"/>
    <col min="1794" max="1801" width="9.375" style="209" customWidth="1"/>
    <col min="1802" max="1805" width="7.25" style="209" customWidth="1"/>
    <col min="1806" max="1806" width="9.75" style="209" customWidth="1"/>
    <col min="1807" max="1807" width="9.875" style="209" customWidth="1"/>
    <col min="1808" max="1808" width="9.375" style="209" customWidth="1"/>
    <col min="1809" max="1809" width="7.5" style="209" customWidth="1"/>
    <col min="1810" max="1810" width="8.25" style="209" customWidth="1"/>
    <col min="1811" max="1812" width="11.5" style="209" customWidth="1"/>
    <col min="1813" max="1813" width="11.875" style="209" customWidth="1"/>
    <col min="1814" max="2048" width="9" style="209"/>
    <col min="2049" max="2049" width="11.25" style="209" customWidth="1"/>
    <col min="2050" max="2057" width="9.375" style="209" customWidth="1"/>
    <col min="2058" max="2061" width="7.25" style="209" customWidth="1"/>
    <col min="2062" max="2062" width="9.75" style="209" customWidth="1"/>
    <col min="2063" max="2063" width="9.875" style="209" customWidth="1"/>
    <col min="2064" max="2064" width="9.375" style="209" customWidth="1"/>
    <col min="2065" max="2065" width="7.5" style="209" customWidth="1"/>
    <col min="2066" max="2066" width="8.25" style="209" customWidth="1"/>
    <col min="2067" max="2068" width="11.5" style="209" customWidth="1"/>
    <col min="2069" max="2069" width="11.875" style="209" customWidth="1"/>
    <col min="2070" max="2304" width="9" style="209"/>
    <col min="2305" max="2305" width="11.25" style="209" customWidth="1"/>
    <col min="2306" max="2313" width="9.375" style="209" customWidth="1"/>
    <col min="2314" max="2317" width="7.25" style="209" customWidth="1"/>
    <col min="2318" max="2318" width="9.75" style="209" customWidth="1"/>
    <col min="2319" max="2319" width="9.875" style="209" customWidth="1"/>
    <col min="2320" max="2320" width="9.375" style="209" customWidth="1"/>
    <col min="2321" max="2321" width="7.5" style="209" customWidth="1"/>
    <col min="2322" max="2322" width="8.25" style="209" customWidth="1"/>
    <col min="2323" max="2324" width="11.5" style="209" customWidth="1"/>
    <col min="2325" max="2325" width="11.875" style="209" customWidth="1"/>
    <col min="2326" max="2560" width="9" style="209"/>
    <col min="2561" max="2561" width="11.25" style="209" customWidth="1"/>
    <col min="2562" max="2569" width="9.375" style="209" customWidth="1"/>
    <col min="2570" max="2573" width="7.25" style="209" customWidth="1"/>
    <col min="2574" max="2574" width="9.75" style="209" customWidth="1"/>
    <col min="2575" max="2575" width="9.875" style="209" customWidth="1"/>
    <col min="2576" max="2576" width="9.375" style="209" customWidth="1"/>
    <col min="2577" max="2577" width="7.5" style="209" customWidth="1"/>
    <col min="2578" max="2578" width="8.25" style="209" customWidth="1"/>
    <col min="2579" max="2580" width="11.5" style="209" customWidth="1"/>
    <col min="2581" max="2581" width="11.875" style="209" customWidth="1"/>
    <col min="2582" max="2816" width="9" style="209"/>
    <col min="2817" max="2817" width="11.25" style="209" customWidth="1"/>
    <col min="2818" max="2825" width="9.375" style="209" customWidth="1"/>
    <col min="2826" max="2829" width="7.25" style="209" customWidth="1"/>
    <col min="2830" max="2830" width="9.75" style="209" customWidth="1"/>
    <col min="2831" max="2831" width="9.875" style="209" customWidth="1"/>
    <col min="2832" max="2832" width="9.375" style="209" customWidth="1"/>
    <col min="2833" max="2833" width="7.5" style="209" customWidth="1"/>
    <col min="2834" max="2834" width="8.25" style="209" customWidth="1"/>
    <col min="2835" max="2836" width="11.5" style="209" customWidth="1"/>
    <col min="2837" max="2837" width="11.875" style="209" customWidth="1"/>
    <col min="2838" max="3072" width="9" style="209"/>
    <col min="3073" max="3073" width="11.25" style="209" customWidth="1"/>
    <col min="3074" max="3081" width="9.375" style="209" customWidth="1"/>
    <col min="3082" max="3085" width="7.25" style="209" customWidth="1"/>
    <col min="3086" max="3086" width="9.75" style="209" customWidth="1"/>
    <col min="3087" max="3087" width="9.875" style="209" customWidth="1"/>
    <col min="3088" max="3088" width="9.375" style="209" customWidth="1"/>
    <col min="3089" max="3089" width="7.5" style="209" customWidth="1"/>
    <col min="3090" max="3090" width="8.25" style="209" customWidth="1"/>
    <col min="3091" max="3092" width="11.5" style="209" customWidth="1"/>
    <col min="3093" max="3093" width="11.875" style="209" customWidth="1"/>
    <col min="3094" max="3328" width="9" style="209"/>
    <col min="3329" max="3329" width="11.25" style="209" customWidth="1"/>
    <col min="3330" max="3337" width="9.375" style="209" customWidth="1"/>
    <col min="3338" max="3341" width="7.25" style="209" customWidth="1"/>
    <col min="3342" max="3342" width="9.75" style="209" customWidth="1"/>
    <col min="3343" max="3343" width="9.875" style="209" customWidth="1"/>
    <col min="3344" max="3344" width="9.375" style="209" customWidth="1"/>
    <col min="3345" max="3345" width="7.5" style="209" customWidth="1"/>
    <col min="3346" max="3346" width="8.25" style="209" customWidth="1"/>
    <col min="3347" max="3348" width="11.5" style="209" customWidth="1"/>
    <col min="3349" max="3349" width="11.875" style="209" customWidth="1"/>
    <col min="3350" max="3584" width="9" style="209"/>
    <col min="3585" max="3585" width="11.25" style="209" customWidth="1"/>
    <col min="3586" max="3593" width="9.375" style="209" customWidth="1"/>
    <col min="3594" max="3597" width="7.25" style="209" customWidth="1"/>
    <col min="3598" max="3598" width="9.75" style="209" customWidth="1"/>
    <col min="3599" max="3599" width="9.875" style="209" customWidth="1"/>
    <col min="3600" max="3600" width="9.375" style="209" customWidth="1"/>
    <col min="3601" max="3601" width="7.5" style="209" customWidth="1"/>
    <col min="3602" max="3602" width="8.25" style="209" customWidth="1"/>
    <col min="3603" max="3604" width="11.5" style="209" customWidth="1"/>
    <col min="3605" max="3605" width="11.875" style="209" customWidth="1"/>
    <col min="3606" max="3840" width="9" style="209"/>
    <col min="3841" max="3841" width="11.25" style="209" customWidth="1"/>
    <col min="3842" max="3849" width="9.375" style="209" customWidth="1"/>
    <col min="3850" max="3853" width="7.25" style="209" customWidth="1"/>
    <col min="3854" max="3854" width="9.75" style="209" customWidth="1"/>
    <col min="3855" max="3855" width="9.875" style="209" customWidth="1"/>
    <col min="3856" max="3856" width="9.375" style="209" customWidth="1"/>
    <col min="3857" max="3857" width="7.5" style="209" customWidth="1"/>
    <col min="3858" max="3858" width="8.25" style="209" customWidth="1"/>
    <col min="3859" max="3860" width="11.5" style="209" customWidth="1"/>
    <col min="3861" max="3861" width="11.875" style="209" customWidth="1"/>
    <col min="3862" max="4096" width="9" style="209"/>
    <col min="4097" max="4097" width="11.25" style="209" customWidth="1"/>
    <col min="4098" max="4105" width="9.375" style="209" customWidth="1"/>
    <col min="4106" max="4109" width="7.25" style="209" customWidth="1"/>
    <col min="4110" max="4110" width="9.75" style="209" customWidth="1"/>
    <col min="4111" max="4111" width="9.875" style="209" customWidth="1"/>
    <col min="4112" max="4112" width="9.375" style="209" customWidth="1"/>
    <col min="4113" max="4113" width="7.5" style="209" customWidth="1"/>
    <col min="4114" max="4114" width="8.25" style="209" customWidth="1"/>
    <col min="4115" max="4116" width="11.5" style="209" customWidth="1"/>
    <col min="4117" max="4117" width="11.875" style="209" customWidth="1"/>
    <col min="4118" max="4352" width="9" style="209"/>
    <col min="4353" max="4353" width="11.25" style="209" customWidth="1"/>
    <col min="4354" max="4361" width="9.375" style="209" customWidth="1"/>
    <col min="4362" max="4365" width="7.25" style="209" customWidth="1"/>
    <col min="4366" max="4366" width="9.75" style="209" customWidth="1"/>
    <col min="4367" max="4367" width="9.875" style="209" customWidth="1"/>
    <col min="4368" max="4368" width="9.375" style="209" customWidth="1"/>
    <col min="4369" max="4369" width="7.5" style="209" customWidth="1"/>
    <col min="4370" max="4370" width="8.25" style="209" customWidth="1"/>
    <col min="4371" max="4372" width="11.5" style="209" customWidth="1"/>
    <col min="4373" max="4373" width="11.875" style="209" customWidth="1"/>
    <col min="4374" max="4608" width="9" style="209"/>
    <col min="4609" max="4609" width="11.25" style="209" customWidth="1"/>
    <col min="4610" max="4617" width="9.375" style="209" customWidth="1"/>
    <col min="4618" max="4621" width="7.25" style="209" customWidth="1"/>
    <col min="4622" max="4622" width="9.75" style="209" customWidth="1"/>
    <col min="4623" max="4623" width="9.875" style="209" customWidth="1"/>
    <col min="4624" max="4624" width="9.375" style="209" customWidth="1"/>
    <col min="4625" max="4625" width="7.5" style="209" customWidth="1"/>
    <col min="4626" max="4626" width="8.25" style="209" customWidth="1"/>
    <col min="4627" max="4628" width="11.5" style="209" customWidth="1"/>
    <col min="4629" max="4629" width="11.875" style="209" customWidth="1"/>
    <col min="4630" max="4864" width="9" style="209"/>
    <col min="4865" max="4865" width="11.25" style="209" customWidth="1"/>
    <col min="4866" max="4873" width="9.375" style="209" customWidth="1"/>
    <col min="4874" max="4877" width="7.25" style="209" customWidth="1"/>
    <col min="4878" max="4878" width="9.75" style="209" customWidth="1"/>
    <col min="4879" max="4879" width="9.875" style="209" customWidth="1"/>
    <col min="4880" max="4880" width="9.375" style="209" customWidth="1"/>
    <col min="4881" max="4881" width="7.5" style="209" customWidth="1"/>
    <col min="4882" max="4882" width="8.25" style="209" customWidth="1"/>
    <col min="4883" max="4884" width="11.5" style="209" customWidth="1"/>
    <col min="4885" max="4885" width="11.875" style="209" customWidth="1"/>
    <col min="4886" max="5120" width="9" style="209"/>
    <col min="5121" max="5121" width="11.25" style="209" customWidth="1"/>
    <col min="5122" max="5129" width="9.375" style="209" customWidth="1"/>
    <col min="5130" max="5133" width="7.25" style="209" customWidth="1"/>
    <col min="5134" max="5134" width="9.75" style="209" customWidth="1"/>
    <col min="5135" max="5135" width="9.875" style="209" customWidth="1"/>
    <col min="5136" max="5136" width="9.375" style="209" customWidth="1"/>
    <col min="5137" max="5137" width="7.5" style="209" customWidth="1"/>
    <col min="5138" max="5138" width="8.25" style="209" customWidth="1"/>
    <col min="5139" max="5140" width="11.5" style="209" customWidth="1"/>
    <col min="5141" max="5141" width="11.875" style="209" customWidth="1"/>
    <col min="5142" max="5376" width="9" style="209"/>
    <col min="5377" max="5377" width="11.25" style="209" customWidth="1"/>
    <col min="5378" max="5385" width="9.375" style="209" customWidth="1"/>
    <col min="5386" max="5389" width="7.25" style="209" customWidth="1"/>
    <col min="5390" max="5390" width="9.75" style="209" customWidth="1"/>
    <col min="5391" max="5391" width="9.875" style="209" customWidth="1"/>
    <col min="5392" max="5392" width="9.375" style="209" customWidth="1"/>
    <col min="5393" max="5393" width="7.5" style="209" customWidth="1"/>
    <col min="5394" max="5394" width="8.25" style="209" customWidth="1"/>
    <col min="5395" max="5396" width="11.5" style="209" customWidth="1"/>
    <col min="5397" max="5397" width="11.875" style="209" customWidth="1"/>
    <col min="5398" max="5632" width="9" style="209"/>
    <col min="5633" max="5633" width="11.25" style="209" customWidth="1"/>
    <col min="5634" max="5641" width="9.375" style="209" customWidth="1"/>
    <col min="5642" max="5645" width="7.25" style="209" customWidth="1"/>
    <col min="5646" max="5646" width="9.75" style="209" customWidth="1"/>
    <col min="5647" max="5647" width="9.875" style="209" customWidth="1"/>
    <col min="5648" max="5648" width="9.375" style="209" customWidth="1"/>
    <col min="5649" max="5649" width="7.5" style="209" customWidth="1"/>
    <col min="5650" max="5650" width="8.25" style="209" customWidth="1"/>
    <col min="5651" max="5652" width="11.5" style="209" customWidth="1"/>
    <col min="5653" max="5653" width="11.875" style="209" customWidth="1"/>
    <col min="5654" max="5888" width="9" style="209"/>
    <col min="5889" max="5889" width="11.25" style="209" customWidth="1"/>
    <col min="5890" max="5897" width="9.375" style="209" customWidth="1"/>
    <col min="5898" max="5901" width="7.25" style="209" customWidth="1"/>
    <col min="5902" max="5902" width="9.75" style="209" customWidth="1"/>
    <col min="5903" max="5903" width="9.875" style="209" customWidth="1"/>
    <col min="5904" max="5904" width="9.375" style="209" customWidth="1"/>
    <col min="5905" max="5905" width="7.5" style="209" customWidth="1"/>
    <col min="5906" max="5906" width="8.25" style="209" customWidth="1"/>
    <col min="5907" max="5908" width="11.5" style="209" customWidth="1"/>
    <col min="5909" max="5909" width="11.875" style="209" customWidth="1"/>
    <col min="5910" max="6144" width="9" style="209"/>
    <col min="6145" max="6145" width="11.25" style="209" customWidth="1"/>
    <col min="6146" max="6153" width="9.375" style="209" customWidth="1"/>
    <col min="6154" max="6157" width="7.25" style="209" customWidth="1"/>
    <col min="6158" max="6158" width="9.75" style="209" customWidth="1"/>
    <col min="6159" max="6159" width="9.875" style="209" customWidth="1"/>
    <col min="6160" max="6160" width="9.375" style="209" customWidth="1"/>
    <col min="6161" max="6161" width="7.5" style="209" customWidth="1"/>
    <col min="6162" max="6162" width="8.25" style="209" customWidth="1"/>
    <col min="6163" max="6164" width="11.5" style="209" customWidth="1"/>
    <col min="6165" max="6165" width="11.875" style="209" customWidth="1"/>
    <col min="6166" max="6400" width="9" style="209"/>
    <col min="6401" max="6401" width="11.25" style="209" customWidth="1"/>
    <col min="6402" max="6409" width="9.375" style="209" customWidth="1"/>
    <col min="6410" max="6413" width="7.25" style="209" customWidth="1"/>
    <col min="6414" max="6414" width="9.75" style="209" customWidth="1"/>
    <col min="6415" max="6415" width="9.875" style="209" customWidth="1"/>
    <col min="6416" max="6416" width="9.375" style="209" customWidth="1"/>
    <col min="6417" max="6417" width="7.5" style="209" customWidth="1"/>
    <col min="6418" max="6418" width="8.25" style="209" customWidth="1"/>
    <col min="6419" max="6420" width="11.5" style="209" customWidth="1"/>
    <col min="6421" max="6421" width="11.875" style="209" customWidth="1"/>
    <col min="6422" max="6656" width="9" style="209"/>
    <col min="6657" max="6657" width="11.25" style="209" customWidth="1"/>
    <col min="6658" max="6665" width="9.375" style="209" customWidth="1"/>
    <col min="6666" max="6669" width="7.25" style="209" customWidth="1"/>
    <col min="6670" max="6670" width="9.75" style="209" customWidth="1"/>
    <col min="6671" max="6671" width="9.875" style="209" customWidth="1"/>
    <col min="6672" max="6672" width="9.375" style="209" customWidth="1"/>
    <col min="6673" max="6673" width="7.5" style="209" customWidth="1"/>
    <col min="6674" max="6674" width="8.25" style="209" customWidth="1"/>
    <col min="6675" max="6676" width="11.5" style="209" customWidth="1"/>
    <col min="6677" max="6677" width="11.875" style="209" customWidth="1"/>
    <col min="6678" max="6912" width="9" style="209"/>
    <col min="6913" max="6913" width="11.25" style="209" customWidth="1"/>
    <col min="6914" max="6921" width="9.375" style="209" customWidth="1"/>
    <col min="6922" max="6925" width="7.25" style="209" customWidth="1"/>
    <col min="6926" max="6926" width="9.75" style="209" customWidth="1"/>
    <col min="6927" max="6927" width="9.875" style="209" customWidth="1"/>
    <col min="6928" max="6928" width="9.375" style="209" customWidth="1"/>
    <col min="6929" max="6929" width="7.5" style="209" customWidth="1"/>
    <col min="6930" max="6930" width="8.25" style="209" customWidth="1"/>
    <col min="6931" max="6932" width="11.5" style="209" customWidth="1"/>
    <col min="6933" max="6933" width="11.875" style="209" customWidth="1"/>
    <col min="6934" max="7168" width="9" style="209"/>
    <col min="7169" max="7169" width="11.25" style="209" customWidth="1"/>
    <col min="7170" max="7177" width="9.375" style="209" customWidth="1"/>
    <col min="7178" max="7181" width="7.25" style="209" customWidth="1"/>
    <col min="7182" max="7182" width="9.75" style="209" customWidth="1"/>
    <col min="7183" max="7183" width="9.875" style="209" customWidth="1"/>
    <col min="7184" max="7184" width="9.375" style="209" customWidth="1"/>
    <col min="7185" max="7185" width="7.5" style="209" customWidth="1"/>
    <col min="7186" max="7186" width="8.25" style="209" customWidth="1"/>
    <col min="7187" max="7188" width="11.5" style="209" customWidth="1"/>
    <col min="7189" max="7189" width="11.875" style="209" customWidth="1"/>
    <col min="7190" max="7424" width="9" style="209"/>
    <col min="7425" max="7425" width="11.25" style="209" customWidth="1"/>
    <col min="7426" max="7433" width="9.375" style="209" customWidth="1"/>
    <col min="7434" max="7437" width="7.25" style="209" customWidth="1"/>
    <col min="7438" max="7438" width="9.75" style="209" customWidth="1"/>
    <col min="7439" max="7439" width="9.875" style="209" customWidth="1"/>
    <col min="7440" max="7440" width="9.375" style="209" customWidth="1"/>
    <col min="7441" max="7441" width="7.5" style="209" customWidth="1"/>
    <col min="7442" max="7442" width="8.25" style="209" customWidth="1"/>
    <col min="7443" max="7444" width="11.5" style="209" customWidth="1"/>
    <col min="7445" max="7445" width="11.875" style="209" customWidth="1"/>
    <col min="7446" max="7680" width="9" style="209"/>
    <col min="7681" max="7681" width="11.25" style="209" customWidth="1"/>
    <col min="7682" max="7689" width="9.375" style="209" customWidth="1"/>
    <col min="7690" max="7693" width="7.25" style="209" customWidth="1"/>
    <col min="7694" max="7694" width="9.75" style="209" customWidth="1"/>
    <col min="7695" max="7695" width="9.875" style="209" customWidth="1"/>
    <col min="7696" max="7696" width="9.375" style="209" customWidth="1"/>
    <col min="7697" max="7697" width="7.5" style="209" customWidth="1"/>
    <col min="7698" max="7698" width="8.25" style="209" customWidth="1"/>
    <col min="7699" max="7700" width="11.5" style="209" customWidth="1"/>
    <col min="7701" max="7701" width="11.875" style="209" customWidth="1"/>
    <col min="7702" max="7936" width="9" style="209"/>
    <col min="7937" max="7937" width="11.25" style="209" customWidth="1"/>
    <col min="7938" max="7945" width="9.375" style="209" customWidth="1"/>
    <col min="7946" max="7949" width="7.25" style="209" customWidth="1"/>
    <col min="7950" max="7950" width="9.75" style="209" customWidth="1"/>
    <col min="7951" max="7951" width="9.875" style="209" customWidth="1"/>
    <col min="7952" max="7952" width="9.375" style="209" customWidth="1"/>
    <col min="7953" max="7953" width="7.5" style="209" customWidth="1"/>
    <col min="7954" max="7954" width="8.25" style="209" customWidth="1"/>
    <col min="7955" max="7956" width="11.5" style="209" customWidth="1"/>
    <col min="7957" max="7957" width="11.875" style="209" customWidth="1"/>
    <col min="7958" max="8192" width="9" style="209"/>
    <col min="8193" max="8193" width="11.25" style="209" customWidth="1"/>
    <col min="8194" max="8201" width="9.375" style="209" customWidth="1"/>
    <col min="8202" max="8205" width="7.25" style="209" customWidth="1"/>
    <col min="8206" max="8206" width="9.75" style="209" customWidth="1"/>
    <col min="8207" max="8207" width="9.875" style="209" customWidth="1"/>
    <col min="8208" max="8208" width="9.375" style="209" customWidth="1"/>
    <col min="8209" max="8209" width="7.5" style="209" customWidth="1"/>
    <col min="8210" max="8210" width="8.25" style="209" customWidth="1"/>
    <col min="8211" max="8212" width="11.5" style="209" customWidth="1"/>
    <col min="8213" max="8213" width="11.875" style="209" customWidth="1"/>
    <col min="8214" max="8448" width="9" style="209"/>
    <col min="8449" max="8449" width="11.25" style="209" customWidth="1"/>
    <col min="8450" max="8457" width="9.375" style="209" customWidth="1"/>
    <col min="8458" max="8461" width="7.25" style="209" customWidth="1"/>
    <col min="8462" max="8462" width="9.75" style="209" customWidth="1"/>
    <col min="8463" max="8463" width="9.875" style="209" customWidth="1"/>
    <col min="8464" max="8464" width="9.375" style="209" customWidth="1"/>
    <col min="8465" max="8465" width="7.5" style="209" customWidth="1"/>
    <col min="8466" max="8466" width="8.25" style="209" customWidth="1"/>
    <col min="8467" max="8468" width="11.5" style="209" customWidth="1"/>
    <col min="8469" max="8469" width="11.875" style="209" customWidth="1"/>
    <col min="8470" max="8704" width="9" style="209"/>
    <col min="8705" max="8705" width="11.25" style="209" customWidth="1"/>
    <col min="8706" max="8713" width="9.375" style="209" customWidth="1"/>
    <col min="8714" max="8717" width="7.25" style="209" customWidth="1"/>
    <col min="8718" max="8718" width="9.75" style="209" customWidth="1"/>
    <col min="8719" max="8719" width="9.875" style="209" customWidth="1"/>
    <col min="8720" max="8720" width="9.375" style="209" customWidth="1"/>
    <col min="8721" max="8721" width="7.5" style="209" customWidth="1"/>
    <col min="8722" max="8722" width="8.25" style="209" customWidth="1"/>
    <col min="8723" max="8724" width="11.5" style="209" customWidth="1"/>
    <col min="8725" max="8725" width="11.875" style="209" customWidth="1"/>
    <col min="8726" max="8960" width="9" style="209"/>
    <col min="8961" max="8961" width="11.25" style="209" customWidth="1"/>
    <col min="8962" max="8969" width="9.375" style="209" customWidth="1"/>
    <col min="8970" max="8973" width="7.25" style="209" customWidth="1"/>
    <col min="8974" max="8974" width="9.75" style="209" customWidth="1"/>
    <col min="8975" max="8975" width="9.875" style="209" customWidth="1"/>
    <col min="8976" max="8976" width="9.375" style="209" customWidth="1"/>
    <col min="8977" max="8977" width="7.5" style="209" customWidth="1"/>
    <col min="8978" max="8978" width="8.25" style="209" customWidth="1"/>
    <col min="8979" max="8980" width="11.5" style="209" customWidth="1"/>
    <col min="8981" max="8981" width="11.875" style="209" customWidth="1"/>
    <col min="8982" max="9216" width="9" style="209"/>
    <col min="9217" max="9217" width="11.25" style="209" customWidth="1"/>
    <col min="9218" max="9225" width="9.375" style="209" customWidth="1"/>
    <col min="9226" max="9229" width="7.25" style="209" customWidth="1"/>
    <col min="9230" max="9230" width="9.75" style="209" customWidth="1"/>
    <col min="9231" max="9231" width="9.875" style="209" customWidth="1"/>
    <col min="9232" max="9232" width="9.375" style="209" customWidth="1"/>
    <col min="9233" max="9233" width="7.5" style="209" customWidth="1"/>
    <col min="9234" max="9234" width="8.25" style="209" customWidth="1"/>
    <col min="9235" max="9236" width="11.5" style="209" customWidth="1"/>
    <col min="9237" max="9237" width="11.875" style="209" customWidth="1"/>
    <col min="9238" max="9472" width="9" style="209"/>
    <col min="9473" max="9473" width="11.25" style="209" customWidth="1"/>
    <col min="9474" max="9481" width="9.375" style="209" customWidth="1"/>
    <col min="9482" max="9485" width="7.25" style="209" customWidth="1"/>
    <col min="9486" max="9486" width="9.75" style="209" customWidth="1"/>
    <col min="9487" max="9487" width="9.875" style="209" customWidth="1"/>
    <col min="9488" max="9488" width="9.375" style="209" customWidth="1"/>
    <col min="9489" max="9489" width="7.5" style="209" customWidth="1"/>
    <col min="9490" max="9490" width="8.25" style="209" customWidth="1"/>
    <col min="9491" max="9492" width="11.5" style="209" customWidth="1"/>
    <col min="9493" max="9493" width="11.875" style="209" customWidth="1"/>
    <col min="9494" max="9728" width="9" style="209"/>
    <col min="9729" max="9729" width="11.25" style="209" customWidth="1"/>
    <col min="9730" max="9737" width="9.375" style="209" customWidth="1"/>
    <col min="9738" max="9741" width="7.25" style="209" customWidth="1"/>
    <col min="9742" max="9742" width="9.75" style="209" customWidth="1"/>
    <col min="9743" max="9743" width="9.875" style="209" customWidth="1"/>
    <col min="9744" max="9744" width="9.375" style="209" customWidth="1"/>
    <col min="9745" max="9745" width="7.5" style="209" customWidth="1"/>
    <col min="9746" max="9746" width="8.25" style="209" customWidth="1"/>
    <col min="9747" max="9748" width="11.5" style="209" customWidth="1"/>
    <col min="9749" max="9749" width="11.875" style="209" customWidth="1"/>
    <col min="9750" max="9984" width="9" style="209"/>
    <col min="9985" max="9985" width="11.25" style="209" customWidth="1"/>
    <col min="9986" max="9993" width="9.375" style="209" customWidth="1"/>
    <col min="9994" max="9997" width="7.25" style="209" customWidth="1"/>
    <col min="9998" max="9998" width="9.75" style="209" customWidth="1"/>
    <col min="9999" max="9999" width="9.875" style="209" customWidth="1"/>
    <col min="10000" max="10000" width="9.375" style="209" customWidth="1"/>
    <col min="10001" max="10001" width="7.5" style="209" customWidth="1"/>
    <col min="10002" max="10002" width="8.25" style="209" customWidth="1"/>
    <col min="10003" max="10004" width="11.5" style="209" customWidth="1"/>
    <col min="10005" max="10005" width="11.875" style="209" customWidth="1"/>
    <col min="10006" max="10240" width="9" style="209"/>
    <col min="10241" max="10241" width="11.25" style="209" customWidth="1"/>
    <col min="10242" max="10249" width="9.375" style="209" customWidth="1"/>
    <col min="10250" max="10253" width="7.25" style="209" customWidth="1"/>
    <col min="10254" max="10254" width="9.75" style="209" customWidth="1"/>
    <col min="10255" max="10255" width="9.875" style="209" customWidth="1"/>
    <col min="10256" max="10256" width="9.375" style="209" customWidth="1"/>
    <col min="10257" max="10257" width="7.5" style="209" customWidth="1"/>
    <col min="10258" max="10258" width="8.25" style="209" customWidth="1"/>
    <col min="10259" max="10260" width="11.5" style="209" customWidth="1"/>
    <col min="10261" max="10261" width="11.875" style="209" customWidth="1"/>
    <col min="10262" max="10496" width="9" style="209"/>
    <col min="10497" max="10497" width="11.25" style="209" customWidth="1"/>
    <col min="10498" max="10505" width="9.375" style="209" customWidth="1"/>
    <col min="10506" max="10509" width="7.25" style="209" customWidth="1"/>
    <col min="10510" max="10510" width="9.75" style="209" customWidth="1"/>
    <col min="10511" max="10511" width="9.875" style="209" customWidth="1"/>
    <col min="10512" max="10512" width="9.375" style="209" customWidth="1"/>
    <col min="10513" max="10513" width="7.5" style="209" customWidth="1"/>
    <col min="10514" max="10514" width="8.25" style="209" customWidth="1"/>
    <col min="10515" max="10516" width="11.5" style="209" customWidth="1"/>
    <col min="10517" max="10517" width="11.875" style="209" customWidth="1"/>
    <col min="10518" max="10752" width="9" style="209"/>
    <col min="10753" max="10753" width="11.25" style="209" customWidth="1"/>
    <col min="10754" max="10761" width="9.375" style="209" customWidth="1"/>
    <col min="10762" max="10765" width="7.25" style="209" customWidth="1"/>
    <col min="10766" max="10766" width="9.75" style="209" customWidth="1"/>
    <col min="10767" max="10767" width="9.875" style="209" customWidth="1"/>
    <col min="10768" max="10768" width="9.375" style="209" customWidth="1"/>
    <col min="10769" max="10769" width="7.5" style="209" customWidth="1"/>
    <col min="10770" max="10770" width="8.25" style="209" customWidth="1"/>
    <col min="10771" max="10772" width="11.5" style="209" customWidth="1"/>
    <col min="10773" max="10773" width="11.875" style="209" customWidth="1"/>
    <col min="10774" max="11008" width="9" style="209"/>
    <col min="11009" max="11009" width="11.25" style="209" customWidth="1"/>
    <col min="11010" max="11017" width="9.375" style="209" customWidth="1"/>
    <col min="11018" max="11021" width="7.25" style="209" customWidth="1"/>
    <col min="11022" max="11022" width="9.75" style="209" customWidth="1"/>
    <col min="11023" max="11023" width="9.875" style="209" customWidth="1"/>
    <col min="11024" max="11024" width="9.375" style="209" customWidth="1"/>
    <col min="11025" max="11025" width="7.5" style="209" customWidth="1"/>
    <col min="11026" max="11026" width="8.25" style="209" customWidth="1"/>
    <col min="11027" max="11028" width="11.5" style="209" customWidth="1"/>
    <col min="11029" max="11029" width="11.875" style="209" customWidth="1"/>
    <col min="11030" max="11264" width="9" style="209"/>
    <col min="11265" max="11265" width="11.25" style="209" customWidth="1"/>
    <col min="11266" max="11273" width="9.375" style="209" customWidth="1"/>
    <col min="11274" max="11277" width="7.25" style="209" customWidth="1"/>
    <col min="11278" max="11278" width="9.75" style="209" customWidth="1"/>
    <col min="11279" max="11279" width="9.875" style="209" customWidth="1"/>
    <col min="11280" max="11280" width="9.375" style="209" customWidth="1"/>
    <col min="11281" max="11281" width="7.5" style="209" customWidth="1"/>
    <col min="11282" max="11282" width="8.25" style="209" customWidth="1"/>
    <col min="11283" max="11284" width="11.5" style="209" customWidth="1"/>
    <col min="11285" max="11285" width="11.875" style="209" customWidth="1"/>
    <col min="11286" max="11520" width="9" style="209"/>
    <col min="11521" max="11521" width="11.25" style="209" customWidth="1"/>
    <col min="11522" max="11529" width="9.375" style="209" customWidth="1"/>
    <col min="11530" max="11533" width="7.25" style="209" customWidth="1"/>
    <col min="11534" max="11534" width="9.75" style="209" customWidth="1"/>
    <col min="11535" max="11535" width="9.875" style="209" customWidth="1"/>
    <col min="11536" max="11536" width="9.375" style="209" customWidth="1"/>
    <col min="11537" max="11537" width="7.5" style="209" customWidth="1"/>
    <col min="11538" max="11538" width="8.25" style="209" customWidth="1"/>
    <col min="11539" max="11540" width="11.5" style="209" customWidth="1"/>
    <col min="11541" max="11541" width="11.875" style="209" customWidth="1"/>
    <col min="11542" max="11776" width="9" style="209"/>
    <col min="11777" max="11777" width="11.25" style="209" customWidth="1"/>
    <col min="11778" max="11785" width="9.375" style="209" customWidth="1"/>
    <col min="11786" max="11789" width="7.25" style="209" customWidth="1"/>
    <col min="11790" max="11790" width="9.75" style="209" customWidth="1"/>
    <col min="11791" max="11791" width="9.875" style="209" customWidth="1"/>
    <col min="11792" max="11792" width="9.375" style="209" customWidth="1"/>
    <col min="11793" max="11793" width="7.5" style="209" customWidth="1"/>
    <col min="11794" max="11794" width="8.25" style="209" customWidth="1"/>
    <col min="11795" max="11796" width="11.5" style="209" customWidth="1"/>
    <col min="11797" max="11797" width="11.875" style="209" customWidth="1"/>
    <col min="11798" max="12032" width="9" style="209"/>
    <col min="12033" max="12033" width="11.25" style="209" customWidth="1"/>
    <col min="12034" max="12041" width="9.375" style="209" customWidth="1"/>
    <col min="12042" max="12045" width="7.25" style="209" customWidth="1"/>
    <col min="12046" max="12046" width="9.75" style="209" customWidth="1"/>
    <col min="12047" max="12047" width="9.875" style="209" customWidth="1"/>
    <col min="12048" max="12048" width="9.375" style="209" customWidth="1"/>
    <col min="12049" max="12049" width="7.5" style="209" customWidth="1"/>
    <col min="12050" max="12050" width="8.25" style="209" customWidth="1"/>
    <col min="12051" max="12052" width="11.5" style="209" customWidth="1"/>
    <col min="12053" max="12053" width="11.875" style="209" customWidth="1"/>
    <col min="12054" max="12288" width="9" style="209"/>
    <col min="12289" max="12289" width="11.25" style="209" customWidth="1"/>
    <col min="12290" max="12297" width="9.375" style="209" customWidth="1"/>
    <col min="12298" max="12301" width="7.25" style="209" customWidth="1"/>
    <col min="12302" max="12302" width="9.75" style="209" customWidth="1"/>
    <col min="12303" max="12303" width="9.875" style="209" customWidth="1"/>
    <col min="12304" max="12304" width="9.375" style="209" customWidth="1"/>
    <col min="12305" max="12305" width="7.5" style="209" customWidth="1"/>
    <col min="12306" max="12306" width="8.25" style="209" customWidth="1"/>
    <col min="12307" max="12308" width="11.5" style="209" customWidth="1"/>
    <col min="12309" max="12309" width="11.875" style="209" customWidth="1"/>
    <col min="12310" max="12544" width="9" style="209"/>
    <col min="12545" max="12545" width="11.25" style="209" customWidth="1"/>
    <col min="12546" max="12553" width="9.375" style="209" customWidth="1"/>
    <col min="12554" max="12557" width="7.25" style="209" customWidth="1"/>
    <col min="12558" max="12558" width="9.75" style="209" customWidth="1"/>
    <col min="12559" max="12559" width="9.875" style="209" customWidth="1"/>
    <col min="12560" max="12560" width="9.375" style="209" customWidth="1"/>
    <col min="12561" max="12561" width="7.5" style="209" customWidth="1"/>
    <col min="12562" max="12562" width="8.25" style="209" customWidth="1"/>
    <col min="12563" max="12564" width="11.5" style="209" customWidth="1"/>
    <col min="12565" max="12565" width="11.875" style="209" customWidth="1"/>
    <col min="12566" max="12800" width="9" style="209"/>
    <col min="12801" max="12801" width="11.25" style="209" customWidth="1"/>
    <col min="12802" max="12809" width="9.375" style="209" customWidth="1"/>
    <col min="12810" max="12813" width="7.25" style="209" customWidth="1"/>
    <col min="12814" max="12814" width="9.75" style="209" customWidth="1"/>
    <col min="12815" max="12815" width="9.875" style="209" customWidth="1"/>
    <col min="12816" max="12816" width="9.375" style="209" customWidth="1"/>
    <col min="12817" max="12817" width="7.5" style="209" customWidth="1"/>
    <col min="12818" max="12818" width="8.25" style="209" customWidth="1"/>
    <col min="12819" max="12820" width="11.5" style="209" customWidth="1"/>
    <col min="12821" max="12821" width="11.875" style="209" customWidth="1"/>
    <col min="12822" max="13056" width="9" style="209"/>
    <col min="13057" max="13057" width="11.25" style="209" customWidth="1"/>
    <col min="13058" max="13065" width="9.375" style="209" customWidth="1"/>
    <col min="13066" max="13069" width="7.25" style="209" customWidth="1"/>
    <col min="13070" max="13070" width="9.75" style="209" customWidth="1"/>
    <col min="13071" max="13071" width="9.875" style="209" customWidth="1"/>
    <col min="13072" max="13072" width="9.375" style="209" customWidth="1"/>
    <col min="13073" max="13073" width="7.5" style="209" customWidth="1"/>
    <col min="13074" max="13074" width="8.25" style="209" customWidth="1"/>
    <col min="13075" max="13076" width="11.5" style="209" customWidth="1"/>
    <col min="13077" max="13077" width="11.875" style="209" customWidth="1"/>
    <col min="13078" max="13312" width="9" style="209"/>
    <col min="13313" max="13313" width="11.25" style="209" customWidth="1"/>
    <col min="13314" max="13321" width="9.375" style="209" customWidth="1"/>
    <col min="13322" max="13325" width="7.25" style="209" customWidth="1"/>
    <col min="13326" max="13326" width="9.75" style="209" customWidth="1"/>
    <col min="13327" max="13327" width="9.875" style="209" customWidth="1"/>
    <col min="13328" max="13328" width="9.375" style="209" customWidth="1"/>
    <col min="13329" max="13329" width="7.5" style="209" customWidth="1"/>
    <col min="13330" max="13330" width="8.25" style="209" customWidth="1"/>
    <col min="13331" max="13332" width="11.5" style="209" customWidth="1"/>
    <col min="13333" max="13333" width="11.875" style="209" customWidth="1"/>
    <col min="13334" max="13568" width="9" style="209"/>
    <col min="13569" max="13569" width="11.25" style="209" customWidth="1"/>
    <col min="13570" max="13577" width="9.375" style="209" customWidth="1"/>
    <col min="13578" max="13581" width="7.25" style="209" customWidth="1"/>
    <col min="13582" max="13582" width="9.75" style="209" customWidth="1"/>
    <col min="13583" max="13583" width="9.875" style="209" customWidth="1"/>
    <col min="13584" max="13584" width="9.375" style="209" customWidth="1"/>
    <col min="13585" max="13585" width="7.5" style="209" customWidth="1"/>
    <col min="13586" max="13586" width="8.25" style="209" customWidth="1"/>
    <col min="13587" max="13588" width="11.5" style="209" customWidth="1"/>
    <col min="13589" max="13589" width="11.875" style="209" customWidth="1"/>
    <col min="13590" max="13824" width="9" style="209"/>
    <col min="13825" max="13825" width="11.25" style="209" customWidth="1"/>
    <col min="13826" max="13833" width="9.375" style="209" customWidth="1"/>
    <col min="13834" max="13837" width="7.25" style="209" customWidth="1"/>
    <col min="13838" max="13838" width="9.75" style="209" customWidth="1"/>
    <col min="13839" max="13839" width="9.875" style="209" customWidth="1"/>
    <col min="13840" max="13840" width="9.375" style="209" customWidth="1"/>
    <col min="13841" max="13841" width="7.5" style="209" customWidth="1"/>
    <col min="13842" max="13842" width="8.25" style="209" customWidth="1"/>
    <col min="13843" max="13844" width="11.5" style="209" customWidth="1"/>
    <col min="13845" max="13845" width="11.875" style="209" customWidth="1"/>
    <col min="13846" max="14080" width="9" style="209"/>
    <col min="14081" max="14081" width="11.25" style="209" customWidth="1"/>
    <col min="14082" max="14089" width="9.375" style="209" customWidth="1"/>
    <col min="14090" max="14093" width="7.25" style="209" customWidth="1"/>
    <col min="14094" max="14094" width="9.75" style="209" customWidth="1"/>
    <col min="14095" max="14095" width="9.875" style="209" customWidth="1"/>
    <col min="14096" max="14096" width="9.375" style="209" customWidth="1"/>
    <col min="14097" max="14097" width="7.5" style="209" customWidth="1"/>
    <col min="14098" max="14098" width="8.25" style="209" customWidth="1"/>
    <col min="14099" max="14100" width="11.5" style="209" customWidth="1"/>
    <col min="14101" max="14101" width="11.875" style="209" customWidth="1"/>
    <col min="14102" max="14336" width="9" style="209"/>
    <col min="14337" max="14337" width="11.25" style="209" customWidth="1"/>
    <col min="14338" max="14345" width="9.375" style="209" customWidth="1"/>
    <col min="14346" max="14349" width="7.25" style="209" customWidth="1"/>
    <col min="14350" max="14350" width="9.75" style="209" customWidth="1"/>
    <col min="14351" max="14351" width="9.875" style="209" customWidth="1"/>
    <col min="14352" max="14352" width="9.375" style="209" customWidth="1"/>
    <col min="14353" max="14353" width="7.5" style="209" customWidth="1"/>
    <col min="14354" max="14354" width="8.25" style="209" customWidth="1"/>
    <col min="14355" max="14356" width="11.5" style="209" customWidth="1"/>
    <col min="14357" max="14357" width="11.875" style="209" customWidth="1"/>
    <col min="14358" max="14592" width="9" style="209"/>
    <col min="14593" max="14593" width="11.25" style="209" customWidth="1"/>
    <col min="14594" max="14601" width="9.375" style="209" customWidth="1"/>
    <col min="14602" max="14605" width="7.25" style="209" customWidth="1"/>
    <col min="14606" max="14606" width="9.75" style="209" customWidth="1"/>
    <col min="14607" max="14607" width="9.875" style="209" customWidth="1"/>
    <col min="14608" max="14608" width="9.375" style="209" customWidth="1"/>
    <col min="14609" max="14609" width="7.5" style="209" customWidth="1"/>
    <col min="14610" max="14610" width="8.25" style="209" customWidth="1"/>
    <col min="14611" max="14612" width="11.5" style="209" customWidth="1"/>
    <col min="14613" max="14613" width="11.875" style="209" customWidth="1"/>
    <col min="14614" max="14848" width="9" style="209"/>
    <col min="14849" max="14849" width="11.25" style="209" customWidth="1"/>
    <col min="14850" max="14857" width="9.375" style="209" customWidth="1"/>
    <col min="14858" max="14861" width="7.25" style="209" customWidth="1"/>
    <col min="14862" max="14862" width="9.75" style="209" customWidth="1"/>
    <col min="14863" max="14863" width="9.875" style="209" customWidth="1"/>
    <col min="14864" max="14864" width="9.375" style="209" customWidth="1"/>
    <col min="14865" max="14865" width="7.5" style="209" customWidth="1"/>
    <col min="14866" max="14866" width="8.25" style="209" customWidth="1"/>
    <col min="14867" max="14868" width="11.5" style="209" customWidth="1"/>
    <col min="14869" max="14869" width="11.875" style="209" customWidth="1"/>
    <col min="14870" max="15104" width="9" style="209"/>
    <col min="15105" max="15105" width="11.25" style="209" customWidth="1"/>
    <col min="15106" max="15113" width="9.375" style="209" customWidth="1"/>
    <col min="15114" max="15117" width="7.25" style="209" customWidth="1"/>
    <col min="15118" max="15118" width="9.75" style="209" customWidth="1"/>
    <col min="15119" max="15119" width="9.875" style="209" customWidth="1"/>
    <col min="15120" max="15120" width="9.375" style="209" customWidth="1"/>
    <col min="15121" max="15121" width="7.5" style="209" customWidth="1"/>
    <col min="15122" max="15122" width="8.25" style="209" customWidth="1"/>
    <col min="15123" max="15124" width="11.5" style="209" customWidth="1"/>
    <col min="15125" max="15125" width="11.875" style="209" customWidth="1"/>
    <col min="15126" max="15360" width="9" style="209"/>
    <col min="15361" max="15361" width="11.25" style="209" customWidth="1"/>
    <col min="15362" max="15369" width="9.375" style="209" customWidth="1"/>
    <col min="15370" max="15373" width="7.25" style="209" customWidth="1"/>
    <col min="15374" max="15374" width="9.75" style="209" customWidth="1"/>
    <col min="15375" max="15375" width="9.875" style="209" customWidth="1"/>
    <col min="15376" max="15376" width="9.375" style="209" customWidth="1"/>
    <col min="15377" max="15377" width="7.5" style="209" customWidth="1"/>
    <col min="15378" max="15378" width="8.25" style="209" customWidth="1"/>
    <col min="15379" max="15380" width="11.5" style="209" customWidth="1"/>
    <col min="15381" max="15381" width="11.875" style="209" customWidth="1"/>
    <col min="15382" max="15616" width="9" style="209"/>
    <col min="15617" max="15617" width="11.25" style="209" customWidth="1"/>
    <col min="15618" max="15625" width="9.375" style="209" customWidth="1"/>
    <col min="15626" max="15629" width="7.25" style="209" customWidth="1"/>
    <col min="15630" max="15630" width="9.75" style="209" customWidth="1"/>
    <col min="15631" max="15631" width="9.875" style="209" customWidth="1"/>
    <col min="15632" max="15632" width="9.375" style="209" customWidth="1"/>
    <col min="15633" max="15633" width="7.5" style="209" customWidth="1"/>
    <col min="15634" max="15634" width="8.25" style="209" customWidth="1"/>
    <col min="15635" max="15636" width="11.5" style="209" customWidth="1"/>
    <col min="15637" max="15637" width="11.875" style="209" customWidth="1"/>
    <col min="15638" max="15872" width="9" style="209"/>
    <col min="15873" max="15873" width="11.25" style="209" customWidth="1"/>
    <col min="15874" max="15881" width="9.375" style="209" customWidth="1"/>
    <col min="15882" max="15885" width="7.25" style="209" customWidth="1"/>
    <col min="15886" max="15886" width="9.75" style="209" customWidth="1"/>
    <col min="15887" max="15887" width="9.875" style="209" customWidth="1"/>
    <col min="15888" max="15888" width="9.375" style="209" customWidth="1"/>
    <col min="15889" max="15889" width="7.5" style="209" customWidth="1"/>
    <col min="15890" max="15890" width="8.25" style="209" customWidth="1"/>
    <col min="15891" max="15892" width="11.5" style="209" customWidth="1"/>
    <col min="15893" max="15893" width="11.875" style="209" customWidth="1"/>
    <col min="15894" max="16128" width="9" style="209"/>
    <col min="16129" max="16129" width="11.25" style="209" customWidth="1"/>
    <col min="16130" max="16137" width="9.375" style="209" customWidth="1"/>
    <col min="16138" max="16141" width="7.25" style="209" customWidth="1"/>
    <col min="16142" max="16142" width="9.75" style="209" customWidth="1"/>
    <col min="16143" max="16143" width="9.875" style="209" customWidth="1"/>
    <col min="16144" max="16144" width="9.375" style="209" customWidth="1"/>
    <col min="16145" max="16145" width="7.5" style="209" customWidth="1"/>
    <col min="16146" max="16146" width="8.25" style="209" customWidth="1"/>
    <col min="16147" max="16148" width="11.5" style="209" customWidth="1"/>
    <col min="16149" max="16149" width="11.875" style="209" customWidth="1"/>
    <col min="16150" max="16384" width="9" style="209"/>
  </cols>
  <sheetData>
    <row r="1" spans="1:13" s="70" customFormat="1" ht="18" customHeight="1" thickBot="1" x14ac:dyDescent="0.2">
      <c r="A1" s="257" t="s">
        <v>449</v>
      </c>
      <c r="B1" s="239"/>
      <c r="C1" s="239"/>
      <c r="D1" s="256"/>
      <c r="E1" s="256"/>
      <c r="F1" s="255"/>
      <c r="G1" s="209"/>
      <c r="I1" s="216" t="s">
        <v>20</v>
      </c>
      <c r="J1" s="209"/>
      <c r="K1" s="209"/>
      <c r="L1" s="209"/>
      <c r="M1" s="209"/>
    </row>
    <row r="2" spans="1:13" s="70" customFormat="1" ht="21.75" customHeight="1" x14ac:dyDescent="0.15">
      <c r="A2" s="254" t="s">
        <v>21</v>
      </c>
      <c r="B2" s="253" t="s">
        <v>448</v>
      </c>
      <c r="C2" s="252"/>
      <c r="D2" s="252" t="s">
        <v>447</v>
      </c>
      <c r="E2" s="252"/>
      <c r="F2" s="252" t="s">
        <v>446</v>
      </c>
      <c r="G2" s="252"/>
      <c r="H2" s="252" t="s">
        <v>445</v>
      </c>
      <c r="I2" s="199"/>
      <c r="J2" s="209"/>
      <c r="K2" s="209"/>
      <c r="L2" s="209"/>
      <c r="M2" s="209"/>
    </row>
    <row r="3" spans="1:13" s="70" customFormat="1" ht="21.75" customHeight="1" thickBot="1" x14ac:dyDescent="0.2">
      <c r="A3" s="251"/>
      <c r="B3" s="250" t="s">
        <v>22</v>
      </c>
      <c r="C3" s="213" t="s">
        <v>3</v>
      </c>
      <c r="D3" s="213" t="s">
        <v>22</v>
      </c>
      <c r="E3" s="213" t="s">
        <v>3</v>
      </c>
      <c r="F3" s="213" t="s">
        <v>22</v>
      </c>
      <c r="G3" s="213" t="s">
        <v>3</v>
      </c>
      <c r="H3" s="213" t="s">
        <v>22</v>
      </c>
      <c r="I3" s="73" t="s">
        <v>3</v>
      </c>
      <c r="J3" s="209"/>
      <c r="K3" s="209"/>
      <c r="L3" s="209"/>
      <c r="M3" s="209"/>
    </row>
    <row r="4" spans="1:13" ht="21.75" customHeight="1" x14ac:dyDescent="0.15">
      <c r="A4" s="223" t="s">
        <v>422</v>
      </c>
      <c r="B4" s="16">
        <v>6</v>
      </c>
      <c r="C4" s="2">
        <v>1462</v>
      </c>
      <c r="D4" s="2">
        <v>1</v>
      </c>
      <c r="E4" s="2">
        <v>445</v>
      </c>
      <c r="F4" s="15" t="s">
        <v>19</v>
      </c>
      <c r="G4" s="10" t="s">
        <v>19</v>
      </c>
      <c r="H4" s="2">
        <v>5</v>
      </c>
      <c r="I4" s="4">
        <v>1017</v>
      </c>
    </row>
    <row r="5" spans="1:13" s="70" customFormat="1" ht="19.5" customHeight="1" x14ac:dyDescent="0.15">
      <c r="A5" s="223">
        <v>28</v>
      </c>
      <c r="B5" s="16">
        <v>6</v>
      </c>
      <c r="C5" s="2">
        <v>1491</v>
      </c>
      <c r="D5" s="2">
        <v>1</v>
      </c>
      <c r="E5" s="2">
        <v>445</v>
      </c>
      <c r="F5" s="15" t="s">
        <v>19</v>
      </c>
      <c r="G5" s="10" t="s">
        <v>19</v>
      </c>
      <c r="H5" s="2">
        <v>5</v>
      </c>
      <c r="I5" s="4">
        <v>1046</v>
      </c>
      <c r="J5" s="209"/>
      <c r="K5" s="209"/>
      <c r="L5" s="209"/>
      <c r="M5" s="209"/>
    </row>
    <row r="6" spans="1:13" ht="19.5" customHeight="1" x14ac:dyDescent="0.15">
      <c r="A6" s="223">
        <v>29</v>
      </c>
      <c r="B6" s="16">
        <v>6</v>
      </c>
      <c r="C6" s="2">
        <v>1491</v>
      </c>
      <c r="D6" s="2">
        <v>1</v>
      </c>
      <c r="E6" s="2">
        <v>445</v>
      </c>
      <c r="F6" s="15" t="s">
        <v>19</v>
      </c>
      <c r="G6" s="10" t="s">
        <v>19</v>
      </c>
      <c r="H6" s="2">
        <v>5</v>
      </c>
      <c r="I6" s="4">
        <v>1046</v>
      </c>
    </row>
    <row r="7" spans="1:13" ht="19.5" customHeight="1" x14ac:dyDescent="0.15">
      <c r="A7" s="223">
        <v>30</v>
      </c>
      <c r="B7" s="16">
        <v>6</v>
      </c>
      <c r="C7" s="2">
        <v>1491</v>
      </c>
      <c r="D7" s="2">
        <v>1</v>
      </c>
      <c r="E7" s="2">
        <v>445</v>
      </c>
      <c r="F7" s="15" t="s">
        <v>19</v>
      </c>
      <c r="G7" s="10" t="s">
        <v>19</v>
      </c>
      <c r="H7" s="2">
        <v>5</v>
      </c>
      <c r="I7" s="4">
        <v>1046</v>
      </c>
    </row>
    <row r="8" spans="1:13" ht="19.5" customHeight="1" thickBot="1" x14ac:dyDescent="0.2">
      <c r="A8" s="222" t="s">
        <v>421</v>
      </c>
      <c r="B8" s="17">
        <v>6</v>
      </c>
      <c r="C8" s="6">
        <v>1491</v>
      </c>
      <c r="D8" s="6">
        <v>1</v>
      </c>
      <c r="E8" s="6">
        <v>445</v>
      </c>
      <c r="F8" s="18" t="s">
        <v>444</v>
      </c>
      <c r="G8" s="13" t="s">
        <v>443</v>
      </c>
      <c r="H8" s="6">
        <v>5</v>
      </c>
      <c r="I8" s="8">
        <v>1046</v>
      </c>
    </row>
    <row r="9" spans="1:13" s="70" customFormat="1" ht="16.5" customHeight="1" x14ac:dyDescent="0.15">
      <c r="A9" s="69" t="s">
        <v>5</v>
      </c>
      <c r="B9" s="209"/>
      <c r="C9" s="209"/>
      <c r="D9" s="209"/>
      <c r="E9" s="209"/>
      <c r="F9" s="209"/>
      <c r="G9" s="239"/>
      <c r="H9" s="209"/>
    </row>
    <row r="10" spans="1:13" x14ac:dyDescent="0.15">
      <c r="A10" s="249"/>
      <c r="G10" s="239"/>
    </row>
    <row r="11" spans="1:13" x14ac:dyDescent="0.15">
      <c r="A11" s="249"/>
      <c r="G11" s="239"/>
    </row>
  </sheetData>
  <mergeCells count="5">
    <mergeCell ref="A2:A3"/>
    <mergeCell ref="B2:C2"/>
    <mergeCell ref="D2:E2"/>
    <mergeCell ref="F2:G2"/>
    <mergeCell ref="H2:I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view="pageBreakPreview" zoomScaleNormal="100" zoomScaleSheetLayoutView="100" workbookViewId="0"/>
  </sheetViews>
  <sheetFormatPr defaultRowHeight="13.5" x14ac:dyDescent="0.15"/>
  <cols>
    <col min="1" max="1" width="9.5" style="210" customWidth="1"/>
    <col min="2" max="9" width="9.25" style="209" customWidth="1"/>
    <col min="10" max="10" width="9.75" style="209" customWidth="1"/>
    <col min="11" max="11" width="9.875" style="209" customWidth="1"/>
    <col min="12" max="12" width="9.375" style="209" customWidth="1"/>
    <col min="13" max="13" width="7.5" style="209" customWidth="1"/>
    <col min="14" max="14" width="8.25" style="209" customWidth="1"/>
    <col min="15" max="16" width="11.5" style="209" customWidth="1"/>
    <col min="17" max="17" width="11.875" style="209" customWidth="1"/>
    <col min="18" max="256" width="9" style="209"/>
    <col min="257" max="257" width="9.5" style="209" customWidth="1"/>
    <col min="258" max="265" width="9.25" style="209" customWidth="1"/>
    <col min="266" max="266" width="9.75" style="209" customWidth="1"/>
    <col min="267" max="267" width="9.875" style="209" customWidth="1"/>
    <col min="268" max="268" width="9.375" style="209" customWidth="1"/>
    <col min="269" max="269" width="7.5" style="209" customWidth="1"/>
    <col min="270" max="270" width="8.25" style="209" customWidth="1"/>
    <col min="271" max="272" width="11.5" style="209" customWidth="1"/>
    <col min="273" max="273" width="11.875" style="209" customWidth="1"/>
    <col min="274" max="512" width="9" style="209"/>
    <col min="513" max="513" width="9.5" style="209" customWidth="1"/>
    <col min="514" max="521" width="9.25" style="209" customWidth="1"/>
    <col min="522" max="522" width="9.75" style="209" customWidth="1"/>
    <col min="523" max="523" width="9.875" style="209" customWidth="1"/>
    <col min="524" max="524" width="9.375" style="209" customWidth="1"/>
    <col min="525" max="525" width="7.5" style="209" customWidth="1"/>
    <col min="526" max="526" width="8.25" style="209" customWidth="1"/>
    <col min="527" max="528" width="11.5" style="209" customWidth="1"/>
    <col min="529" max="529" width="11.875" style="209" customWidth="1"/>
    <col min="530" max="768" width="9" style="209"/>
    <col min="769" max="769" width="9.5" style="209" customWidth="1"/>
    <col min="770" max="777" width="9.25" style="209" customWidth="1"/>
    <col min="778" max="778" width="9.75" style="209" customWidth="1"/>
    <col min="779" max="779" width="9.875" style="209" customWidth="1"/>
    <col min="780" max="780" width="9.375" style="209" customWidth="1"/>
    <col min="781" max="781" width="7.5" style="209" customWidth="1"/>
    <col min="782" max="782" width="8.25" style="209" customWidth="1"/>
    <col min="783" max="784" width="11.5" style="209" customWidth="1"/>
    <col min="785" max="785" width="11.875" style="209" customWidth="1"/>
    <col min="786" max="1024" width="9" style="209"/>
    <col min="1025" max="1025" width="9.5" style="209" customWidth="1"/>
    <col min="1026" max="1033" width="9.25" style="209" customWidth="1"/>
    <col min="1034" max="1034" width="9.75" style="209" customWidth="1"/>
    <col min="1035" max="1035" width="9.875" style="209" customWidth="1"/>
    <col min="1036" max="1036" width="9.375" style="209" customWidth="1"/>
    <col min="1037" max="1037" width="7.5" style="209" customWidth="1"/>
    <col min="1038" max="1038" width="8.25" style="209" customWidth="1"/>
    <col min="1039" max="1040" width="11.5" style="209" customWidth="1"/>
    <col min="1041" max="1041" width="11.875" style="209" customWidth="1"/>
    <col min="1042" max="1280" width="9" style="209"/>
    <col min="1281" max="1281" width="9.5" style="209" customWidth="1"/>
    <col min="1282" max="1289" width="9.25" style="209" customWidth="1"/>
    <col min="1290" max="1290" width="9.75" style="209" customWidth="1"/>
    <col min="1291" max="1291" width="9.875" style="209" customWidth="1"/>
    <col min="1292" max="1292" width="9.375" style="209" customWidth="1"/>
    <col min="1293" max="1293" width="7.5" style="209" customWidth="1"/>
    <col min="1294" max="1294" width="8.25" style="209" customWidth="1"/>
    <col min="1295" max="1296" width="11.5" style="209" customWidth="1"/>
    <col min="1297" max="1297" width="11.875" style="209" customWidth="1"/>
    <col min="1298" max="1536" width="9" style="209"/>
    <col min="1537" max="1537" width="9.5" style="209" customWidth="1"/>
    <col min="1538" max="1545" width="9.25" style="209" customWidth="1"/>
    <col min="1546" max="1546" width="9.75" style="209" customWidth="1"/>
    <col min="1547" max="1547" width="9.875" style="209" customWidth="1"/>
    <col min="1548" max="1548" width="9.375" style="209" customWidth="1"/>
    <col min="1549" max="1549" width="7.5" style="209" customWidth="1"/>
    <col min="1550" max="1550" width="8.25" style="209" customWidth="1"/>
    <col min="1551" max="1552" width="11.5" style="209" customWidth="1"/>
    <col min="1553" max="1553" width="11.875" style="209" customWidth="1"/>
    <col min="1554" max="1792" width="9" style="209"/>
    <col min="1793" max="1793" width="9.5" style="209" customWidth="1"/>
    <col min="1794" max="1801" width="9.25" style="209" customWidth="1"/>
    <col min="1802" max="1802" width="9.75" style="209" customWidth="1"/>
    <col min="1803" max="1803" width="9.875" style="209" customWidth="1"/>
    <col min="1804" max="1804" width="9.375" style="209" customWidth="1"/>
    <col min="1805" max="1805" width="7.5" style="209" customWidth="1"/>
    <col min="1806" max="1806" width="8.25" style="209" customWidth="1"/>
    <col min="1807" max="1808" width="11.5" style="209" customWidth="1"/>
    <col min="1809" max="1809" width="11.875" style="209" customWidth="1"/>
    <col min="1810" max="2048" width="9" style="209"/>
    <col min="2049" max="2049" width="9.5" style="209" customWidth="1"/>
    <col min="2050" max="2057" width="9.25" style="209" customWidth="1"/>
    <col min="2058" max="2058" width="9.75" style="209" customWidth="1"/>
    <col min="2059" max="2059" width="9.875" style="209" customWidth="1"/>
    <col min="2060" max="2060" width="9.375" style="209" customWidth="1"/>
    <col min="2061" max="2061" width="7.5" style="209" customWidth="1"/>
    <col min="2062" max="2062" width="8.25" style="209" customWidth="1"/>
    <col min="2063" max="2064" width="11.5" style="209" customWidth="1"/>
    <col min="2065" max="2065" width="11.875" style="209" customWidth="1"/>
    <col min="2066" max="2304" width="9" style="209"/>
    <col min="2305" max="2305" width="9.5" style="209" customWidth="1"/>
    <col min="2306" max="2313" width="9.25" style="209" customWidth="1"/>
    <col min="2314" max="2314" width="9.75" style="209" customWidth="1"/>
    <col min="2315" max="2315" width="9.875" style="209" customWidth="1"/>
    <col min="2316" max="2316" width="9.375" style="209" customWidth="1"/>
    <col min="2317" max="2317" width="7.5" style="209" customWidth="1"/>
    <col min="2318" max="2318" width="8.25" style="209" customWidth="1"/>
    <col min="2319" max="2320" width="11.5" style="209" customWidth="1"/>
    <col min="2321" max="2321" width="11.875" style="209" customWidth="1"/>
    <col min="2322" max="2560" width="9" style="209"/>
    <col min="2561" max="2561" width="9.5" style="209" customWidth="1"/>
    <col min="2562" max="2569" width="9.25" style="209" customWidth="1"/>
    <col min="2570" max="2570" width="9.75" style="209" customWidth="1"/>
    <col min="2571" max="2571" width="9.875" style="209" customWidth="1"/>
    <col min="2572" max="2572" width="9.375" style="209" customWidth="1"/>
    <col min="2573" max="2573" width="7.5" style="209" customWidth="1"/>
    <col min="2574" max="2574" width="8.25" style="209" customWidth="1"/>
    <col min="2575" max="2576" width="11.5" style="209" customWidth="1"/>
    <col min="2577" max="2577" width="11.875" style="209" customWidth="1"/>
    <col min="2578" max="2816" width="9" style="209"/>
    <col min="2817" max="2817" width="9.5" style="209" customWidth="1"/>
    <col min="2818" max="2825" width="9.25" style="209" customWidth="1"/>
    <col min="2826" max="2826" width="9.75" style="209" customWidth="1"/>
    <col min="2827" max="2827" width="9.875" style="209" customWidth="1"/>
    <col min="2828" max="2828" width="9.375" style="209" customWidth="1"/>
    <col min="2829" max="2829" width="7.5" style="209" customWidth="1"/>
    <col min="2830" max="2830" width="8.25" style="209" customWidth="1"/>
    <col min="2831" max="2832" width="11.5" style="209" customWidth="1"/>
    <col min="2833" max="2833" width="11.875" style="209" customWidth="1"/>
    <col min="2834" max="3072" width="9" style="209"/>
    <col min="3073" max="3073" width="9.5" style="209" customWidth="1"/>
    <col min="3074" max="3081" width="9.25" style="209" customWidth="1"/>
    <col min="3082" max="3082" width="9.75" style="209" customWidth="1"/>
    <col min="3083" max="3083" width="9.875" style="209" customWidth="1"/>
    <col min="3084" max="3084" width="9.375" style="209" customWidth="1"/>
    <col min="3085" max="3085" width="7.5" style="209" customWidth="1"/>
    <col min="3086" max="3086" width="8.25" style="209" customWidth="1"/>
    <col min="3087" max="3088" width="11.5" style="209" customWidth="1"/>
    <col min="3089" max="3089" width="11.875" style="209" customWidth="1"/>
    <col min="3090" max="3328" width="9" style="209"/>
    <col min="3329" max="3329" width="9.5" style="209" customWidth="1"/>
    <col min="3330" max="3337" width="9.25" style="209" customWidth="1"/>
    <col min="3338" max="3338" width="9.75" style="209" customWidth="1"/>
    <col min="3339" max="3339" width="9.875" style="209" customWidth="1"/>
    <col min="3340" max="3340" width="9.375" style="209" customWidth="1"/>
    <col min="3341" max="3341" width="7.5" style="209" customWidth="1"/>
    <col min="3342" max="3342" width="8.25" style="209" customWidth="1"/>
    <col min="3343" max="3344" width="11.5" style="209" customWidth="1"/>
    <col min="3345" max="3345" width="11.875" style="209" customWidth="1"/>
    <col min="3346" max="3584" width="9" style="209"/>
    <col min="3585" max="3585" width="9.5" style="209" customWidth="1"/>
    <col min="3586" max="3593" width="9.25" style="209" customWidth="1"/>
    <col min="3594" max="3594" width="9.75" style="209" customWidth="1"/>
    <col min="3595" max="3595" width="9.875" style="209" customWidth="1"/>
    <col min="3596" max="3596" width="9.375" style="209" customWidth="1"/>
    <col min="3597" max="3597" width="7.5" style="209" customWidth="1"/>
    <col min="3598" max="3598" width="8.25" style="209" customWidth="1"/>
    <col min="3599" max="3600" width="11.5" style="209" customWidth="1"/>
    <col min="3601" max="3601" width="11.875" style="209" customWidth="1"/>
    <col min="3602" max="3840" width="9" style="209"/>
    <col min="3841" max="3841" width="9.5" style="209" customWidth="1"/>
    <col min="3842" max="3849" width="9.25" style="209" customWidth="1"/>
    <col min="3850" max="3850" width="9.75" style="209" customWidth="1"/>
    <col min="3851" max="3851" width="9.875" style="209" customWidth="1"/>
    <col min="3852" max="3852" width="9.375" style="209" customWidth="1"/>
    <col min="3853" max="3853" width="7.5" style="209" customWidth="1"/>
    <col min="3854" max="3854" width="8.25" style="209" customWidth="1"/>
    <col min="3855" max="3856" width="11.5" style="209" customWidth="1"/>
    <col min="3857" max="3857" width="11.875" style="209" customWidth="1"/>
    <col min="3858" max="4096" width="9" style="209"/>
    <col min="4097" max="4097" width="9.5" style="209" customWidth="1"/>
    <col min="4098" max="4105" width="9.25" style="209" customWidth="1"/>
    <col min="4106" max="4106" width="9.75" style="209" customWidth="1"/>
    <col min="4107" max="4107" width="9.875" style="209" customWidth="1"/>
    <col min="4108" max="4108" width="9.375" style="209" customWidth="1"/>
    <col min="4109" max="4109" width="7.5" style="209" customWidth="1"/>
    <col min="4110" max="4110" width="8.25" style="209" customWidth="1"/>
    <col min="4111" max="4112" width="11.5" style="209" customWidth="1"/>
    <col min="4113" max="4113" width="11.875" style="209" customWidth="1"/>
    <col min="4114" max="4352" width="9" style="209"/>
    <col min="4353" max="4353" width="9.5" style="209" customWidth="1"/>
    <col min="4354" max="4361" width="9.25" style="209" customWidth="1"/>
    <col min="4362" max="4362" width="9.75" style="209" customWidth="1"/>
    <col min="4363" max="4363" width="9.875" style="209" customWidth="1"/>
    <col min="4364" max="4364" width="9.375" style="209" customWidth="1"/>
    <col min="4365" max="4365" width="7.5" style="209" customWidth="1"/>
    <col min="4366" max="4366" width="8.25" style="209" customWidth="1"/>
    <col min="4367" max="4368" width="11.5" style="209" customWidth="1"/>
    <col min="4369" max="4369" width="11.875" style="209" customWidth="1"/>
    <col min="4370" max="4608" width="9" style="209"/>
    <col min="4609" max="4609" width="9.5" style="209" customWidth="1"/>
    <col min="4610" max="4617" width="9.25" style="209" customWidth="1"/>
    <col min="4618" max="4618" width="9.75" style="209" customWidth="1"/>
    <col min="4619" max="4619" width="9.875" style="209" customWidth="1"/>
    <col min="4620" max="4620" width="9.375" style="209" customWidth="1"/>
    <col min="4621" max="4621" width="7.5" style="209" customWidth="1"/>
    <col min="4622" max="4622" width="8.25" style="209" customWidth="1"/>
    <col min="4623" max="4624" width="11.5" style="209" customWidth="1"/>
    <col min="4625" max="4625" width="11.875" style="209" customWidth="1"/>
    <col min="4626" max="4864" width="9" style="209"/>
    <col min="4865" max="4865" width="9.5" style="209" customWidth="1"/>
    <col min="4866" max="4873" width="9.25" style="209" customWidth="1"/>
    <col min="4874" max="4874" width="9.75" style="209" customWidth="1"/>
    <col min="4875" max="4875" width="9.875" style="209" customWidth="1"/>
    <col min="4876" max="4876" width="9.375" style="209" customWidth="1"/>
    <col min="4877" max="4877" width="7.5" style="209" customWidth="1"/>
    <col min="4878" max="4878" width="8.25" style="209" customWidth="1"/>
    <col min="4879" max="4880" width="11.5" style="209" customWidth="1"/>
    <col min="4881" max="4881" width="11.875" style="209" customWidth="1"/>
    <col min="4882" max="5120" width="9" style="209"/>
    <col min="5121" max="5121" width="9.5" style="209" customWidth="1"/>
    <col min="5122" max="5129" width="9.25" style="209" customWidth="1"/>
    <col min="5130" max="5130" width="9.75" style="209" customWidth="1"/>
    <col min="5131" max="5131" width="9.875" style="209" customWidth="1"/>
    <col min="5132" max="5132" width="9.375" style="209" customWidth="1"/>
    <col min="5133" max="5133" width="7.5" style="209" customWidth="1"/>
    <col min="5134" max="5134" width="8.25" style="209" customWidth="1"/>
    <col min="5135" max="5136" width="11.5" style="209" customWidth="1"/>
    <col min="5137" max="5137" width="11.875" style="209" customWidth="1"/>
    <col min="5138" max="5376" width="9" style="209"/>
    <col min="5377" max="5377" width="9.5" style="209" customWidth="1"/>
    <col min="5378" max="5385" width="9.25" style="209" customWidth="1"/>
    <col min="5386" max="5386" width="9.75" style="209" customWidth="1"/>
    <col min="5387" max="5387" width="9.875" style="209" customWidth="1"/>
    <col min="5388" max="5388" width="9.375" style="209" customWidth="1"/>
    <col min="5389" max="5389" width="7.5" style="209" customWidth="1"/>
    <col min="5390" max="5390" width="8.25" style="209" customWidth="1"/>
    <col min="5391" max="5392" width="11.5" style="209" customWidth="1"/>
    <col min="5393" max="5393" width="11.875" style="209" customWidth="1"/>
    <col min="5394" max="5632" width="9" style="209"/>
    <col min="5633" max="5633" width="9.5" style="209" customWidth="1"/>
    <col min="5634" max="5641" width="9.25" style="209" customWidth="1"/>
    <col min="5642" max="5642" width="9.75" style="209" customWidth="1"/>
    <col min="5643" max="5643" width="9.875" style="209" customWidth="1"/>
    <col min="5644" max="5644" width="9.375" style="209" customWidth="1"/>
    <col min="5645" max="5645" width="7.5" style="209" customWidth="1"/>
    <col min="5646" max="5646" width="8.25" style="209" customWidth="1"/>
    <col min="5647" max="5648" width="11.5" style="209" customWidth="1"/>
    <col min="5649" max="5649" width="11.875" style="209" customWidth="1"/>
    <col min="5650" max="5888" width="9" style="209"/>
    <col min="5889" max="5889" width="9.5" style="209" customWidth="1"/>
    <col min="5890" max="5897" width="9.25" style="209" customWidth="1"/>
    <col min="5898" max="5898" width="9.75" style="209" customWidth="1"/>
    <col min="5899" max="5899" width="9.875" style="209" customWidth="1"/>
    <col min="5900" max="5900" width="9.375" style="209" customWidth="1"/>
    <col min="5901" max="5901" width="7.5" style="209" customWidth="1"/>
    <col min="5902" max="5902" width="8.25" style="209" customWidth="1"/>
    <col min="5903" max="5904" width="11.5" style="209" customWidth="1"/>
    <col min="5905" max="5905" width="11.875" style="209" customWidth="1"/>
    <col min="5906" max="6144" width="9" style="209"/>
    <col min="6145" max="6145" width="9.5" style="209" customWidth="1"/>
    <col min="6146" max="6153" width="9.25" style="209" customWidth="1"/>
    <col min="6154" max="6154" width="9.75" style="209" customWidth="1"/>
    <col min="6155" max="6155" width="9.875" style="209" customWidth="1"/>
    <col min="6156" max="6156" width="9.375" style="209" customWidth="1"/>
    <col min="6157" max="6157" width="7.5" style="209" customWidth="1"/>
    <col min="6158" max="6158" width="8.25" style="209" customWidth="1"/>
    <col min="6159" max="6160" width="11.5" style="209" customWidth="1"/>
    <col min="6161" max="6161" width="11.875" style="209" customWidth="1"/>
    <col min="6162" max="6400" width="9" style="209"/>
    <col min="6401" max="6401" width="9.5" style="209" customWidth="1"/>
    <col min="6402" max="6409" width="9.25" style="209" customWidth="1"/>
    <col min="6410" max="6410" width="9.75" style="209" customWidth="1"/>
    <col min="6411" max="6411" width="9.875" style="209" customWidth="1"/>
    <col min="6412" max="6412" width="9.375" style="209" customWidth="1"/>
    <col min="6413" max="6413" width="7.5" style="209" customWidth="1"/>
    <col min="6414" max="6414" width="8.25" style="209" customWidth="1"/>
    <col min="6415" max="6416" width="11.5" style="209" customWidth="1"/>
    <col min="6417" max="6417" width="11.875" style="209" customWidth="1"/>
    <col min="6418" max="6656" width="9" style="209"/>
    <col min="6657" max="6657" width="9.5" style="209" customWidth="1"/>
    <col min="6658" max="6665" width="9.25" style="209" customWidth="1"/>
    <col min="6666" max="6666" width="9.75" style="209" customWidth="1"/>
    <col min="6667" max="6667" width="9.875" style="209" customWidth="1"/>
    <col min="6668" max="6668" width="9.375" style="209" customWidth="1"/>
    <col min="6669" max="6669" width="7.5" style="209" customWidth="1"/>
    <col min="6670" max="6670" width="8.25" style="209" customWidth="1"/>
    <col min="6671" max="6672" width="11.5" style="209" customWidth="1"/>
    <col min="6673" max="6673" width="11.875" style="209" customWidth="1"/>
    <col min="6674" max="6912" width="9" style="209"/>
    <col min="6913" max="6913" width="9.5" style="209" customWidth="1"/>
    <col min="6914" max="6921" width="9.25" style="209" customWidth="1"/>
    <col min="6922" max="6922" width="9.75" style="209" customWidth="1"/>
    <col min="6923" max="6923" width="9.875" style="209" customWidth="1"/>
    <col min="6924" max="6924" width="9.375" style="209" customWidth="1"/>
    <col min="6925" max="6925" width="7.5" style="209" customWidth="1"/>
    <col min="6926" max="6926" width="8.25" style="209" customWidth="1"/>
    <col min="6927" max="6928" width="11.5" style="209" customWidth="1"/>
    <col min="6929" max="6929" width="11.875" style="209" customWidth="1"/>
    <col min="6930" max="7168" width="9" style="209"/>
    <col min="7169" max="7169" width="9.5" style="209" customWidth="1"/>
    <col min="7170" max="7177" width="9.25" style="209" customWidth="1"/>
    <col min="7178" max="7178" width="9.75" style="209" customWidth="1"/>
    <col min="7179" max="7179" width="9.875" style="209" customWidth="1"/>
    <col min="7180" max="7180" width="9.375" style="209" customWidth="1"/>
    <col min="7181" max="7181" width="7.5" style="209" customWidth="1"/>
    <col min="7182" max="7182" width="8.25" style="209" customWidth="1"/>
    <col min="7183" max="7184" width="11.5" style="209" customWidth="1"/>
    <col min="7185" max="7185" width="11.875" style="209" customWidth="1"/>
    <col min="7186" max="7424" width="9" style="209"/>
    <col min="7425" max="7425" width="9.5" style="209" customWidth="1"/>
    <col min="7426" max="7433" width="9.25" style="209" customWidth="1"/>
    <col min="7434" max="7434" width="9.75" style="209" customWidth="1"/>
    <col min="7435" max="7435" width="9.875" style="209" customWidth="1"/>
    <col min="7436" max="7436" width="9.375" style="209" customWidth="1"/>
    <col min="7437" max="7437" width="7.5" style="209" customWidth="1"/>
    <col min="7438" max="7438" width="8.25" style="209" customWidth="1"/>
    <col min="7439" max="7440" width="11.5" style="209" customWidth="1"/>
    <col min="7441" max="7441" width="11.875" style="209" customWidth="1"/>
    <col min="7442" max="7680" width="9" style="209"/>
    <col min="7681" max="7681" width="9.5" style="209" customWidth="1"/>
    <col min="7682" max="7689" width="9.25" style="209" customWidth="1"/>
    <col min="7690" max="7690" width="9.75" style="209" customWidth="1"/>
    <col min="7691" max="7691" width="9.875" style="209" customWidth="1"/>
    <col min="7692" max="7692" width="9.375" style="209" customWidth="1"/>
    <col min="7693" max="7693" width="7.5" style="209" customWidth="1"/>
    <col min="7694" max="7694" width="8.25" style="209" customWidth="1"/>
    <col min="7695" max="7696" width="11.5" style="209" customWidth="1"/>
    <col min="7697" max="7697" width="11.875" style="209" customWidth="1"/>
    <col min="7698" max="7936" width="9" style="209"/>
    <col min="7937" max="7937" width="9.5" style="209" customWidth="1"/>
    <col min="7938" max="7945" width="9.25" style="209" customWidth="1"/>
    <col min="7946" max="7946" width="9.75" style="209" customWidth="1"/>
    <col min="7947" max="7947" width="9.875" style="209" customWidth="1"/>
    <col min="7948" max="7948" width="9.375" style="209" customWidth="1"/>
    <col min="7949" max="7949" width="7.5" style="209" customWidth="1"/>
    <col min="7950" max="7950" width="8.25" style="209" customWidth="1"/>
    <col min="7951" max="7952" width="11.5" style="209" customWidth="1"/>
    <col min="7953" max="7953" width="11.875" style="209" customWidth="1"/>
    <col min="7954" max="8192" width="9" style="209"/>
    <col min="8193" max="8193" width="9.5" style="209" customWidth="1"/>
    <col min="8194" max="8201" width="9.25" style="209" customWidth="1"/>
    <col min="8202" max="8202" width="9.75" style="209" customWidth="1"/>
    <col min="8203" max="8203" width="9.875" style="209" customWidth="1"/>
    <col min="8204" max="8204" width="9.375" style="209" customWidth="1"/>
    <col min="8205" max="8205" width="7.5" style="209" customWidth="1"/>
    <col min="8206" max="8206" width="8.25" style="209" customWidth="1"/>
    <col min="8207" max="8208" width="11.5" style="209" customWidth="1"/>
    <col min="8209" max="8209" width="11.875" style="209" customWidth="1"/>
    <col min="8210" max="8448" width="9" style="209"/>
    <col min="8449" max="8449" width="9.5" style="209" customWidth="1"/>
    <col min="8450" max="8457" width="9.25" style="209" customWidth="1"/>
    <col min="8458" max="8458" width="9.75" style="209" customWidth="1"/>
    <col min="8459" max="8459" width="9.875" style="209" customWidth="1"/>
    <col min="8460" max="8460" width="9.375" style="209" customWidth="1"/>
    <col min="8461" max="8461" width="7.5" style="209" customWidth="1"/>
    <col min="8462" max="8462" width="8.25" style="209" customWidth="1"/>
    <col min="8463" max="8464" width="11.5" style="209" customWidth="1"/>
    <col min="8465" max="8465" width="11.875" style="209" customWidth="1"/>
    <col min="8466" max="8704" width="9" style="209"/>
    <col min="8705" max="8705" width="9.5" style="209" customWidth="1"/>
    <col min="8706" max="8713" width="9.25" style="209" customWidth="1"/>
    <col min="8714" max="8714" width="9.75" style="209" customWidth="1"/>
    <col min="8715" max="8715" width="9.875" style="209" customWidth="1"/>
    <col min="8716" max="8716" width="9.375" style="209" customWidth="1"/>
    <col min="8717" max="8717" width="7.5" style="209" customWidth="1"/>
    <col min="8718" max="8718" width="8.25" style="209" customWidth="1"/>
    <col min="8719" max="8720" width="11.5" style="209" customWidth="1"/>
    <col min="8721" max="8721" width="11.875" style="209" customWidth="1"/>
    <col min="8722" max="8960" width="9" style="209"/>
    <col min="8961" max="8961" width="9.5" style="209" customWidth="1"/>
    <col min="8962" max="8969" width="9.25" style="209" customWidth="1"/>
    <col min="8970" max="8970" width="9.75" style="209" customWidth="1"/>
    <col min="8971" max="8971" width="9.875" style="209" customWidth="1"/>
    <col min="8972" max="8972" width="9.375" style="209" customWidth="1"/>
    <col min="8973" max="8973" width="7.5" style="209" customWidth="1"/>
    <col min="8974" max="8974" width="8.25" style="209" customWidth="1"/>
    <col min="8975" max="8976" width="11.5" style="209" customWidth="1"/>
    <col min="8977" max="8977" width="11.875" style="209" customWidth="1"/>
    <col min="8978" max="9216" width="9" style="209"/>
    <col min="9217" max="9217" width="9.5" style="209" customWidth="1"/>
    <col min="9218" max="9225" width="9.25" style="209" customWidth="1"/>
    <col min="9226" max="9226" width="9.75" style="209" customWidth="1"/>
    <col min="9227" max="9227" width="9.875" style="209" customWidth="1"/>
    <col min="9228" max="9228" width="9.375" style="209" customWidth="1"/>
    <col min="9229" max="9229" width="7.5" style="209" customWidth="1"/>
    <col min="9230" max="9230" width="8.25" style="209" customWidth="1"/>
    <col min="9231" max="9232" width="11.5" style="209" customWidth="1"/>
    <col min="9233" max="9233" width="11.875" style="209" customWidth="1"/>
    <col min="9234" max="9472" width="9" style="209"/>
    <col min="9473" max="9473" width="9.5" style="209" customWidth="1"/>
    <col min="9474" max="9481" width="9.25" style="209" customWidth="1"/>
    <col min="9482" max="9482" width="9.75" style="209" customWidth="1"/>
    <col min="9483" max="9483" width="9.875" style="209" customWidth="1"/>
    <col min="9484" max="9484" width="9.375" style="209" customWidth="1"/>
    <col min="9485" max="9485" width="7.5" style="209" customWidth="1"/>
    <col min="9486" max="9486" width="8.25" style="209" customWidth="1"/>
    <col min="9487" max="9488" width="11.5" style="209" customWidth="1"/>
    <col min="9489" max="9489" width="11.875" style="209" customWidth="1"/>
    <col min="9490" max="9728" width="9" style="209"/>
    <col min="9729" max="9729" width="9.5" style="209" customWidth="1"/>
    <col min="9730" max="9737" width="9.25" style="209" customWidth="1"/>
    <col min="9738" max="9738" width="9.75" style="209" customWidth="1"/>
    <col min="9739" max="9739" width="9.875" style="209" customWidth="1"/>
    <col min="9740" max="9740" width="9.375" style="209" customWidth="1"/>
    <col min="9741" max="9741" width="7.5" style="209" customWidth="1"/>
    <col min="9742" max="9742" width="8.25" style="209" customWidth="1"/>
    <col min="9743" max="9744" width="11.5" style="209" customWidth="1"/>
    <col min="9745" max="9745" width="11.875" style="209" customWidth="1"/>
    <col min="9746" max="9984" width="9" style="209"/>
    <col min="9985" max="9985" width="9.5" style="209" customWidth="1"/>
    <col min="9986" max="9993" width="9.25" style="209" customWidth="1"/>
    <col min="9994" max="9994" width="9.75" style="209" customWidth="1"/>
    <col min="9995" max="9995" width="9.875" style="209" customWidth="1"/>
    <col min="9996" max="9996" width="9.375" style="209" customWidth="1"/>
    <col min="9997" max="9997" width="7.5" style="209" customWidth="1"/>
    <col min="9998" max="9998" width="8.25" style="209" customWidth="1"/>
    <col min="9999" max="10000" width="11.5" style="209" customWidth="1"/>
    <col min="10001" max="10001" width="11.875" style="209" customWidth="1"/>
    <col min="10002" max="10240" width="9" style="209"/>
    <col min="10241" max="10241" width="9.5" style="209" customWidth="1"/>
    <col min="10242" max="10249" width="9.25" style="209" customWidth="1"/>
    <col min="10250" max="10250" width="9.75" style="209" customWidth="1"/>
    <col min="10251" max="10251" width="9.875" style="209" customWidth="1"/>
    <col min="10252" max="10252" width="9.375" style="209" customWidth="1"/>
    <col min="10253" max="10253" width="7.5" style="209" customWidth="1"/>
    <col min="10254" max="10254" width="8.25" style="209" customWidth="1"/>
    <col min="10255" max="10256" width="11.5" style="209" customWidth="1"/>
    <col min="10257" max="10257" width="11.875" style="209" customWidth="1"/>
    <col min="10258" max="10496" width="9" style="209"/>
    <col min="10497" max="10497" width="9.5" style="209" customWidth="1"/>
    <col min="10498" max="10505" width="9.25" style="209" customWidth="1"/>
    <col min="10506" max="10506" width="9.75" style="209" customWidth="1"/>
    <col min="10507" max="10507" width="9.875" style="209" customWidth="1"/>
    <col min="10508" max="10508" width="9.375" style="209" customWidth="1"/>
    <col min="10509" max="10509" width="7.5" style="209" customWidth="1"/>
    <col min="10510" max="10510" width="8.25" style="209" customWidth="1"/>
    <col min="10511" max="10512" width="11.5" style="209" customWidth="1"/>
    <col min="10513" max="10513" width="11.875" style="209" customWidth="1"/>
    <col min="10514" max="10752" width="9" style="209"/>
    <col min="10753" max="10753" width="9.5" style="209" customWidth="1"/>
    <col min="10754" max="10761" width="9.25" style="209" customWidth="1"/>
    <col min="10762" max="10762" width="9.75" style="209" customWidth="1"/>
    <col min="10763" max="10763" width="9.875" style="209" customWidth="1"/>
    <col min="10764" max="10764" width="9.375" style="209" customWidth="1"/>
    <col min="10765" max="10765" width="7.5" style="209" customWidth="1"/>
    <col min="10766" max="10766" width="8.25" style="209" customWidth="1"/>
    <col min="10767" max="10768" width="11.5" style="209" customWidth="1"/>
    <col min="10769" max="10769" width="11.875" style="209" customWidth="1"/>
    <col min="10770" max="11008" width="9" style="209"/>
    <col min="11009" max="11009" width="9.5" style="209" customWidth="1"/>
    <col min="11010" max="11017" width="9.25" style="209" customWidth="1"/>
    <col min="11018" max="11018" width="9.75" style="209" customWidth="1"/>
    <col min="11019" max="11019" width="9.875" style="209" customWidth="1"/>
    <col min="11020" max="11020" width="9.375" style="209" customWidth="1"/>
    <col min="11021" max="11021" width="7.5" style="209" customWidth="1"/>
    <col min="11022" max="11022" width="8.25" style="209" customWidth="1"/>
    <col min="11023" max="11024" width="11.5" style="209" customWidth="1"/>
    <col min="11025" max="11025" width="11.875" style="209" customWidth="1"/>
    <col min="11026" max="11264" width="9" style="209"/>
    <col min="11265" max="11265" width="9.5" style="209" customWidth="1"/>
    <col min="11266" max="11273" width="9.25" style="209" customWidth="1"/>
    <col min="11274" max="11274" width="9.75" style="209" customWidth="1"/>
    <col min="11275" max="11275" width="9.875" style="209" customWidth="1"/>
    <col min="11276" max="11276" width="9.375" style="209" customWidth="1"/>
    <col min="11277" max="11277" width="7.5" style="209" customWidth="1"/>
    <col min="11278" max="11278" width="8.25" style="209" customWidth="1"/>
    <col min="11279" max="11280" width="11.5" style="209" customWidth="1"/>
    <col min="11281" max="11281" width="11.875" style="209" customWidth="1"/>
    <col min="11282" max="11520" width="9" style="209"/>
    <col min="11521" max="11521" width="9.5" style="209" customWidth="1"/>
    <col min="11522" max="11529" width="9.25" style="209" customWidth="1"/>
    <col min="11530" max="11530" width="9.75" style="209" customWidth="1"/>
    <col min="11531" max="11531" width="9.875" style="209" customWidth="1"/>
    <col min="11532" max="11532" width="9.375" style="209" customWidth="1"/>
    <col min="11533" max="11533" width="7.5" style="209" customWidth="1"/>
    <col min="11534" max="11534" width="8.25" style="209" customWidth="1"/>
    <col min="11535" max="11536" width="11.5" style="209" customWidth="1"/>
    <col min="11537" max="11537" width="11.875" style="209" customWidth="1"/>
    <col min="11538" max="11776" width="9" style="209"/>
    <col min="11777" max="11777" width="9.5" style="209" customWidth="1"/>
    <col min="11778" max="11785" width="9.25" style="209" customWidth="1"/>
    <col min="11786" max="11786" width="9.75" style="209" customWidth="1"/>
    <col min="11787" max="11787" width="9.875" style="209" customWidth="1"/>
    <col min="11788" max="11788" width="9.375" style="209" customWidth="1"/>
    <col min="11789" max="11789" width="7.5" style="209" customWidth="1"/>
    <col min="11790" max="11790" width="8.25" style="209" customWidth="1"/>
    <col min="11791" max="11792" width="11.5" style="209" customWidth="1"/>
    <col min="11793" max="11793" width="11.875" style="209" customWidth="1"/>
    <col min="11794" max="12032" width="9" style="209"/>
    <col min="12033" max="12033" width="9.5" style="209" customWidth="1"/>
    <col min="12034" max="12041" width="9.25" style="209" customWidth="1"/>
    <col min="12042" max="12042" width="9.75" style="209" customWidth="1"/>
    <col min="12043" max="12043" width="9.875" style="209" customWidth="1"/>
    <col min="12044" max="12044" width="9.375" style="209" customWidth="1"/>
    <col min="12045" max="12045" width="7.5" style="209" customWidth="1"/>
    <col min="12046" max="12046" width="8.25" style="209" customWidth="1"/>
    <col min="12047" max="12048" width="11.5" style="209" customWidth="1"/>
    <col min="12049" max="12049" width="11.875" style="209" customWidth="1"/>
    <col min="12050" max="12288" width="9" style="209"/>
    <col min="12289" max="12289" width="9.5" style="209" customWidth="1"/>
    <col min="12290" max="12297" width="9.25" style="209" customWidth="1"/>
    <col min="12298" max="12298" width="9.75" style="209" customWidth="1"/>
    <col min="12299" max="12299" width="9.875" style="209" customWidth="1"/>
    <col min="12300" max="12300" width="9.375" style="209" customWidth="1"/>
    <col min="12301" max="12301" width="7.5" style="209" customWidth="1"/>
    <col min="12302" max="12302" width="8.25" style="209" customWidth="1"/>
    <col min="12303" max="12304" width="11.5" style="209" customWidth="1"/>
    <col min="12305" max="12305" width="11.875" style="209" customWidth="1"/>
    <col min="12306" max="12544" width="9" style="209"/>
    <col min="12545" max="12545" width="9.5" style="209" customWidth="1"/>
    <col min="12546" max="12553" width="9.25" style="209" customWidth="1"/>
    <col min="12554" max="12554" width="9.75" style="209" customWidth="1"/>
    <col min="12555" max="12555" width="9.875" style="209" customWidth="1"/>
    <col min="12556" max="12556" width="9.375" style="209" customWidth="1"/>
    <col min="12557" max="12557" width="7.5" style="209" customWidth="1"/>
    <col min="12558" max="12558" width="8.25" style="209" customWidth="1"/>
    <col min="12559" max="12560" width="11.5" style="209" customWidth="1"/>
    <col min="12561" max="12561" width="11.875" style="209" customWidth="1"/>
    <col min="12562" max="12800" width="9" style="209"/>
    <col min="12801" max="12801" width="9.5" style="209" customWidth="1"/>
    <col min="12802" max="12809" width="9.25" style="209" customWidth="1"/>
    <col min="12810" max="12810" width="9.75" style="209" customWidth="1"/>
    <col min="12811" max="12811" width="9.875" style="209" customWidth="1"/>
    <col min="12812" max="12812" width="9.375" style="209" customWidth="1"/>
    <col min="12813" max="12813" width="7.5" style="209" customWidth="1"/>
    <col min="12814" max="12814" width="8.25" style="209" customWidth="1"/>
    <col min="12815" max="12816" width="11.5" style="209" customWidth="1"/>
    <col min="12817" max="12817" width="11.875" style="209" customWidth="1"/>
    <col min="12818" max="13056" width="9" style="209"/>
    <col min="13057" max="13057" width="9.5" style="209" customWidth="1"/>
    <col min="13058" max="13065" width="9.25" style="209" customWidth="1"/>
    <col min="13066" max="13066" width="9.75" style="209" customWidth="1"/>
    <col min="13067" max="13067" width="9.875" style="209" customWidth="1"/>
    <col min="13068" max="13068" width="9.375" style="209" customWidth="1"/>
    <col min="13069" max="13069" width="7.5" style="209" customWidth="1"/>
    <col min="13070" max="13070" width="8.25" style="209" customWidth="1"/>
    <col min="13071" max="13072" width="11.5" style="209" customWidth="1"/>
    <col min="13073" max="13073" width="11.875" style="209" customWidth="1"/>
    <col min="13074" max="13312" width="9" style="209"/>
    <col min="13313" max="13313" width="9.5" style="209" customWidth="1"/>
    <col min="13314" max="13321" width="9.25" style="209" customWidth="1"/>
    <col min="13322" max="13322" width="9.75" style="209" customWidth="1"/>
    <col min="13323" max="13323" width="9.875" style="209" customWidth="1"/>
    <col min="13324" max="13324" width="9.375" style="209" customWidth="1"/>
    <col min="13325" max="13325" width="7.5" style="209" customWidth="1"/>
    <col min="13326" max="13326" width="8.25" style="209" customWidth="1"/>
    <col min="13327" max="13328" width="11.5" style="209" customWidth="1"/>
    <col min="13329" max="13329" width="11.875" style="209" customWidth="1"/>
    <col min="13330" max="13568" width="9" style="209"/>
    <col min="13569" max="13569" width="9.5" style="209" customWidth="1"/>
    <col min="13570" max="13577" width="9.25" style="209" customWidth="1"/>
    <col min="13578" max="13578" width="9.75" style="209" customWidth="1"/>
    <col min="13579" max="13579" width="9.875" style="209" customWidth="1"/>
    <col min="13580" max="13580" width="9.375" style="209" customWidth="1"/>
    <col min="13581" max="13581" width="7.5" style="209" customWidth="1"/>
    <col min="13582" max="13582" width="8.25" style="209" customWidth="1"/>
    <col min="13583" max="13584" width="11.5" style="209" customWidth="1"/>
    <col min="13585" max="13585" width="11.875" style="209" customWidth="1"/>
    <col min="13586" max="13824" width="9" style="209"/>
    <col min="13825" max="13825" width="9.5" style="209" customWidth="1"/>
    <col min="13826" max="13833" width="9.25" style="209" customWidth="1"/>
    <col min="13834" max="13834" width="9.75" style="209" customWidth="1"/>
    <col min="13835" max="13835" width="9.875" style="209" customWidth="1"/>
    <col min="13836" max="13836" width="9.375" style="209" customWidth="1"/>
    <col min="13837" max="13837" width="7.5" style="209" customWidth="1"/>
    <col min="13838" max="13838" width="8.25" style="209" customWidth="1"/>
    <col min="13839" max="13840" width="11.5" style="209" customWidth="1"/>
    <col min="13841" max="13841" width="11.875" style="209" customWidth="1"/>
    <col min="13842" max="14080" width="9" style="209"/>
    <col min="14081" max="14081" width="9.5" style="209" customWidth="1"/>
    <col min="14082" max="14089" width="9.25" style="209" customWidth="1"/>
    <col min="14090" max="14090" width="9.75" style="209" customWidth="1"/>
    <col min="14091" max="14091" width="9.875" style="209" customWidth="1"/>
    <col min="14092" max="14092" width="9.375" style="209" customWidth="1"/>
    <col min="14093" max="14093" width="7.5" style="209" customWidth="1"/>
    <col min="14094" max="14094" width="8.25" style="209" customWidth="1"/>
    <col min="14095" max="14096" width="11.5" style="209" customWidth="1"/>
    <col min="14097" max="14097" width="11.875" style="209" customWidth="1"/>
    <col min="14098" max="14336" width="9" style="209"/>
    <col min="14337" max="14337" width="9.5" style="209" customWidth="1"/>
    <col min="14338" max="14345" width="9.25" style="209" customWidth="1"/>
    <col min="14346" max="14346" width="9.75" style="209" customWidth="1"/>
    <col min="14347" max="14347" width="9.875" style="209" customWidth="1"/>
    <col min="14348" max="14348" width="9.375" style="209" customWidth="1"/>
    <col min="14349" max="14349" width="7.5" style="209" customWidth="1"/>
    <col min="14350" max="14350" width="8.25" style="209" customWidth="1"/>
    <col min="14351" max="14352" width="11.5" style="209" customWidth="1"/>
    <col min="14353" max="14353" width="11.875" style="209" customWidth="1"/>
    <col min="14354" max="14592" width="9" style="209"/>
    <col min="14593" max="14593" width="9.5" style="209" customWidth="1"/>
    <col min="14594" max="14601" width="9.25" style="209" customWidth="1"/>
    <col min="14602" max="14602" width="9.75" style="209" customWidth="1"/>
    <col min="14603" max="14603" width="9.875" style="209" customWidth="1"/>
    <col min="14604" max="14604" width="9.375" style="209" customWidth="1"/>
    <col min="14605" max="14605" width="7.5" style="209" customWidth="1"/>
    <col min="14606" max="14606" width="8.25" style="209" customWidth="1"/>
    <col min="14607" max="14608" width="11.5" style="209" customWidth="1"/>
    <col min="14609" max="14609" width="11.875" style="209" customWidth="1"/>
    <col min="14610" max="14848" width="9" style="209"/>
    <col min="14849" max="14849" width="9.5" style="209" customWidth="1"/>
    <col min="14850" max="14857" width="9.25" style="209" customWidth="1"/>
    <col min="14858" max="14858" width="9.75" style="209" customWidth="1"/>
    <col min="14859" max="14859" width="9.875" style="209" customWidth="1"/>
    <col min="14860" max="14860" width="9.375" style="209" customWidth="1"/>
    <col min="14861" max="14861" width="7.5" style="209" customWidth="1"/>
    <col min="14862" max="14862" width="8.25" style="209" customWidth="1"/>
    <col min="14863" max="14864" width="11.5" style="209" customWidth="1"/>
    <col min="14865" max="14865" width="11.875" style="209" customWidth="1"/>
    <col min="14866" max="15104" width="9" style="209"/>
    <col min="15105" max="15105" width="9.5" style="209" customWidth="1"/>
    <col min="15106" max="15113" width="9.25" style="209" customWidth="1"/>
    <col min="15114" max="15114" width="9.75" style="209" customWidth="1"/>
    <col min="15115" max="15115" width="9.875" style="209" customWidth="1"/>
    <col min="15116" max="15116" width="9.375" style="209" customWidth="1"/>
    <col min="15117" max="15117" width="7.5" style="209" customWidth="1"/>
    <col min="15118" max="15118" width="8.25" style="209" customWidth="1"/>
    <col min="15119" max="15120" width="11.5" style="209" customWidth="1"/>
    <col min="15121" max="15121" width="11.875" style="209" customWidth="1"/>
    <col min="15122" max="15360" width="9" style="209"/>
    <col min="15361" max="15361" width="9.5" style="209" customWidth="1"/>
    <col min="15362" max="15369" width="9.25" style="209" customWidth="1"/>
    <col min="15370" max="15370" width="9.75" style="209" customWidth="1"/>
    <col min="15371" max="15371" width="9.875" style="209" customWidth="1"/>
    <col min="15372" max="15372" width="9.375" style="209" customWidth="1"/>
    <col min="15373" max="15373" width="7.5" style="209" customWidth="1"/>
    <col min="15374" max="15374" width="8.25" style="209" customWidth="1"/>
    <col min="15375" max="15376" width="11.5" style="209" customWidth="1"/>
    <col min="15377" max="15377" width="11.875" style="209" customWidth="1"/>
    <col min="15378" max="15616" width="9" style="209"/>
    <col min="15617" max="15617" width="9.5" style="209" customWidth="1"/>
    <col min="15618" max="15625" width="9.25" style="209" customWidth="1"/>
    <col min="15626" max="15626" width="9.75" style="209" customWidth="1"/>
    <col min="15627" max="15627" width="9.875" style="209" customWidth="1"/>
    <col min="15628" max="15628" width="9.375" style="209" customWidth="1"/>
    <col min="15629" max="15629" width="7.5" style="209" customWidth="1"/>
    <col min="15630" max="15630" width="8.25" style="209" customWidth="1"/>
    <col min="15631" max="15632" width="11.5" style="209" customWidth="1"/>
    <col min="15633" max="15633" width="11.875" style="209" customWidth="1"/>
    <col min="15634" max="15872" width="9" style="209"/>
    <col min="15873" max="15873" width="9.5" style="209" customWidth="1"/>
    <col min="15874" max="15881" width="9.25" style="209" customWidth="1"/>
    <col min="15882" max="15882" width="9.75" style="209" customWidth="1"/>
    <col min="15883" max="15883" width="9.875" style="209" customWidth="1"/>
    <col min="15884" max="15884" width="9.375" style="209" customWidth="1"/>
    <col min="15885" max="15885" width="7.5" style="209" customWidth="1"/>
    <col min="15886" max="15886" width="8.25" style="209" customWidth="1"/>
    <col min="15887" max="15888" width="11.5" style="209" customWidth="1"/>
    <col min="15889" max="15889" width="11.875" style="209" customWidth="1"/>
    <col min="15890" max="16128" width="9" style="209"/>
    <col min="16129" max="16129" width="9.5" style="209" customWidth="1"/>
    <col min="16130" max="16137" width="9.25" style="209" customWidth="1"/>
    <col min="16138" max="16138" width="9.75" style="209" customWidth="1"/>
    <col min="16139" max="16139" width="9.875" style="209" customWidth="1"/>
    <col min="16140" max="16140" width="9.375" style="209" customWidth="1"/>
    <col min="16141" max="16141" width="7.5" style="209" customWidth="1"/>
    <col min="16142" max="16142" width="8.25" style="209" customWidth="1"/>
    <col min="16143" max="16144" width="11.5" style="209" customWidth="1"/>
    <col min="16145" max="16145" width="11.875" style="209" customWidth="1"/>
    <col min="16146" max="16384" width="9" style="209"/>
  </cols>
  <sheetData>
    <row r="1" spans="1:9" s="210" customFormat="1" ht="18" customHeight="1" thickBot="1" x14ac:dyDescent="0.2">
      <c r="A1" s="69" t="s">
        <v>455</v>
      </c>
      <c r="B1" s="217"/>
      <c r="C1" s="217"/>
      <c r="D1" s="217"/>
      <c r="E1" s="217"/>
      <c r="F1" s="217"/>
      <c r="G1" s="217"/>
      <c r="H1" s="217"/>
      <c r="I1" s="216" t="s">
        <v>454</v>
      </c>
    </row>
    <row r="2" spans="1:9" s="210" customFormat="1" ht="21.75" customHeight="1" x14ac:dyDescent="0.15">
      <c r="A2" s="197" t="s">
        <v>23</v>
      </c>
      <c r="B2" s="260" t="s">
        <v>24</v>
      </c>
      <c r="C2" s="215" t="s">
        <v>25</v>
      </c>
      <c r="D2" s="215" t="s">
        <v>453</v>
      </c>
      <c r="E2" s="214" t="s">
        <v>26</v>
      </c>
      <c r="F2" s="259" t="s">
        <v>27</v>
      </c>
      <c r="G2" s="215" t="s">
        <v>28</v>
      </c>
      <c r="H2" s="215" t="s">
        <v>29</v>
      </c>
      <c r="I2" s="214" t="s">
        <v>30</v>
      </c>
    </row>
    <row r="3" spans="1:9" s="210" customFormat="1" ht="21.75" customHeight="1" thickBot="1" x14ac:dyDescent="0.2">
      <c r="A3" s="198" t="s">
        <v>31</v>
      </c>
      <c r="B3" s="258"/>
      <c r="C3" s="212"/>
      <c r="D3" s="212"/>
      <c r="E3" s="211"/>
      <c r="F3" s="226"/>
      <c r="G3" s="212"/>
      <c r="H3" s="212"/>
      <c r="I3" s="211"/>
    </row>
    <row r="4" spans="1:9" s="79" customFormat="1" ht="25.5" customHeight="1" x14ac:dyDescent="0.15">
      <c r="A4" s="74" t="s">
        <v>452</v>
      </c>
      <c r="B4" s="1">
        <v>1425</v>
      </c>
      <c r="C4" s="2">
        <v>154</v>
      </c>
      <c r="D4" s="2">
        <v>45</v>
      </c>
      <c r="E4" s="3">
        <v>146</v>
      </c>
      <c r="F4" s="4">
        <v>2</v>
      </c>
      <c r="G4" s="2">
        <v>24</v>
      </c>
      <c r="H4" s="2">
        <v>757</v>
      </c>
      <c r="I4" s="3">
        <v>297</v>
      </c>
    </row>
    <row r="5" spans="1:9" s="79" customFormat="1" ht="25.5" customHeight="1" x14ac:dyDescent="0.15">
      <c r="A5" s="74">
        <v>24</v>
      </c>
      <c r="B5" s="1">
        <v>1436</v>
      </c>
      <c r="C5" s="2">
        <v>169</v>
      </c>
      <c r="D5" s="2">
        <v>49</v>
      </c>
      <c r="E5" s="3">
        <v>149</v>
      </c>
      <c r="F5" s="4">
        <v>5</v>
      </c>
      <c r="G5" s="2">
        <v>24</v>
      </c>
      <c r="H5" s="2">
        <v>775</v>
      </c>
      <c r="I5" s="3">
        <v>265</v>
      </c>
    </row>
    <row r="6" spans="1:9" s="79" customFormat="1" ht="25.5" customHeight="1" x14ac:dyDescent="0.15">
      <c r="A6" s="74">
        <v>26</v>
      </c>
      <c r="B6" s="1">
        <v>1210</v>
      </c>
      <c r="C6" s="2">
        <v>124</v>
      </c>
      <c r="D6" s="2">
        <v>54</v>
      </c>
      <c r="E6" s="3">
        <v>139</v>
      </c>
      <c r="F6" s="4">
        <v>5</v>
      </c>
      <c r="G6" s="2">
        <v>23</v>
      </c>
      <c r="H6" s="2">
        <v>623</v>
      </c>
      <c r="I6" s="3">
        <v>242</v>
      </c>
    </row>
    <row r="7" spans="1:9" s="79" customFormat="1" ht="25.5" customHeight="1" x14ac:dyDescent="0.15">
      <c r="A7" s="74">
        <v>28</v>
      </c>
      <c r="B7" s="1">
        <v>1288</v>
      </c>
      <c r="C7" s="2">
        <v>137</v>
      </c>
      <c r="D7" s="2">
        <v>55</v>
      </c>
      <c r="E7" s="3">
        <v>152</v>
      </c>
      <c r="F7" s="4">
        <v>6</v>
      </c>
      <c r="G7" s="2">
        <v>28</v>
      </c>
      <c r="H7" s="2">
        <v>656</v>
      </c>
      <c r="I7" s="3">
        <v>254</v>
      </c>
    </row>
    <row r="8" spans="1:9" s="79" customFormat="1" ht="25.5" customHeight="1" thickBot="1" x14ac:dyDescent="0.2">
      <c r="A8" s="75">
        <v>30</v>
      </c>
      <c r="B8" s="5">
        <f>SUM(C8:I8)</f>
        <v>1368</v>
      </c>
      <c r="C8" s="6">
        <v>133</v>
      </c>
      <c r="D8" s="6">
        <v>59</v>
      </c>
      <c r="E8" s="7">
        <v>167</v>
      </c>
      <c r="F8" s="8">
        <v>9</v>
      </c>
      <c r="G8" s="6">
        <v>27</v>
      </c>
      <c r="H8" s="6">
        <v>735</v>
      </c>
      <c r="I8" s="7">
        <v>238</v>
      </c>
    </row>
    <row r="9" spans="1:9" s="79" customFormat="1" ht="18" customHeight="1" x14ac:dyDescent="0.15">
      <c r="A9" s="69" t="s">
        <v>5</v>
      </c>
      <c r="B9" s="70"/>
      <c r="C9" s="70"/>
      <c r="D9" s="70"/>
      <c r="E9" s="70"/>
      <c r="F9" s="70"/>
      <c r="G9" s="70"/>
      <c r="H9" s="70"/>
      <c r="I9" s="70"/>
    </row>
    <row r="10" spans="1:9" s="79" customFormat="1" ht="18" customHeight="1" x14ac:dyDescent="0.15">
      <c r="A10" s="69" t="s">
        <v>451</v>
      </c>
      <c r="B10" s="70"/>
      <c r="C10" s="70"/>
      <c r="D10" s="70"/>
      <c r="E10" s="70"/>
      <c r="F10" s="70"/>
      <c r="G10" s="70"/>
      <c r="H10" s="70"/>
      <c r="I10" s="70"/>
    </row>
    <row r="11" spans="1:9" ht="18" customHeight="1" x14ac:dyDescent="0.15">
      <c r="A11" s="69" t="s">
        <v>450</v>
      </c>
      <c r="B11" s="70"/>
      <c r="C11" s="70"/>
      <c r="D11" s="70"/>
      <c r="E11" s="70"/>
      <c r="F11" s="70"/>
      <c r="G11" s="70"/>
      <c r="H11" s="70"/>
      <c r="I11" s="70"/>
    </row>
  </sheetData>
  <mergeCells count="9">
    <mergeCell ref="G2:G3"/>
    <mergeCell ref="H2:H3"/>
    <mergeCell ref="I2:I3"/>
    <mergeCell ref="A2:A3"/>
    <mergeCell ref="B2:B3"/>
    <mergeCell ref="C2:C3"/>
    <mergeCell ref="D2:D3"/>
    <mergeCell ref="E2:E3"/>
    <mergeCell ref="F2:F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view="pageBreakPreview" zoomScaleNormal="100" zoomScaleSheetLayoutView="100" workbookViewId="0"/>
  </sheetViews>
  <sheetFormatPr defaultRowHeight="13.5" x14ac:dyDescent="0.15"/>
  <cols>
    <col min="1" max="1" width="11.25" style="209" customWidth="1"/>
    <col min="2" max="3" width="6.875" style="209" customWidth="1"/>
    <col min="4" max="4" width="7.75" style="209" customWidth="1"/>
    <col min="5" max="5" width="8" style="209" customWidth="1"/>
    <col min="6" max="6" width="8.875" style="209" customWidth="1"/>
    <col min="7" max="9" width="8" style="209" customWidth="1"/>
    <col min="10" max="10" width="9.75" style="209" customWidth="1"/>
    <col min="11" max="11" width="8.25" style="209" customWidth="1"/>
    <col min="12" max="18" width="7.875" style="209" customWidth="1"/>
    <col min="19" max="19" width="8.125" style="209" customWidth="1"/>
    <col min="20" max="21" width="7.875" style="209" customWidth="1"/>
    <col min="22" max="22" width="9.75" style="209" customWidth="1"/>
    <col min="23" max="23" width="9.875" style="209" customWidth="1"/>
    <col min="24" max="24" width="9.375" style="209" customWidth="1"/>
    <col min="25" max="25" width="7.5" style="209" customWidth="1"/>
    <col min="26" max="26" width="8.25" style="209" customWidth="1"/>
    <col min="27" max="28" width="11.5" style="209" customWidth="1"/>
    <col min="29" max="29" width="11.875" style="209" customWidth="1"/>
    <col min="30" max="256" width="9" style="209"/>
    <col min="257" max="257" width="11.25" style="209" customWidth="1"/>
    <col min="258" max="259" width="6.875" style="209" customWidth="1"/>
    <col min="260" max="260" width="7.75" style="209" customWidth="1"/>
    <col min="261" max="261" width="8" style="209" customWidth="1"/>
    <col min="262" max="262" width="8.875" style="209" customWidth="1"/>
    <col min="263" max="265" width="8" style="209" customWidth="1"/>
    <col min="266" max="266" width="9.75" style="209" customWidth="1"/>
    <col min="267" max="267" width="8.25" style="209" customWidth="1"/>
    <col min="268" max="274" width="7.875" style="209" customWidth="1"/>
    <col min="275" max="275" width="8.125" style="209" customWidth="1"/>
    <col min="276" max="277" width="7.875" style="209" customWidth="1"/>
    <col min="278" max="278" width="9.75" style="209" customWidth="1"/>
    <col min="279" max="279" width="9.875" style="209" customWidth="1"/>
    <col min="280" max="280" width="9.375" style="209" customWidth="1"/>
    <col min="281" max="281" width="7.5" style="209" customWidth="1"/>
    <col min="282" max="282" width="8.25" style="209" customWidth="1"/>
    <col min="283" max="284" width="11.5" style="209" customWidth="1"/>
    <col min="285" max="285" width="11.875" style="209" customWidth="1"/>
    <col min="286" max="512" width="9" style="209"/>
    <col min="513" max="513" width="11.25" style="209" customWidth="1"/>
    <col min="514" max="515" width="6.875" style="209" customWidth="1"/>
    <col min="516" max="516" width="7.75" style="209" customWidth="1"/>
    <col min="517" max="517" width="8" style="209" customWidth="1"/>
    <col min="518" max="518" width="8.875" style="209" customWidth="1"/>
    <col min="519" max="521" width="8" style="209" customWidth="1"/>
    <col min="522" max="522" width="9.75" style="209" customWidth="1"/>
    <col min="523" max="523" width="8.25" style="209" customWidth="1"/>
    <col min="524" max="530" width="7.875" style="209" customWidth="1"/>
    <col min="531" max="531" width="8.125" style="209" customWidth="1"/>
    <col min="532" max="533" width="7.875" style="209" customWidth="1"/>
    <col min="534" max="534" width="9.75" style="209" customWidth="1"/>
    <col min="535" max="535" width="9.875" style="209" customWidth="1"/>
    <col min="536" max="536" width="9.375" style="209" customWidth="1"/>
    <col min="537" max="537" width="7.5" style="209" customWidth="1"/>
    <col min="538" max="538" width="8.25" style="209" customWidth="1"/>
    <col min="539" max="540" width="11.5" style="209" customWidth="1"/>
    <col min="541" max="541" width="11.875" style="209" customWidth="1"/>
    <col min="542" max="768" width="9" style="209"/>
    <col min="769" max="769" width="11.25" style="209" customWidth="1"/>
    <col min="770" max="771" width="6.875" style="209" customWidth="1"/>
    <col min="772" max="772" width="7.75" style="209" customWidth="1"/>
    <col min="773" max="773" width="8" style="209" customWidth="1"/>
    <col min="774" max="774" width="8.875" style="209" customWidth="1"/>
    <col min="775" max="777" width="8" style="209" customWidth="1"/>
    <col min="778" max="778" width="9.75" style="209" customWidth="1"/>
    <col min="779" max="779" width="8.25" style="209" customWidth="1"/>
    <col min="780" max="786" width="7.875" style="209" customWidth="1"/>
    <col min="787" max="787" width="8.125" style="209" customWidth="1"/>
    <col min="788" max="789" width="7.875" style="209" customWidth="1"/>
    <col min="790" max="790" width="9.75" style="209" customWidth="1"/>
    <col min="791" max="791" width="9.875" style="209" customWidth="1"/>
    <col min="792" max="792" width="9.375" style="209" customWidth="1"/>
    <col min="793" max="793" width="7.5" style="209" customWidth="1"/>
    <col min="794" max="794" width="8.25" style="209" customWidth="1"/>
    <col min="795" max="796" width="11.5" style="209" customWidth="1"/>
    <col min="797" max="797" width="11.875" style="209" customWidth="1"/>
    <col min="798" max="1024" width="9" style="209"/>
    <col min="1025" max="1025" width="11.25" style="209" customWidth="1"/>
    <col min="1026" max="1027" width="6.875" style="209" customWidth="1"/>
    <col min="1028" max="1028" width="7.75" style="209" customWidth="1"/>
    <col min="1029" max="1029" width="8" style="209" customWidth="1"/>
    <col min="1030" max="1030" width="8.875" style="209" customWidth="1"/>
    <col min="1031" max="1033" width="8" style="209" customWidth="1"/>
    <col min="1034" max="1034" width="9.75" style="209" customWidth="1"/>
    <col min="1035" max="1035" width="8.25" style="209" customWidth="1"/>
    <col min="1036" max="1042" width="7.875" style="209" customWidth="1"/>
    <col min="1043" max="1043" width="8.125" style="209" customWidth="1"/>
    <col min="1044" max="1045" width="7.875" style="209" customWidth="1"/>
    <col min="1046" max="1046" width="9.75" style="209" customWidth="1"/>
    <col min="1047" max="1047" width="9.875" style="209" customWidth="1"/>
    <col min="1048" max="1048" width="9.375" style="209" customWidth="1"/>
    <col min="1049" max="1049" width="7.5" style="209" customWidth="1"/>
    <col min="1050" max="1050" width="8.25" style="209" customWidth="1"/>
    <col min="1051" max="1052" width="11.5" style="209" customWidth="1"/>
    <col min="1053" max="1053" width="11.875" style="209" customWidth="1"/>
    <col min="1054" max="1280" width="9" style="209"/>
    <col min="1281" max="1281" width="11.25" style="209" customWidth="1"/>
    <col min="1282" max="1283" width="6.875" style="209" customWidth="1"/>
    <col min="1284" max="1284" width="7.75" style="209" customWidth="1"/>
    <col min="1285" max="1285" width="8" style="209" customWidth="1"/>
    <col min="1286" max="1286" width="8.875" style="209" customWidth="1"/>
    <col min="1287" max="1289" width="8" style="209" customWidth="1"/>
    <col min="1290" max="1290" width="9.75" style="209" customWidth="1"/>
    <col min="1291" max="1291" width="8.25" style="209" customWidth="1"/>
    <col min="1292" max="1298" width="7.875" style="209" customWidth="1"/>
    <col min="1299" max="1299" width="8.125" style="209" customWidth="1"/>
    <col min="1300" max="1301" width="7.875" style="209" customWidth="1"/>
    <col min="1302" max="1302" width="9.75" style="209" customWidth="1"/>
    <col min="1303" max="1303" width="9.875" style="209" customWidth="1"/>
    <col min="1304" max="1304" width="9.375" style="209" customWidth="1"/>
    <col min="1305" max="1305" width="7.5" style="209" customWidth="1"/>
    <col min="1306" max="1306" width="8.25" style="209" customWidth="1"/>
    <col min="1307" max="1308" width="11.5" style="209" customWidth="1"/>
    <col min="1309" max="1309" width="11.875" style="209" customWidth="1"/>
    <col min="1310" max="1536" width="9" style="209"/>
    <col min="1537" max="1537" width="11.25" style="209" customWidth="1"/>
    <col min="1538" max="1539" width="6.875" style="209" customWidth="1"/>
    <col min="1540" max="1540" width="7.75" style="209" customWidth="1"/>
    <col min="1541" max="1541" width="8" style="209" customWidth="1"/>
    <col min="1542" max="1542" width="8.875" style="209" customWidth="1"/>
    <col min="1543" max="1545" width="8" style="209" customWidth="1"/>
    <col min="1546" max="1546" width="9.75" style="209" customWidth="1"/>
    <col min="1547" max="1547" width="8.25" style="209" customWidth="1"/>
    <col min="1548" max="1554" width="7.875" style="209" customWidth="1"/>
    <col min="1555" max="1555" width="8.125" style="209" customWidth="1"/>
    <col min="1556" max="1557" width="7.875" style="209" customWidth="1"/>
    <col min="1558" max="1558" width="9.75" style="209" customWidth="1"/>
    <col min="1559" max="1559" width="9.875" style="209" customWidth="1"/>
    <col min="1560" max="1560" width="9.375" style="209" customWidth="1"/>
    <col min="1561" max="1561" width="7.5" style="209" customWidth="1"/>
    <col min="1562" max="1562" width="8.25" style="209" customWidth="1"/>
    <col min="1563" max="1564" width="11.5" style="209" customWidth="1"/>
    <col min="1565" max="1565" width="11.875" style="209" customWidth="1"/>
    <col min="1566" max="1792" width="9" style="209"/>
    <col min="1793" max="1793" width="11.25" style="209" customWidth="1"/>
    <col min="1794" max="1795" width="6.875" style="209" customWidth="1"/>
    <col min="1796" max="1796" width="7.75" style="209" customWidth="1"/>
    <col min="1797" max="1797" width="8" style="209" customWidth="1"/>
    <col min="1798" max="1798" width="8.875" style="209" customWidth="1"/>
    <col min="1799" max="1801" width="8" style="209" customWidth="1"/>
    <col min="1802" max="1802" width="9.75" style="209" customWidth="1"/>
    <col min="1803" max="1803" width="8.25" style="209" customWidth="1"/>
    <col min="1804" max="1810" width="7.875" style="209" customWidth="1"/>
    <col min="1811" max="1811" width="8.125" style="209" customWidth="1"/>
    <col min="1812" max="1813" width="7.875" style="209" customWidth="1"/>
    <col min="1814" max="1814" width="9.75" style="209" customWidth="1"/>
    <col min="1815" max="1815" width="9.875" style="209" customWidth="1"/>
    <col min="1816" max="1816" width="9.375" style="209" customWidth="1"/>
    <col min="1817" max="1817" width="7.5" style="209" customWidth="1"/>
    <col min="1818" max="1818" width="8.25" style="209" customWidth="1"/>
    <col min="1819" max="1820" width="11.5" style="209" customWidth="1"/>
    <col min="1821" max="1821" width="11.875" style="209" customWidth="1"/>
    <col min="1822" max="2048" width="9" style="209"/>
    <col min="2049" max="2049" width="11.25" style="209" customWidth="1"/>
    <col min="2050" max="2051" width="6.875" style="209" customWidth="1"/>
    <col min="2052" max="2052" width="7.75" style="209" customWidth="1"/>
    <col min="2053" max="2053" width="8" style="209" customWidth="1"/>
    <col min="2054" max="2054" width="8.875" style="209" customWidth="1"/>
    <col min="2055" max="2057" width="8" style="209" customWidth="1"/>
    <col min="2058" max="2058" width="9.75" style="209" customWidth="1"/>
    <col min="2059" max="2059" width="8.25" style="209" customWidth="1"/>
    <col min="2060" max="2066" width="7.875" style="209" customWidth="1"/>
    <col min="2067" max="2067" width="8.125" style="209" customWidth="1"/>
    <col min="2068" max="2069" width="7.875" style="209" customWidth="1"/>
    <col min="2070" max="2070" width="9.75" style="209" customWidth="1"/>
    <col min="2071" max="2071" width="9.875" style="209" customWidth="1"/>
    <col min="2072" max="2072" width="9.375" style="209" customWidth="1"/>
    <col min="2073" max="2073" width="7.5" style="209" customWidth="1"/>
    <col min="2074" max="2074" width="8.25" style="209" customWidth="1"/>
    <col min="2075" max="2076" width="11.5" style="209" customWidth="1"/>
    <col min="2077" max="2077" width="11.875" style="209" customWidth="1"/>
    <col min="2078" max="2304" width="9" style="209"/>
    <col min="2305" max="2305" width="11.25" style="209" customWidth="1"/>
    <col min="2306" max="2307" width="6.875" style="209" customWidth="1"/>
    <col min="2308" max="2308" width="7.75" style="209" customWidth="1"/>
    <col min="2309" max="2309" width="8" style="209" customWidth="1"/>
    <col min="2310" max="2310" width="8.875" style="209" customWidth="1"/>
    <col min="2311" max="2313" width="8" style="209" customWidth="1"/>
    <col min="2314" max="2314" width="9.75" style="209" customWidth="1"/>
    <col min="2315" max="2315" width="8.25" style="209" customWidth="1"/>
    <col min="2316" max="2322" width="7.875" style="209" customWidth="1"/>
    <col min="2323" max="2323" width="8.125" style="209" customWidth="1"/>
    <col min="2324" max="2325" width="7.875" style="209" customWidth="1"/>
    <col min="2326" max="2326" width="9.75" style="209" customWidth="1"/>
    <col min="2327" max="2327" width="9.875" style="209" customWidth="1"/>
    <col min="2328" max="2328" width="9.375" style="209" customWidth="1"/>
    <col min="2329" max="2329" width="7.5" style="209" customWidth="1"/>
    <col min="2330" max="2330" width="8.25" style="209" customWidth="1"/>
    <col min="2331" max="2332" width="11.5" style="209" customWidth="1"/>
    <col min="2333" max="2333" width="11.875" style="209" customWidth="1"/>
    <col min="2334" max="2560" width="9" style="209"/>
    <col min="2561" max="2561" width="11.25" style="209" customWidth="1"/>
    <col min="2562" max="2563" width="6.875" style="209" customWidth="1"/>
    <col min="2564" max="2564" width="7.75" style="209" customWidth="1"/>
    <col min="2565" max="2565" width="8" style="209" customWidth="1"/>
    <col min="2566" max="2566" width="8.875" style="209" customWidth="1"/>
    <col min="2567" max="2569" width="8" style="209" customWidth="1"/>
    <col min="2570" max="2570" width="9.75" style="209" customWidth="1"/>
    <col min="2571" max="2571" width="8.25" style="209" customWidth="1"/>
    <col min="2572" max="2578" width="7.875" style="209" customWidth="1"/>
    <col min="2579" max="2579" width="8.125" style="209" customWidth="1"/>
    <col min="2580" max="2581" width="7.875" style="209" customWidth="1"/>
    <col min="2582" max="2582" width="9.75" style="209" customWidth="1"/>
    <col min="2583" max="2583" width="9.875" style="209" customWidth="1"/>
    <col min="2584" max="2584" width="9.375" style="209" customWidth="1"/>
    <col min="2585" max="2585" width="7.5" style="209" customWidth="1"/>
    <col min="2586" max="2586" width="8.25" style="209" customWidth="1"/>
    <col min="2587" max="2588" width="11.5" style="209" customWidth="1"/>
    <col min="2589" max="2589" width="11.875" style="209" customWidth="1"/>
    <col min="2590" max="2816" width="9" style="209"/>
    <col min="2817" max="2817" width="11.25" style="209" customWidth="1"/>
    <col min="2818" max="2819" width="6.875" style="209" customWidth="1"/>
    <col min="2820" max="2820" width="7.75" style="209" customWidth="1"/>
    <col min="2821" max="2821" width="8" style="209" customWidth="1"/>
    <col min="2822" max="2822" width="8.875" style="209" customWidth="1"/>
    <col min="2823" max="2825" width="8" style="209" customWidth="1"/>
    <col min="2826" max="2826" width="9.75" style="209" customWidth="1"/>
    <col min="2827" max="2827" width="8.25" style="209" customWidth="1"/>
    <col min="2828" max="2834" width="7.875" style="209" customWidth="1"/>
    <col min="2835" max="2835" width="8.125" style="209" customWidth="1"/>
    <col min="2836" max="2837" width="7.875" style="209" customWidth="1"/>
    <col min="2838" max="2838" width="9.75" style="209" customWidth="1"/>
    <col min="2839" max="2839" width="9.875" style="209" customWidth="1"/>
    <col min="2840" max="2840" width="9.375" style="209" customWidth="1"/>
    <col min="2841" max="2841" width="7.5" style="209" customWidth="1"/>
    <col min="2842" max="2842" width="8.25" style="209" customWidth="1"/>
    <col min="2843" max="2844" width="11.5" style="209" customWidth="1"/>
    <col min="2845" max="2845" width="11.875" style="209" customWidth="1"/>
    <col min="2846" max="3072" width="9" style="209"/>
    <col min="3073" max="3073" width="11.25" style="209" customWidth="1"/>
    <col min="3074" max="3075" width="6.875" style="209" customWidth="1"/>
    <col min="3076" max="3076" width="7.75" style="209" customWidth="1"/>
    <col min="3077" max="3077" width="8" style="209" customWidth="1"/>
    <col min="3078" max="3078" width="8.875" style="209" customWidth="1"/>
    <col min="3079" max="3081" width="8" style="209" customWidth="1"/>
    <col min="3082" max="3082" width="9.75" style="209" customWidth="1"/>
    <col min="3083" max="3083" width="8.25" style="209" customWidth="1"/>
    <col min="3084" max="3090" width="7.875" style="209" customWidth="1"/>
    <col min="3091" max="3091" width="8.125" style="209" customWidth="1"/>
    <col min="3092" max="3093" width="7.875" style="209" customWidth="1"/>
    <col min="3094" max="3094" width="9.75" style="209" customWidth="1"/>
    <col min="3095" max="3095" width="9.875" style="209" customWidth="1"/>
    <col min="3096" max="3096" width="9.375" style="209" customWidth="1"/>
    <col min="3097" max="3097" width="7.5" style="209" customWidth="1"/>
    <col min="3098" max="3098" width="8.25" style="209" customWidth="1"/>
    <col min="3099" max="3100" width="11.5" style="209" customWidth="1"/>
    <col min="3101" max="3101" width="11.875" style="209" customWidth="1"/>
    <col min="3102" max="3328" width="9" style="209"/>
    <col min="3329" max="3329" width="11.25" style="209" customWidth="1"/>
    <col min="3330" max="3331" width="6.875" style="209" customWidth="1"/>
    <col min="3332" max="3332" width="7.75" style="209" customWidth="1"/>
    <col min="3333" max="3333" width="8" style="209" customWidth="1"/>
    <col min="3334" max="3334" width="8.875" style="209" customWidth="1"/>
    <col min="3335" max="3337" width="8" style="209" customWidth="1"/>
    <col min="3338" max="3338" width="9.75" style="209" customWidth="1"/>
    <col min="3339" max="3339" width="8.25" style="209" customWidth="1"/>
    <col min="3340" max="3346" width="7.875" style="209" customWidth="1"/>
    <col min="3347" max="3347" width="8.125" style="209" customWidth="1"/>
    <col min="3348" max="3349" width="7.875" style="209" customWidth="1"/>
    <col min="3350" max="3350" width="9.75" style="209" customWidth="1"/>
    <col min="3351" max="3351" width="9.875" style="209" customWidth="1"/>
    <col min="3352" max="3352" width="9.375" style="209" customWidth="1"/>
    <col min="3353" max="3353" width="7.5" style="209" customWidth="1"/>
    <col min="3354" max="3354" width="8.25" style="209" customWidth="1"/>
    <col min="3355" max="3356" width="11.5" style="209" customWidth="1"/>
    <col min="3357" max="3357" width="11.875" style="209" customWidth="1"/>
    <col min="3358" max="3584" width="9" style="209"/>
    <col min="3585" max="3585" width="11.25" style="209" customWidth="1"/>
    <col min="3586" max="3587" width="6.875" style="209" customWidth="1"/>
    <col min="3588" max="3588" width="7.75" style="209" customWidth="1"/>
    <col min="3589" max="3589" width="8" style="209" customWidth="1"/>
    <col min="3590" max="3590" width="8.875" style="209" customWidth="1"/>
    <col min="3591" max="3593" width="8" style="209" customWidth="1"/>
    <col min="3594" max="3594" width="9.75" style="209" customWidth="1"/>
    <col min="3595" max="3595" width="8.25" style="209" customWidth="1"/>
    <col min="3596" max="3602" width="7.875" style="209" customWidth="1"/>
    <col min="3603" max="3603" width="8.125" style="209" customWidth="1"/>
    <col min="3604" max="3605" width="7.875" style="209" customWidth="1"/>
    <col min="3606" max="3606" width="9.75" style="209" customWidth="1"/>
    <col min="3607" max="3607" width="9.875" style="209" customWidth="1"/>
    <col min="3608" max="3608" width="9.375" style="209" customWidth="1"/>
    <col min="3609" max="3609" width="7.5" style="209" customWidth="1"/>
    <col min="3610" max="3610" width="8.25" style="209" customWidth="1"/>
    <col min="3611" max="3612" width="11.5" style="209" customWidth="1"/>
    <col min="3613" max="3613" width="11.875" style="209" customWidth="1"/>
    <col min="3614" max="3840" width="9" style="209"/>
    <col min="3841" max="3841" width="11.25" style="209" customWidth="1"/>
    <col min="3842" max="3843" width="6.875" style="209" customWidth="1"/>
    <col min="3844" max="3844" width="7.75" style="209" customWidth="1"/>
    <col min="3845" max="3845" width="8" style="209" customWidth="1"/>
    <col min="3846" max="3846" width="8.875" style="209" customWidth="1"/>
    <col min="3847" max="3849" width="8" style="209" customWidth="1"/>
    <col min="3850" max="3850" width="9.75" style="209" customWidth="1"/>
    <col min="3851" max="3851" width="8.25" style="209" customWidth="1"/>
    <col min="3852" max="3858" width="7.875" style="209" customWidth="1"/>
    <col min="3859" max="3859" width="8.125" style="209" customWidth="1"/>
    <col min="3860" max="3861" width="7.875" style="209" customWidth="1"/>
    <col min="3862" max="3862" width="9.75" style="209" customWidth="1"/>
    <col min="3863" max="3863" width="9.875" style="209" customWidth="1"/>
    <col min="3864" max="3864" width="9.375" style="209" customWidth="1"/>
    <col min="3865" max="3865" width="7.5" style="209" customWidth="1"/>
    <col min="3866" max="3866" width="8.25" style="209" customWidth="1"/>
    <col min="3867" max="3868" width="11.5" style="209" customWidth="1"/>
    <col min="3869" max="3869" width="11.875" style="209" customWidth="1"/>
    <col min="3870" max="4096" width="9" style="209"/>
    <col min="4097" max="4097" width="11.25" style="209" customWidth="1"/>
    <col min="4098" max="4099" width="6.875" style="209" customWidth="1"/>
    <col min="4100" max="4100" width="7.75" style="209" customWidth="1"/>
    <col min="4101" max="4101" width="8" style="209" customWidth="1"/>
    <col min="4102" max="4102" width="8.875" style="209" customWidth="1"/>
    <col min="4103" max="4105" width="8" style="209" customWidth="1"/>
    <col min="4106" max="4106" width="9.75" style="209" customWidth="1"/>
    <col min="4107" max="4107" width="8.25" style="209" customWidth="1"/>
    <col min="4108" max="4114" width="7.875" style="209" customWidth="1"/>
    <col min="4115" max="4115" width="8.125" style="209" customWidth="1"/>
    <col min="4116" max="4117" width="7.875" style="209" customWidth="1"/>
    <col min="4118" max="4118" width="9.75" style="209" customWidth="1"/>
    <col min="4119" max="4119" width="9.875" style="209" customWidth="1"/>
    <col min="4120" max="4120" width="9.375" style="209" customWidth="1"/>
    <col min="4121" max="4121" width="7.5" style="209" customWidth="1"/>
    <col min="4122" max="4122" width="8.25" style="209" customWidth="1"/>
    <col min="4123" max="4124" width="11.5" style="209" customWidth="1"/>
    <col min="4125" max="4125" width="11.875" style="209" customWidth="1"/>
    <col min="4126" max="4352" width="9" style="209"/>
    <col min="4353" max="4353" width="11.25" style="209" customWidth="1"/>
    <col min="4354" max="4355" width="6.875" style="209" customWidth="1"/>
    <col min="4356" max="4356" width="7.75" style="209" customWidth="1"/>
    <col min="4357" max="4357" width="8" style="209" customWidth="1"/>
    <col min="4358" max="4358" width="8.875" style="209" customWidth="1"/>
    <col min="4359" max="4361" width="8" style="209" customWidth="1"/>
    <col min="4362" max="4362" width="9.75" style="209" customWidth="1"/>
    <col min="4363" max="4363" width="8.25" style="209" customWidth="1"/>
    <col min="4364" max="4370" width="7.875" style="209" customWidth="1"/>
    <col min="4371" max="4371" width="8.125" style="209" customWidth="1"/>
    <col min="4372" max="4373" width="7.875" style="209" customWidth="1"/>
    <col min="4374" max="4374" width="9.75" style="209" customWidth="1"/>
    <col min="4375" max="4375" width="9.875" style="209" customWidth="1"/>
    <col min="4376" max="4376" width="9.375" style="209" customWidth="1"/>
    <col min="4377" max="4377" width="7.5" style="209" customWidth="1"/>
    <col min="4378" max="4378" width="8.25" style="209" customWidth="1"/>
    <col min="4379" max="4380" width="11.5" style="209" customWidth="1"/>
    <col min="4381" max="4381" width="11.875" style="209" customWidth="1"/>
    <col min="4382" max="4608" width="9" style="209"/>
    <col min="4609" max="4609" width="11.25" style="209" customWidth="1"/>
    <col min="4610" max="4611" width="6.875" style="209" customWidth="1"/>
    <col min="4612" max="4612" width="7.75" style="209" customWidth="1"/>
    <col min="4613" max="4613" width="8" style="209" customWidth="1"/>
    <col min="4614" max="4614" width="8.875" style="209" customWidth="1"/>
    <col min="4615" max="4617" width="8" style="209" customWidth="1"/>
    <col min="4618" max="4618" width="9.75" style="209" customWidth="1"/>
    <col min="4619" max="4619" width="8.25" style="209" customWidth="1"/>
    <col min="4620" max="4626" width="7.875" style="209" customWidth="1"/>
    <col min="4627" max="4627" width="8.125" style="209" customWidth="1"/>
    <col min="4628" max="4629" width="7.875" style="209" customWidth="1"/>
    <col min="4630" max="4630" width="9.75" style="209" customWidth="1"/>
    <col min="4631" max="4631" width="9.875" style="209" customWidth="1"/>
    <col min="4632" max="4632" width="9.375" style="209" customWidth="1"/>
    <col min="4633" max="4633" width="7.5" style="209" customWidth="1"/>
    <col min="4634" max="4634" width="8.25" style="209" customWidth="1"/>
    <col min="4635" max="4636" width="11.5" style="209" customWidth="1"/>
    <col min="4637" max="4637" width="11.875" style="209" customWidth="1"/>
    <col min="4638" max="4864" width="9" style="209"/>
    <col min="4865" max="4865" width="11.25" style="209" customWidth="1"/>
    <col min="4866" max="4867" width="6.875" style="209" customWidth="1"/>
    <col min="4868" max="4868" width="7.75" style="209" customWidth="1"/>
    <col min="4869" max="4869" width="8" style="209" customWidth="1"/>
    <col min="4870" max="4870" width="8.875" style="209" customWidth="1"/>
    <col min="4871" max="4873" width="8" style="209" customWidth="1"/>
    <col min="4874" max="4874" width="9.75" style="209" customWidth="1"/>
    <col min="4875" max="4875" width="8.25" style="209" customWidth="1"/>
    <col min="4876" max="4882" width="7.875" style="209" customWidth="1"/>
    <col min="4883" max="4883" width="8.125" style="209" customWidth="1"/>
    <col min="4884" max="4885" width="7.875" style="209" customWidth="1"/>
    <col min="4886" max="4886" width="9.75" style="209" customWidth="1"/>
    <col min="4887" max="4887" width="9.875" style="209" customWidth="1"/>
    <col min="4888" max="4888" width="9.375" style="209" customWidth="1"/>
    <col min="4889" max="4889" width="7.5" style="209" customWidth="1"/>
    <col min="4890" max="4890" width="8.25" style="209" customWidth="1"/>
    <col min="4891" max="4892" width="11.5" style="209" customWidth="1"/>
    <col min="4893" max="4893" width="11.875" style="209" customWidth="1"/>
    <col min="4894" max="5120" width="9" style="209"/>
    <col min="5121" max="5121" width="11.25" style="209" customWidth="1"/>
    <col min="5122" max="5123" width="6.875" style="209" customWidth="1"/>
    <col min="5124" max="5124" width="7.75" style="209" customWidth="1"/>
    <col min="5125" max="5125" width="8" style="209" customWidth="1"/>
    <col min="5126" max="5126" width="8.875" style="209" customWidth="1"/>
    <col min="5127" max="5129" width="8" style="209" customWidth="1"/>
    <col min="5130" max="5130" width="9.75" style="209" customWidth="1"/>
    <col min="5131" max="5131" width="8.25" style="209" customWidth="1"/>
    <col min="5132" max="5138" width="7.875" style="209" customWidth="1"/>
    <col min="5139" max="5139" width="8.125" style="209" customWidth="1"/>
    <col min="5140" max="5141" width="7.875" style="209" customWidth="1"/>
    <col min="5142" max="5142" width="9.75" style="209" customWidth="1"/>
    <col min="5143" max="5143" width="9.875" style="209" customWidth="1"/>
    <col min="5144" max="5144" width="9.375" style="209" customWidth="1"/>
    <col min="5145" max="5145" width="7.5" style="209" customWidth="1"/>
    <col min="5146" max="5146" width="8.25" style="209" customWidth="1"/>
    <col min="5147" max="5148" width="11.5" style="209" customWidth="1"/>
    <col min="5149" max="5149" width="11.875" style="209" customWidth="1"/>
    <col min="5150" max="5376" width="9" style="209"/>
    <col min="5377" max="5377" width="11.25" style="209" customWidth="1"/>
    <col min="5378" max="5379" width="6.875" style="209" customWidth="1"/>
    <col min="5380" max="5380" width="7.75" style="209" customWidth="1"/>
    <col min="5381" max="5381" width="8" style="209" customWidth="1"/>
    <col min="5382" max="5382" width="8.875" style="209" customWidth="1"/>
    <col min="5383" max="5385" width="8" style="209" customWidth="1"/>
    <col min="5386" max="5386" width="9.75" style="209" customWidth="1"/>
    <col min="5387" max="5387" width="8.25" style="209" customWidth="1"/>
    <col min="5388" max="5394" width="7.875" style="209" customWidth="1"/>
    <col min="5395" max="5395" width="8.125" style="209" customWidth="1"/>
    <col min="5396" max="5397" width="7.875" style="209" customWidth="1"/>
    <col min="5398" max="5398" width="9.75" style="209" customWidth="1"/>
    <col min="5399" max="5399" width="9.875" style="209" customWidth="1"/>
    <col min="5400" max="5400" width="9.375" style="209" customWidth="1"/>
    <col min="5401" max="5401" width="7.5" style="209" customWidth="1"/>
    <col min="5402" max="5402" width="8.25" style="209" customWidth="1"/>
    <col min="5403" max="5404" width="11.5" style="209" customWidth="1"/>
    <col min="5405" max="5405" width="11.875" style="209" customWidth="1"/>
    <col min="5406" max="5632" width="9" style="209"/>
    <col min="5633" max="5633" width="11.25" style="209" customWidth="1"/>
    <col min="5634" max="5635" width="6.875" style="209" customWidth="1"/>
    <col min="5636" max="5636" width="7.75" style="209" customWidth="1"/>
    <col min="5637" max="5637" width="8" style="209" customWidth="1"/>
    <col min="5638" max="5638" width="8.875" style="209" customWidth="1"/>
    <col min="5639" max="5641" width="8" style="209" customWidth="1"/>
    <col min="5642" max="5642" width="9.75" style="209" customWidth="1"/>
    <col min="5643" max="5643" width="8.25" style="209" customWidth="1"/>
    <col min="5644" max="5650" width="7.875" style="209" customWidth="1"/>
    <col min="5651" max="5651" width="8.125" style="209" customWidth="1"/>
    <col min="5652" max="5653" width="7.875" style="209" customWidth="1"/>
    <col min="5654" max="5654" width="9.75" style="209" customWidth="1"/>
    <col min="5655" max="5655" width="9.875" style="209" customWidth="1"/>
    <col min="5656" max="5656" width="9.375" style="209" customWidth="1"/>
    <col min="5657" max="5657" width="7.5" style="209" customWidth="1"/>
    <col min="5658" max="5658" width="8.25" style="209" customWidth="1"/>
    <col min="5659" max="5660" width="11.5" style="209" customWidth="1"/>
    <col min="5661" max="5661" width="11.875" style="209" customWidth="1"/>
    <col min="5662" max="5888" width="9" style="209"/>
    <col min="5889" max="5889" width="11.25" style="209" customWidth="1"/>
    <col min="5890" max="5891" width="6.875" style="209" customWidth="1"/>
    <col min="5892" max="5892" width="7.75" style="209" customWidth="1"/>
    <col min="5893" max="5893" width="8" style="209" customWidth="1"/>
    <col min="5894" max="5894" width="8.875" style="209" customWidth="1"/>
    <col min="5895" max="5897" width="8" style="209" customWidth="1"/>
    <col min="5898" max="5898" width="9.75" style="209" customWidth="1"/>
    <col min="5899" max="5899" width="8.25" style="209" customWidth="1"/>
    <col min="5900" max="5906" width="7.875" style="209" customWidth="1"/>
    <col min="5907" max="5907" width="8.125" style="209" customWidth="1"/>
    <col min="5908" max="5909" width="7.875" style="209" customWidth="1"/>
    <col min="5910" max="5910" width="9.75" style="209" customWidth="1"/>
    <col min="5911" max="5911" width="9.875" style="209" customWidth="1"/>
    <col min="5912" max="5912" width="9.375" style="209" customWidth="1"/>
    <col min="5913" max="5913" width="7.5" style="209" customWidth="1"/>
    <col min="5914" max="5914" width="8.25" style="209" customWidth="1"/>
    <col min="5915" max="5916" width="11.5" style="209" customWidth="1"/>
    <col min="5917" max="5917" width="11.875" style="209" customWidth="1"/>
    <col min="5918" max="6144" width="9" style="209"/>
    <col min="6145" max="6145" width="11.25" style="209" customWidth="1"/>
    <col min="6146" max="6147" width="6.875" style="209" customWidth="1"/>
    <col min="6148" max="6148" width="7.75" style="209" customWidth="1"/>
    <col min="6149" max="6149" width="8" style="209" customWidth="1"/>
    <col min="6150" max="6150" width="8.875" style="209" customWidth="1"/>
    <col min="6151" max="6153" width="8" style="209" customWidth="1"/>
    <col min="6154" max="6154" width="9.75" style="209" customWidth="1"/>
    <col min="6155" max="6155" width="8.25" style="209" customWidth="1"/>
    <col min="6156" max="6162" width="7.875" style="209" customWidth="1"/>
    <col min="6163" max="6163" width="8.125" style="209" customWidth="1"/>
    <col min="6164" max="6165" width="7.875" style="209" customWidth="1"/>
    <col min="6166" max="6166" width="9.75" style="209" customWidth="1"/>
    <col min="6167" max="6167" width="9.875" style="209" customWidth="1"/>
    <col min="6168" max="6168" width="9.375" style="209" customWidth="1"/>
    <col min="6169" max="6169" width="7.5" style="209" customWidth="1"/>
    <col min="6170" max="6170" width="8.25" style="209" customWidth="1"/>
    <col min="6171" max="6172" width="11.5" style="209" customWidth="1"/>
    <col min="6173" max="6173" width="11.875" style="209" customWidth="1"/>
    <col min="6174" max="6400" width="9" style="209"/>
    <col min="6401" max="6401" width="11.25" style="209" customWidth="1"/>
    <col min="6402" max="6403" width="6.875" style="209" customWidth="1"/>
    <col min="6404" max="6404" width="7.75" style="209" customWidth="1"/>
    <col min="6405" max="6405" width="8" style="209" customWidth="1"/>
    <col min="6406" max="6406" width="8.875" style="209" customWidth="1"/>
    <col min="6407" max="6409" width="8" style="209" customWidth="1"/>
    <col min="6410" max="6410" width="9.75" style="209" customWidth="1"/>
    <col min="6411" max="6411" width="8.25" style="209" customWidth="1"/>
    <col min="6412" max="6418" width="7.875" style="209" customWidth="1"/>
    <col min="6419" max="6419" width="8.125" style="209" customWidth="1"/>
    <col min="6420" max="6421" width="7.875" style="209" customWidth="1"/>
    <col min="6422" max="6422" width="9.75" style="209" customWidth="1"/>
    <col min="6423" max="6423" width="9.875" style="209" customWidth="1"/>
    <col min="6424" max="6424" width="9.375" style="209" customWidth="1"/>
    <col min="6425" max="6425" width="7.5" style="209" customWidth="1"/>
    <col min="6426" max="6426" width="8.25" style="209" customWidth="1"/>
    <col min="6427" max="6428" width="11.5" style="209" customWidth="1"/>
    <col min="6429" max="6429" width="11.875" style="209" customWidth="1"/>
    <col min="6430" max="6656" width="9" style="209"/>
    <col min="6657" max="6657" width="11.25" style="209" customWidth="1"/>
    <col min="6658" max="6659" width="6.875" style="209" customWidth="1"/>
    <col min="6660" max="6660" width="7.75" style="209" customWidth="1"/>
    <col min="6661" max="6661" width="8" style="209" customWidth="1"/>
    <col min="6662" max="6662" width="8.875" style="209" customWidth="1"/>
    <col min="6663" max="6665" width="8" style="209" customWidth="1"/>
    <col min="6666" max="6666" width="9.75" style="209" customWidth="1"/>
    <col min="6667" max="6667" width="8.25" style="209" customWidth="1"/>
    <col min="6668" max="6674" width="7.875" style="209" customWidth="1"/>
    <col min="6675" max="6675" width="8.125" style="209" customWidth="1"/>
    <col min="6676" max="6677" width="7.875" style="209" customWidth="1"/>
    <col min="6678" max="6678" width="9.75" style="209" customWidth="1"/>
    <col min="6679" max="6679" width="9.875" style="209" customWidth="1"/>
    <col min="6680" max="6680" width="9.375" style="209" customWidth="1"/>
    <col min="6681" max="6681" width="7.5" style="209" customWidth="1"/>
    <col min="6682" max="6682" width="8.25" style="209" customWidth="1"/>
    <col min="6683" max="6684" width="11.5" style="209" customWidth="1"/>
    <col min="6685" max="6685" width="11.875" style="209" customWidth="1"/>
    <col min="6686" max="6912" width="9" style="209"/>
    <col min="6913" max="6913" width="11.25" style="209" customWidth="1"/>
    <col min="6914" max="6915" width="6.875" style="209" customWidth="1"/>
    <col min="6916" max="6916" width="7.75" style="209" customWidth="1"/>
    <col min="6917" max="6917" width="8" style="209" customWidth="1"/>
    <col min="6918" max="6918" width="8.875" style="209" customWidth="1"/>
    <col min="6919" max="6921" width="8" style="209" customWidth="1"/>
    <col min="6922" max="6922" width="9.75" style="209" customWidth="1"/>
    <col min="6923" max="6923" width="8.25" style="209" customWidth="1"/>
    <col min="6924" max="6930" width="7.875" style="209" customWidth="1"/>
    <col min="6931" max="6931" width="8.125" style="209" customWidth="1"/>
    <col min="6932" max="6933" width="7.875" style="209" customWidth="1"/>
    <col min="6934" max="6934" width="9.75" style="209" customWidth="1"/>
    <col min="6935" max="6935" width="9.875" style="209" customWidth="1"/>
    <col min="6936" max="6936" width="9.375" style="209" customWidth="1"/>
    <col min="6937" max="6937" width="7.5" style="209" customWidth="1"/>
    <col min="6938" max="6938" width="8.25" style="209" customWidth="1"/>
    <col min="6939" max="6940" width="11.5" style="209" customWidth="1"/>
    <col min="6941" max="6941" width="11.875" style="209" customWidth="1"/>
    <col min="6942" max="7168" width="9" style="209"/>
    <col min="7169" max="7169" width="11.25" style="209" customWidth="1"/>
    <col min="7170" max="7171" width="6.875" style="209" customWidth="1"/>
    <col min="7172" max="7172" width="7.75" style="209" customWidth="1"/>
    <col min="7173" max="7173" width="8" style="209" customWidth="1"/>
    <col min="7174" max="7174" width="8.875" style="209" customWidth="1"/>
    <col min="7175" max="7177" width="8" style="209" customWidth="1"/>
    <col min="7178" max="7178" width="9.75" style="209" customWidth="1"/>
    <col min="7179" max="7179" width="8.25" style="209" customWidth="1"/>
    <col min="7180" max="7186" width="7.875" style="209" customWidth="1"/>
    <col min="7187" max="7187" width="8.125" style="209" customWidth="1"/>
    <col min="7188" max="7189" width="7.875" style="209" customWidth="1"/>
    <col min="7190" max="7190" width="9.75" style="209" customWidth="1"/>
    <col min="7191" max="7191" width="9.875" style="209" customWidth="1"/>
    <col min="7192" max="7192" width="9.375" style="209" customWidth="1"/>
    <col min="7193" max="7193" width="7.5" style="209" customWidth="1"/>
    <col min="7194" max="7194" width="8.25" style="209" customWidth="1"/>
    <col min="7195" max="7196" width="11.5" style="209" customWidth="1"/>
    <col min="7197" max="7197" width="11.875" style="209" customWidth="1"/>
    <col min="7198" max="7424" width="9" style="209"/>
    <col min="7425" max="7425" width="11.25" style="209" customWidth="1"/>
    <col min="7426" max="7427" width="6.875" style="209" customWidth="1"/>
    <col min="7428" max="7428" width="7.75" style="209" customWidth="1"/>
    <col min="7429" max="7429" width="8" style="209" customWidth="1"/>
    <col min="7430" max="7430" width="8.875" style="209" customWidth="1"/>
    <col min="7431" max="7433" width="8" style="209" customWidth="1"/>
    <col min="7434" max="7434" width="9.75" style="209" customWidth="1"/>
    <col min="7435" max="7435" width="8.25" style="209" customWidth="1"/>
    <col min="7436" max="7442" width="7.875" style="209" customWidth="1"/>
    <col min="7443" max="7443" width="8.125" style="209" customWidth="1"/>
    <col min="7444" max="7445" width="7.875" style="209" customWidth="1"/>
    <col min="7446" max="7446" width="9.75" style="209" customWidth="1"/>
    <col min="7447" max="7447" width="9.875" style="209" customWidth="1"/>
    <col min="7448" max="7448" width="9.375" style="209" customWidth="1"/>
    <col min="7449" max="7449" width="7.5" style="209" customWidth="1"/>
    <col min="7450" max="7450" width="8.25" style="209" customWidth="1"/>
    <col min="7451" max="7452" width="11.5" style="209" customWidth="1"/>
    <col min="7453" max="7453" width="11.875" style="209" customWidth="1"/>
    <col min="7454" max="7680" width="9" style="209"/>
    <col min="7681" max="7681" width="11.25" style="209" customWidth="1"/>
    <col min="7682" max="7683" width="6.875" style="209" customWidth="1"/>
    <col min="7684" max="7684" width="7.75" style="209" customWidth="1"/>
    <col min="7685" max="7685" width="8" style="209" customWidth="1"/>
    <col min="7686" max="7686" width="8.875" style="209" customWidth="1"/>
    <col min="7687" max="7689" width="8" style="209" customWidth="1"/>
    <col min="7690" max="7690" width="9.75" style="209" customWidth="1"/>
    <col min="7691" max="7691" width="8.25" style="209" customWidth="1"/>
    <col min="7692" max="7698" width="7.875" style="209" customWidth="1"/>
    <col min="7699" max="7699" width="8.125" style="209" customWidth="1"/>
    <col min="7700" max="7701" width="7.875" style="209" customWidth="1"/>
    <col min="7702" max="7702" width="9.75" style="209" customWidth="1"/>
    <col min="7703" max="7703" width="9.875" style="209" customWidth="1"/>
    <col min="7704" max="7704" width="9.375" style="209" customWidth="1"/>
    <col min="7705" max="7705" width="7.5" style="209" customWidth="1"/>
    <col min="7706" max="7706" width="8.25" style="209" customWidth="1"/>
    <col min="7707" max="7708" width="11.5" style="209" customWidth="1"/>
    <col min="7709" max="7709" width="11.875" style="209" customWidth="1"/>
    <col min="7710" max="7936" width="9" style="209"/>
    <col min="7937" max="7937" width="11.25" style="209" customWidth="1"/>
    <col min="7938" max="7939" width="6.875" style="209" customWidth="1"/>
    <col min="7940" max="7940" width="7.75" style="209" customWidth="1"/>
    <col min="7941" max="7941" width="8" style="209" customWidth="1"/>
    <col min="7942" max="7942" width="8.875" style="209" customWidth="1"/>
    <col min="7943" max="7945" width="8" style="209" customWidth="1"/>
    <col min="7946" max="7946" width="9.75" style="209" customWidth="1"/>
    <col min="7947" max="7947" width="8.25" style="209" customWidth="1"/>
    <col min="7948" max="7954" width="7.875" style="209" customWidth="1"/>
    <col min="7955" max="7955" width="8.125" style="209" customWidth="1"/>
    <col min="7956" max="7957" width="7.875" style="209" customWidth="1"/>
    <col min="7958" max="7958" width="9.75" style="209" customWidth="1"/>
    <col min="7959" max="7959" width="9.875" style="209" customWidth="1"/>
    <col min="7960" max="7960" width="9.375" style="209" customWidth="1"/>
    <col min="7961" max="7961" width="7.5" style="209" customWidth="1"/>
    <col min="7962" max="7962" width="8.25" style="209" customWidth="1"/>
    <col min="7963" max="7964" width="11.5" style="209" customWidth="1"/>
    <col min="7965" max="7965" width="11.875" style="209" customWidth="1"/>
    <col min="7966" max="8192" width="9" style="209"/>
    <col min="8193" max="8193" width="11.25" style="209" customWidth="1"/>
    <col min="8194" max="8195" width="6.875" style="209" customWidth="1"/>
    <col min="8196" max="8196" width="7.75" style="209" customWidth="1"/>
    <col min="8197" max="8197" width="8" style="209" customWidth="1"/>
    <col min="8198" max="8198" width="8.875" style="209" customWidth="1"/>
    <col min="8199" max="8201" width="8" style="209" customWidth="1"/>
    <col min="8202" max="8202" width="9.75" style="209" customWidth="1"/>
    <col min="8203" max="8203" width="8.25" style="209" customWidth="1"/>
    <col min="8204" max="8210" width="7.875" style="209" customWidth="1"/>
    <col min="8211" max="8211" width="8.125" style="209" customWidth="1"/>
    <col min="8212" max="8213" width="7.875" style="209" customWidth="1"/>
    <col min="8214" max="8214" width="9.75" style="209" customWidth="1"/>
    <col min="8215" max="8215" width="9.875" style="209" customWidth="1"/>
    <col min="8216" max="8216" width="9.375" style="209" customWidth="1"/>
    <col min="8217" max="8217" width="7.5" style="209" customWidth="1"/>
    <col min="8218" max="8218" width="8.25" style="209" customWidth="1"/>
    <col min="8219" max="8220" width="11.5" style="209" customWidth="1"/>
    <col min="8221" max="8221" width="11.875" style="209" customWidth="1"/>
    <col min="8222" max="8448" width="9" style="209"/>
    <col min="8449" max="8449" width="11.25" style="209" customWidth="1"/>
    <col min="8450" max="8451" width="6.875" style="209" customWidth="1"/>
    <col min="8452" max="8452" width="7.75" style="209" customWidth="1"/>
    <col min="8453" max="8453" width="8" style="209" customWidth="1"/>
    <col min="8454" max="8454" width="8.875" style="209" customWidth="1"/>
    <col min="8455" max="8457" width="8" style="209" customWidth="1"/>
    <col min="8458" max="8458" width="9.75" style="209" customWidth="1"/>
    <col min="8459" max="8459" width="8.25" style="209" customWidth="1"/>
    <col min="8460" max="8466" width="7.875" style="209" customWidth="1"/>
    <col min="8467" max="8467" width="8.125" style="209" customWidth="1"/>
    <col min="8468" max="8469" width="7.875" style="209" customWidth="1"/>
    <col min="8470" max="8470" width="9.75" style="209" customWidth="1"/>
    <col min="8471" max="8471" width="9.875" style="209" customWidth="1"/>
    <col min="8472" max="8472" width="9.375" style="209" customWidth="1"/>
    <col min="8473" max="8473" width="7.5" style="209" customWidth="1"/>
    <col min="8474" max="8474" width="8.25" style="209" customWidth="1"/>
    <col min="8475" max="8476" width="11.5" style="209" customWidth="1"/>
    <col min="8477" max="8477" width="11.875" style="209" customWidth="1"/>
    <col min="8478" max="8704" width="9" style="209"/>
    <col min="8705" max="8705" width="11.25" style="209" customWidth="1"/>
    <col min="8706" max="8707" width="6.875" style="209" customWidth="1"/>
    <col min="8708" max="8708" width="7.75" style="209" customWidth="1"/>
    <col min="8709" max="8709" width="8" style="209" customWidth="1"/>
    <col min="8710" max="8710" width="8.875" style="209" customWidth="1"/>
    <col min="8711" max="8713" width="8" style="209" customWidth="1"/>
    <col min="8714" max="8714" width="9.75" style="209" customWidth="1"/>
    <col min="8715" max="8715" width="8.25" style="209" customWidth="1"/>
    <col min="8716" max="8722" width="7.875" style="209" customWidth="1"/>
    <col min="8723" max="8723" width="8.125" style="209" customWidth="1"/>
    <col min="8724" max="8725" width="7.875" style="209" customWidth="1"/>
    <col min="8726" max="8726" width="9.75" style="209" customWidth="1"/>
    <col min="8727" max="8727" width="9.875" style="209" customWidth="1"/>
    <col min="8728" max="8728" width="9.375" style="209" customWidth="1"/>
    <col min="8729" max="8729" width="7.5" style="209" customWidth="1"/>
    <col min="8730" max="8730" width="8.25" style="209" customWidth="1"/>
    <col min="8731" max="8732" width="11.5" style="209" customWidth="1"/>
    <col min="8733" max="8733" width="11.875" style="209" customWidth="1"/>
    <col min="8734" max="8960" width="9" style="209"/>
    <col min="8961" max="8961" width="11.25" style="209" customWidth="1"/>
    <col min="8962" max="8963" width="6.875" style="209" customWidth="1"/>
    <col min="8964" max="8964" width="7.75" style="209" customWidth="1"/>
    <col min="8965" max="8965" width="8" style="209" customWidth="1"/>
    <col min="8966" max="8966" width="8.875" style="209" customWidth="1"/>
    <col min="8967" max="8969" width="8" style="209" customWidth="1"/>
    <col min="8970" max="8970" width="9.75" style="209" customWidth="1"/>
    <col min="8971" max="8971" width="8.25" style="209" customWidth="1"/>
    <col min="8972" max="8978" width="7.875" style="209" customWidth="1"/>
    <col min="8979" max="8979" width="8.125" style="209" customWidth="1"/>
    <col min="8980" max="8981" width="7.875" style="209" customWidth="1"/>
    <col min="8982" max="8982" width="9.75" style="209" customWidth="1"/>
    <col min="8983" max="8983" width="9.875" style="209" customWidth="1"/>
    <col min="8984" max="8984" width="9.375" style="209" customWidth="1"/>
    <col min="8985" max="8985" width="7.5" style="209" customWidth="1"/>
    <col min="8986" max="8986" width="8.25" style="209" customWidth="1"/>
    <col min="8987" max="8988" width="11.5" style="209" customWidth="1"/>
    <col min="8989" max="8989" width="11.875" style="209" customWidth="1"/>
    <col min="8990" max="9216" width="9" style="209"/>
    <col min="9217" max="9217" width="11.25" style="209" customWidth="1"/>
    <col min="9218" max="9219" width="6.875" style="209" customWidth="1"/>
    <col min="9220" max="9220" width="7.75" style="209" customWidth="1"/>
    <col min="9221" max="9221" width="8" style="209" customWidth="1"/>
    <col min="9222" max="9222" width="8.875" style="209" customWidth="1"/>
    <col min="9223" max="9225" width="8" style="209" customWidth="1"/>
    <col min="9226" max="9226" width="9.75" style="209" customWidth="1"/>
    <col min="9227" max="9227" width="8.25" style="209" customWidth="1"/>
    <col min="9228" max="9234" width="7.875" style="209" customWidth="1"/>
    <col min="9235" max="9235" width="8.125" style="209" customWidth="1"/>
    <col min="9236" max="9237" width="7.875" style="209" customWidth="1"/>
    <col min="9238" max="9238" width="9.75" style="209" customWidth="1"/>
    <col min="9239" max="9239" width="9.875" style="209" customWidth="1"/>
    <col min="9240" max="9240" width="9.375" style="209" customWidth="1"/>
    <col min="9241" max="9241" width="7.5" style="209" customWidth="1"/>
    <col min="9242" max="9242" width="8.25" style="209" customWidth="1"/>
    <col min="9243" max="9244" width="11.5" style="209" customWidth="1"/>
    <col min="9245" max="9245" width="11.875" style="209" customWidth="1"/>
    <col min="9246" max="9472" width="9" style="209"/>
    <col min="9473" max="9473" width="11.25" style="209" customWidth="1"/>
    <col min="9474" max="9475" width="6.875" style="209" customWidth="1"/>
    <col min="9476" max="9476" width="7.75" style="209" customWidth="1"/>
    <col min="9477" max="9477" width="8" style="209" customWidth="1"/>
    <col min="9478" max="9478" width="8.875" style="209" customWidth="1"/>
    <col min="9479" max="9481" width="8" style="209" customWidth="1"/>
    <col min="9482" max="9482" width="9.75" style="209" customWidth="1"/>
    <col min="9483" max="9483" width="8.25" style="209" customWidth="1"/>
    <col min="9484" max="9490" width="7.875" style="209" customWidth="1"/>
    <col min="9491" max="9491" width="8.125" style="209" customWidth="1"/>
    <col min="9492" max="9493" width="7.875" style="209" customWidth="1"/>
    <col min="9494" max="9494" width="9.75" style="209" customWidth="1"/>
    <col min="9495" max="9495" width="9.875" style="209" customWidth="1"/>
    <col min="9496" max="9496" width="9.375" style="209" customWidth="1"/>
    <col min="9497" max="9497" width="7.5" style="209" customWidth="1"/>
    <col min="9498" max="9498" width="8.25" style="209" customWidth="1"/>
    <col min="9499" max="9500" width="11.5" style="209" customWidth="1"/>
    <col min="9501" max="9501" width="11.875" style="209" customWidth="1"/>
    <col min="9502" max="9728" width="9" style="209"/>
    <col min="9729" max="9729" width="11.25" style="209" customWidth="1"/>
    <col min="9730" max="9731" width="6.875" style="209" customWidth="1"/>
    <col min="9732" max="9732" width="7.75" style="209" customWidth="1"/>
    <col min="9733" max="9733" width="8" style="209" customWidth="1"/>
    <col min="9734" max="9734" width="8.875" style="209" customWidth="1"/>
    <col min="9735" max="9737" width="8" style="209" customWidth="1"/>
    <col min="9738" max="9738" width="9.75" style="209" customWidth="1"/>
    <col min="9739" max="9739" width="8.25" style="209" customWidth="1"/>
    <col min="9740" max="9746" width="7.875" style="209" customWidth="1"/>
    <col min="9747" max="9747" width="8.125" style="209" customWidth="1"/>
    <col min="9748" max="9749" width="7.875" style="209" customWidth="1"/>
    <col min="9750" max="9750" width="9.75" style="209" customWidth="1"/>
    <col min="9751" max="9751" width="9.875" style="209" customWidth="1"/>
    <col min="9752" max="9752" width="9.375" style="209" customWidth="1"/>
    <col min="9753" max="9753" width="7.5" style="209" customWidth="1"/>
    <col min="9754" max="9754" width="8.25" style="209" customWidth="1"/>
    <col min="9755" max="9756" width="11.5" style="209" customWidth="1"/>
    <col min="9757" max="9757" width="11.875" style="209" customWidth="1"/>
    <col min="9758" max="9984" width="9" style="209"/>
    <col min="9985" max="9985" width="11.25" style="209" customWidth="1"/>
    <col min="9986" max="9987" width="6.875" style="209" customWidth="1"/>
    <col min="9988" max="9988" width="7.75" style="209" customWidth="1"/>
    <col min="9989" max="9989" width="8" style="209" customWidth="1"/>
    <col min="9990" max="9990" width="8.875" style="209" customWidth="1"/>
    <col min="9991" max="9993" width="8" style="209" customWidth="1"/>
    <col min="9994" max="9994" width="9.75" style="209" customWidth="1"/>
    <col min="9995" max="9995" width="8.25" style="209" customWidth="1"/>
    <col min="9996" max="10002" width="7.875" style="209" customWidth="1"/>
    <col min="10003" max="10003" width="8.125" style="209" customWidth="1"/>
    <col min="10004" max="10005" width="7.875" style="209" customWidth="1"/>
    <col min="10006" max="10006" width="9.75" style="209" customWidth="1"/>
    <col min="10007" max="10007" width="9.875" style="209" customWidth="1"/>
    <col min="10008" max="10008" width="9.375" style="209" customWidth="1"/>
    <col min="10009" max="10009" width="7.5" style="209" customWidth="1"/>
    <col min="10010" max="10010" width="8.25" style="209" customWidth="1"/>
    <col min="10011" max="10012" width="11.5" style="209" customWidth="1"/>
    <col min="10013" max="10013" width="11.875" style="209" customWidth="1"/>
    <col min="10014" max="10240" width="9" style="209"/>
    <col min="10241" max="10241" width="11.25" style="209" customWidth="1"/>
    <col min="10242" max="10243" width="6.875" style="209" customWidth="1"/>
    <col min="10244" max="10244" width="7.75" style="209" customWidth="1"/>
    <col min="10245" max="10245" width="8" style="209" customWidth="1"/>
    <col min="10246" max="10246" width="8.875" style="209" customWidth="1"/>
    <col min="10247" max="10249" width="8" style="209" customWidth="1"/>
    <col min="10250" max="10250" width="9.75" style="209" customWidth="1"/>
    <col min="10251" max="10251" width="8.25" style="209" customWidth="1"/>
    <col min="10252" max="10258" width="7.875" style="209" customWidth="1"/>
    <col min="10259" max="10259" width="8.125" style="209" customWidth="1"/>
    <col min="10260" max="10261" width="7.875" style="209" customWidth="1"/>
    <col min="10262" max="10262" width="9.75" style="209" customWidth="1"/>
    <col min="10263" max="10263" width="9.875" style="209" customWidth="1"/>
    <col min="10264" max="10264" width="9.375" style="209" customWidth="1"/>
    <col min="10265" max="10265" width="7.5" style="209" customWidth="1"/>
    <col min="10266" max="10266" width="8.25" style="209" customWidth="1"/>
    <col min="10267" max="10268" width="11.5" style="209" customWidth="1"/>
    <col min="10269" max="10269" width="11.875" style="209" customWidth="1"/>
    <col min="10270" max="10496" width="9" style="209"/>
    <col min="10497" max="10497" width="11.25" style="209" customWidth="1"/>
    <col min="10498" max="10499" width="6.875" style="209" customWidth="1"/>
    <col min="10500" max="10500" width="7.75" style="209" customWidth="1"/>
    <col min="10501" max="10501" width="8" style="209" customWidth="1"/>
    <col min="10502" max="10502" width="8.875" style="209" customWidth="1"/>
    <col min="10503" max="10505" width="8" style="209" customWidth="1"/>
    <col min="10506" max="10506" width="9.75" style="209" customWidth="1"/>
    <col min="10507" max="10507" width="8.25" style="209" customWidth="1"/>
    <col min="10508" max="10514" width="7.875" style="209" customWidth="1"/>
    <col min="10515" max="10515" width="8.125" style="209" customWidth="1"/>
    <col min="10516" max="10517" width="7.875" style="209" customWidth="1"/>
    <col min="10518" max="10518" width="9.75" style="209" customWidth="1"/>
    <col min="10519" max="10519" width="9.875" style="209" customWidth="1"/>
    <col min="10520" max="10520" width="9.375" style="209" customWidth="1"/>
    <col min="10521" max="10521" width="7.5" style="209" customWidth="1"/>
    <col min="10522" max="10522" width="8.25" style="209" customWidth="1"/>
    <col min="10523" max="10524" width="11.5" style="209" customWidth="1"/>
    <col min="10525" max="10525" width="11.875" style="209" customWidth="1"/>
    <col min="10526" max="10752" width="9" style="209"/>
    <col min="10753" max="10753" width="11.25" style="209" customWidth="1"/>
    <col min="10754" max="10755" width="6.875" style="209" customWidth="1"/>
    <col min="10756" max="10756" width="7.75" style="209" customWidth="1"/>
    <col min="10757" max="10757" width="8" style="209" customWidth="1"/>
    <col min="10758" max="10758" width="8.875" style="209" customWidth="1"/>
    <col min="10759" max="10761" width="8" style="209" customWidth="1"/>
    <col min="10762" max="10762" width="9.75" style="209" customWidth="1"/>
    <col min="10763" max="10763" width="8.25" style="209" customWidth="1"/>
    <col min="10764" max="10770" width="7.875" style="209" customWidth="1"/>
    <col min="10771" max="10771" width="8.125" style="209" customWidth="1"/>
    <col min="10772" max="10773" width="7.875" style="209" customWidth="1"/>
    <col min="10774" max="10774" width="9.75" style="209" customWidth="1"/>
    <col min="10775" max="10775" width="9.875" style="209" customWidth="1"/>
    <col min="10776" max="10776" width="9.375" style="209" customWidth="1"/>
    <col min="10777" max="10777" width="7.5" style="209" customWidth="1"/>
    <col min="10778" max="10778" width="8.25" style="209" customWidth="1"/>
    <col min="10779" max="10780" width="11.5" style="209" customWidth="1"/>
    <col min="10781" max="10781" width="11.875" style="209" customWidth="1"/>
    <col min="10782" max="11008" width="9" style="209"/>
    <col min="11009" max="11009" width="11.25" style="209" customWidth="1"/>
    <col min="11010" max="11011" width="6.875" style="209" customWidth="1"/>
    <col min="11012" max="11012" width="7.75" style="209" customWidth="1"/>
    <col min="11013" max="11013" width="8" style="209" customWidth="1"/>
    <col min="11014" max="11014" width="8.875" style="209" customWidth="1"/>
    <col min="11015" max="11017" width="8" style="209" customWidth="1"/>
    <col min="11018" max="11018" width="9.75" style="209" customWidth="1"/>
    <col min="11019" max="11019" width="8.25" style="209" customWidth="1"/>
    <col min="11020" max="11026" width="7.875" style="209" customWidth="1"/>
    <col min="11027" max="11027" width="8.125" style="209" customWidth="1"/>
    <col min="11028" max="11029" width="7.875" style="209" customWidth="1"/>
    <col min="11030" max="11030" width="9.75" style="209" customWidth="1"/>
    <col min="11031" max="11031" width="9.875" style="209" customWidth="1"/>
    <col min="11032" max="11032" width="9.375" style="209" customWidth="1"/>
    <col min="11033" max="11033" width="7.5" style="209" customWidth="1"/>
    <col min="11034" max="11034" width="8.25" style="209" customWidth="1"/>
    <col min="11035" max="11036" width="11.5" style="209" customWidth="1"/>
    <col min="11037" max="11037" width="11.875" style="209" customWidth="1"/>
    <col min="11038" max="11264" width="9" style="209"/>
    <col min="11265" max="11265" width="11.25" style="209" customWidth="1"/>
    <col min="11266" max="11267" width="6.875" style="209" customWidth="1"/>
    <col min="11268" max="11268" width="7.75" style="209" customWidth="1"/>
    <col min="11269" max="11269" width="8" style="209" customWidth="1"/>
    <col min="11270" max="11270" width="8.875" style="209" customWidth="1"/>
    <col min="11271" max="11273" width="8" style="209" customWidth="1"/>
    <col min="11274" max="11274" width="9.75" style="209" customWidth="1"/>
    <col min="11275" max="11275" width="8.25" style="209" customWidth="1"/>
    <col min="11276" max="11282" width="7.875" style="209" customWidth="1"/>
    <col min="11283" max="11283" width="8.125" style="209" customWidth="1"/>
    <col min="11284" max="11285" width="7.875" style="209" customWidth="1"/>
    <col min="11286" max="11286" width="9.75" style="209" customWidth="1"/>
    <col min="11287" max="11287" width="9.875" style="209" customWidth="1"/>
    <col min="11288" max="11288" width="9.375" style="209" customWidth="1"/>
    <col min="11289" max="11289" width="7.5" style="209" customWidth="1"/>
    <col min="11290" max="11290" width="8.25" style="209" customWidth="1"/>
    <col min="11291" max="11292" width="11.5" style="209" customWidth="1"/>
    <col min="11293" max="11293" width="11.875" style="209" customWidth="1"/>
    <col min="11294" max="11520" width="9" style="209"/>
    <col min="11521" max="11521" width="11.25" style="209" customWidth="1"/>
    <col min="11522" max="11523" width="6.875" style="209" customWidth="1"/>
    <col min="11524" max="11524" width="7.75" style="209" customWidth="1"/>
    <col min="11525" max="11525" width="8" style="209" customWidth="1"/>
    <col min="11526" max="11526" width="8.875" style="209" customWidth="1"/>
    <col min="11527" max="11529" width="8" style="209" customWidth="1"/>
    <col min="11530" max="11530" width="9.75" style="209" customWidth="1"/>
    <col min="11531" max="11531" width="8.25" style="209" customWidth="1"/>
    <col min="11532" max="11538" width="7.875" style="209" customWidth="1"/>
    <col min="11539" max="11539" width="8.125" style="209" customWidth="1"/>
    <col min="11540" max="11541" width="7.875" style="209" customWidth="1"/>
    <col min="11542" max="11542" width="9.75" style="209" customWidth="1"/>
    <col min="11543" max="11543" width="9.875" style="209" customWidth="1"/>
    <col min="11544" max="11544" width="9.375" style="209" customWidth="1"/>
    <col min="11545" max="11545" width="7.5" style="209" customWidth="1"/>
    <col min="11546" max="11546" width="8.25" style="209" customWidth="1"/>
    <col min="11547" max="11548" width="11.5" style="209" customWidth="1"/>
    <col min="11549" max="11549" width="11.875" style="209" customWidth="1"/>
    <col min="11550" max="11776" width="9" style="209"/>
    <col min="11777" max="11777" width="11.25" style="209" customWidth="1"/>
    <col min="11778" max="11779" width="6.875" style="209" customWidth="1"/>
    <col min="11780" max="11780" width="7.75" style="209" customWidth="1"/>
    <col min="11781" max="11781" width="8" style="209" customWidth="1"/>
    <col min="11782" max="11782" width="8.875" style="209" customWidth="1"/>
    <col min="11783" max="11785" width="8" style="209" customWidth="1"/>
    <col min="11786" max="11786" width="9.75" style="209" customWidth="1"/>
    <col min="11787" max="11787" width="8.25" style="209" customWidth="1"/>
    <col min="11788" max="11794" width="7.875" style="209" customWidth="1"/>
    <col min="11795" max="11795" width="8.125" style="209" customWidth="1"/>
    <col min="11796" max="11797" width="7.875" style="209" customWidth="1"/>
    <col min="11798" max="11798" width="9.75" style="209" customWidth="1"/>
    <col min="11799" max="11799" width="9.875" style="209" customWidth="1"/>
    <col min="11800" max="11800" width="9.375" style="209" customWidth="1"/>
    <col min="11801" max="11801" width="7.5" style="209" customWidth="1"/>
    <col min="11802" max="11802" width="8.25" style="209" customWidth="1"/>
    <col min="11803" max="11804" width="11.5" style="209" customWidth="1"/>
    <col min="11805" max="11805" width="11.875" style="209" customWidth="1"/>
    <col min="11806" max="12032" width="9" style="209"/>
    <col min="12033" max="12033" width="11.25" style="209" customWidth="1"/>
    <col min="12034" max="12035" width="6.875" style="209" customWidth="1"/>
    <col min="12036" max="12036" width="7.75" style="209" customWidth="1"/>
    <col min="12037" max="12037" width="8" style="209" customWidth="1"/>
    <col min="12038" max="12038" width="8.875" style="209" customWidth="1"/>
    <col min="12039" max="12041" width="8" style="209" customWidth="1"/>
    <col min="12042" max="12042" width="9.75" style="209" customWidth="1"/>
    <col min="12043" max="12043" width="8.25" style="209" customWidth="1"/>
    <col min="12044" max="12050" width="7.875" style="209" customWidth="1"/>
    <col min="12051" max="12051" width="8.125" style="209" customWidth="1"/>
    <col min="12052" max="12053" width="7.875" style="209" customWidth="1"/>
    <col min="12054" max="12054" width="9.75" style="209" customWidth="1"/>
    <col min="12055" max="12055" width="9.875" style="209" customWidth="1"/>
    <col min="12056" max="12056" width="9.375" style="209" customWidth="1"/>
    <col min="12057" max="12057" width="7.5" style="209" customWidth="1"/>
    <col min="12058" max="12058" width="8.25" style="209" customWidth="1"/>
    <col min="12059" max="12060" width="11.5" style="209" customWidth="1"/>
    <col min="12061" max="12061" width="11.875" style="209" customWidth="1"/>
    <col min="12062" max="12288" width="9" style="209"/>
    <col min="12289" max="12289" width="11.25" style="209" customWidth="1"/>
    <col min="12290" max="12291" width="6.875" style="209" customWidth="1"/>
    <col min="12292" max="12292" width="7.75" style="209" customWidth="1"/>
    <col min="12293" max="12293" width="8" style="209" customWidth="1"/>
    <col min="12294" max="12294" width="8.875" style="209" customWidth="1"/>
    <col min="12295" max="12297" width="8" style="209" customWidth="1"/>
    <col min="12298" max="12298" width="9.75" style="209" customWidth="1"/>
    <col min="12299" max="12299" width="8.25" style="209" customWidth="1"/>
    <col min="12300" max="12306" width="7.875" style="209" customWidth="1"/>
    <col min="12307" max="12307" width="8.125" style="209" customWidth="1"/>
    <col min="12308" max="12309" width="7.875" style="209" customWidth="1"/>
    <col min="12310" max="12310" width="9.75" style="209" customWidth="1"/>
    <col min="12311" max="12311" width="9.875" style="209" customWidth="1"/>
    <col min="12312" max="12312" width="9.375" style="209" customWidth="1"/>
    <col min="12313" max="12313" width="7.5" style="209" customWidth="1"/>
    <col min="12314" max="12314" width="8.25" style="209" customWidth="1"/>
    <col min="12315" max="12316" width="11.5" style="209" customWidth="1"/>
    <col min="12317" max="12317" width="11.875" style="209" customWidth="1"/>
    <col min="12318" max="12544" width="9" style="209"/>
    <col min="12545" max="12545" width="11.25" style="209" customWidth="1"/>
    <col min="12546" max="12547" width="6.875" style="209" customWidth="1"/>
    <col min="12548" max="12548" width="7.75" style="209" customWidth="1"/>
    <col min="12549" max="12549" width="8" style="209" customWidth="1"/>
    <col min="12550" max="12550" width="8.875" style="209" customWidth="1"/>
    <col min="12551" max="12553" width="8" style="209" customWidth="1"/>
    <col min="12554" max="12554" width="9.75" style="209" customWidth="1"/>
    <col min="12555" max="12555" width="8.25" style="209" customWidth="1"/>
    <col min="12556" max="12562" width="7.875" style="209" customWidth="1"/>
    <col min="12563" max="12563" width="8.125" style="209" customWidth="1"/>
    <col min="12564" max="12565" width="7.875" style="209" customWidth="1"/>
    <col min="12566" max="12566" width="9.75" style="209" customWidth="1"/>
    <col min="12567" max="12567" width="9.875" style="209" customWidth="1"/>
    <col min="12568" max="12568" width="9.375" style="209" customWidth="1"/>
    <col min="12569" max="12569" width="7.5" style="209" customWidth="1"/>
    <col min="12570" max="12570" width="8.25" style="209" customWidth="1"/>
    <col min="12571" max="12572" width="11.5" style="209" customWidth="1"/>
    <col min="12573" max="12573" width="11.875" style="209" customWidth="1"/>
    <col min="12574" max="12800" width="9" style="209"/>
    <col min="12801" max="12801" width="11.25" style="209" customWidth="1"/>
    <col min="12802" max="12803" width="6.875" style="209" customWidth="1"/>
    <col min="12804" max="12804" width="7.75" style="209" customWidth="1"/>
    <col min="12805" max="12805" width="8" style="209" customWidth="1"/>
    <col min="12806" max="12806" width="8.875" style="209" customWidth="1"/>
    <col min="12807" max="12809" width="8" style="209" customWidth="1"/>
    <col min="12810" max="12810" width="9.75" style="209" customWidth="1"/>
    <col min="12811" max="12811" width="8.25" style="209" customWidth="1"/>
    <col min="12812" max="12818" width="7.875" style="209" customWidth="1"/>
    <col min="12819" max="12819" width="8.125" style="209" customWidth="1"/>
    <col min="12820" max="12821" width="7.875" style="209" customWidth="1"/>
    <col min="12822" max="12822" width="9.75" style="209" customWidth="1"/>
    <col min="12823" max="12823" width="9.875" style="209" customWidth="1"/>
    <col min="12824" max="12824" width="9.375" style="209" customWidth="1"/>
    <col min="12825" max="12825" width="7.5" style="209" customWidth="1"/>
    <col min="12826" max="12826" width="8.25" style="209" customWidth="1"/>
    <col min="12827" max="12828" width="11.5" style="209" customWidth="1"/>
    <col min="12829" max="12829" width="11.875" style="209" customWidth="1"/>
    <col min="12830" max="13056" width="9" style="209"/>
    <col min="13057" max="13057" width="11.25" style="209" customWidth="1"/>
    <col min="13058" max="13059" width="6.875" style="209" customWidth="1"/>
    <col min="13060" max="13060" width="7.75" style="209" customWidth="1"/>
    <col min="13061" max="13061" width="8" style="209" customWidth="1"/>
    <col min="13062" max="13062" width="8.875" style="209" customWidth="1"/>
    <col min="13063" max="13065" width="8" style="209" customWidth="1"/>
    <col min="13066" max="13066" width="9.75" style="209" customWidth="1"/>
    <col min="13067" max="13067" width="8.25" style="209" customWidth="1"/>
    <col min="13068" max="13074" width="7.875" style="209" customWidth="1"/>
    <col min="13075" max="13075" width="8.125" style="209" customWidth="1"/>
    <col min="13076" max="13077" width="7.875" style="209" customWidth="1"/>
    <col min="13078" max="13078" width="9.75" style="209" customWidth="1"/>
    <col min="13079" max="13079" width="9.875" style="209" customWidth="1"/>
    <col min="13080" max="13080" width="9.375" style="209" customWidth="1"/>
    <col min="13081" max="13081" width="7.5" style="209" customWidth="1"/>
    <col min="13082" max="13082" width="8.25" style="209" customWidth="1"/>
    <col min="13083" max="13084" width="11.5" style="209" customWidth="1"/>
    <col min="13085" max="13085" width="11.875" style="209" customWidth="1"/>
    <col min="13086" max="13312" width="9" style="209"/>
    <col min="13313" max="13313" width="11.25" style="209" customWidth="1"/>
    <col min="13314" max="13315" width="6.875" style="209" customWidth="1"/>
    <col min="13316" max="13316" width="7.75" style="209" customWidth="1"/>
    <col min="13317" max="13317" width="8" style="209" customWidth="1"/>
    <col min="13318" max="13318" width="8.875" style="209" customWidth="1"/>
    <col min="13319" max="13321" width="8" style="209" customWidth="1"/>
    <col min="13322" max="13322" width="9.75" style="209" customWidth="1"/>
    <col min="13323" max="13323" width="8.25" style="209" customWidth="1"/>
    <col min="13324" max="13330" width="7.875" style="209" customWidth="1"/>
    <col min="13331" max="13331" width="8.125" style="209" customWidth="1"/>
    <col min="13332" max="13333" width="7.875" style="209" customWidth="1"/>
    <col min="13334" max="13334" width="9.75" style="209" customWidth="1"/>
    <col min="13335" max="13335" width="9.875" style="209" customWidth="1"/>
    <col min="13336" max="13336" width="9.375" style="209" customWidth="1"/>
    <col min="13337" max="13337" width="7.5" style="209" customWidth="1"/>
    <col min="13338" max="13338" width="8.25" style="209" customWidth="1"/>
    <col min="13339" max="13340" width="11.5" style="209" customWidth="1"/>
    <col min="13341" max="13341" width="11.875" style="209" customWidth="1"/>
    <col min="13342" max="13568" width="9" style="209"/>
    <col min="13569" max="13569" width="11.25" style="209" customWidth="1"/>
    <col min="13570" max="13571" width="6.875" style="209" customWidth="1"/>
    <col min="13572" max="13572" width="7.75" style="209" customWidth="1"/>
    <col min="13573" max="13573" width="8" style="209" customWidth="1"/>
    <col min="13574" max="13574" width="8.875" style="209" customWidth="1"/>
    <col min="13575" max="13577" width="8" style="209" customWidth="1"/>
    <col min="13578" max="13578" width="9.75" style="209" customWidth="1"/>
    <col min="13579" max="13579" width="8.25" style="209" customWidth="1"/>
    <col min="13580" max="13586" width="7.875" style="209" customWidth="1"/>
    <col min="13587" max="13587" width="8.125" style="209" customWidth="1"/>
    <col min="13588" max="13589" width="7.875" style="209" customWidth="1"/>
    <col min="13590" max="13590" width="9.75" style="209" customWidth="1"/>
    <col min="13591" max="13591" width="9.875" style="209" customWidth="1"/>
    <col min="13592" max="13592" width="9.375" style="209" customWidth="1"/>
    <col min="13593" max="13593" width="7.5" style="209" customWidth="1"/>
    <col min="13594" max="13594" width="8.25" style="209" customWidth="1"/>
    <col min="13595" max="13596" width="11.5" style="209" customWidth="1"/>
    <col min="13597" max="13597" width="11.875" style="209" customWidth="1"/>
    <col min="13598" max="13824" width="9" style="209"/>
    <col min="13825" max="13825" width="11.25" style="209" customWidth="1"/>
    <col min="13826" max="13827" width="6.875" style="209" customWidth="1"/>
    <col min="13828" max="13828" width="7.75" style="209" customWidth="1"/>
    <col min="13829" max="13829" width="8" style="209" customWidth="1"/>
    <col min="13830" max="13830" width="8.875" style="209" customWidth="1"/>
    <col min="13831" max="13833" width="8" style="209" customWidth="1"/>
    <col min="13834" max="13834" width="9.75" style="209" customWidth="1"/>
    <col min="13835" max="13835" width="8.25" style="209" customWidth="1"/>
    <col min="13836" max="13842" width="7.875" style="209" customWidth="1"/>
    <col min="13843" max="13843" width="8.125" style="209" customWidth="1"/>
    <col min="13844" max="13845" width="7.875" style="209" customWidth="1"/>
    <col min="13846" max="13846" width="9.75" style="209" customWidth="1"/>
    <col min="13847" max="13847" width="9.875" style="209" customWidth="1"/>
    <col min="13848" max="13848" width="9.375" style="209" customWidth="1"/>
    <col min="13849" max="13849" width="7.5" style="209" customWidth="1"/>
    <col min="13850" max="13850" width="8.25" style="209" customWidth="1"/>
    <col min="13851" max="13852" width="11.5" style="209" customWidth="1"/>
    <col min="13853" max="13853" width="11.875" style="209" customWidth="1"/>
    <col min="13854" max="14080" width="9" style="209"/>
    <col min="14081" max="14081" width="11.25" style="209" customWidth="1"/>
    <col min="14082" max="14083" width="6.875" style="209" customWidth="1"/>
    <col min="14084" max="14084" width="7.75" style="209" customWidth="1"/>
    <col min="14085" max="14085" width="8" style="209" customWidth="1"/>
    <col min="14086" max="14086" width="8.875" style="209" customWidth="1"/>
    <col min="14087" max="14089" width="8" style="209" customWidth="1"/>
    <col min="14090" max="14090" width="9.75" style="209" customWidth="1"/>
    <col min="14091" max="14091" width="8.25" style="209" customWidth="1"/>
    <col min="14092" max="14098" width="7.875" style="209" customWidth="1"/>
    <col min="14099" max="14099" width="8.125" style="209" customWidth="1"/>
    <col min="14100" max="14101" width="7.875" style="209" customWidth="1"/>
    <col min="14102" max="14102" width="9.75" style="209" customWidth="1"/>
    <col min="14103" max="14103" width="9.875" style="209" customWidth="1"/>
    <col min="14104" max="14104" width="9.375" style="209" customWidth="1"/>
    <col min="14105" max="14105" width="7.5" style="209" customWidth="1"/>
    <col min="14106" max="14106" width="8.25" style="209" customWidth="1"/>
    <col min="14107" max="14108" width="11.5" style="209" customWidth="1"/>
    <col min="14109" max="14109" width="11.875" style="209" customWidth="1"/>
    <col min="14110" max="14336" width="9" style="209"/>
    <col min="14337" max="14337" width="11.25" style="209" customWidth="1"/>
    <col min="14338" max="14339" width="6.875" style="209" customWidth="1"/>
    <col min="14340" max="14340" width="7.75" style="209" customWidth="1"/>
    <col min="14341" max="14341" width="8" style="209" customWidth="1"/>
    <col min="14342" max="14342" width="8.875" style="209" customWidth="1"/>
    <col min="14343" max="14345" width="8" style="209" customWidth="1"/>
    <col min="14346" max="14346" width="9.75" style="209" customWidth="1"/>
    <col min="14347" max="14347" width="8.25" style="209" customWidth="1"/>
    <col min="14348" max="14354" width="7.875" style="209" customWidth="1"/>
    <col min="14355" max="14355" width="8.125" style="209" customWidth="1"/>
    <col min="14356" max="14357" width="7.875" style="209" customWidth="1"/>
    <col min="14358" max="14358" width="9.75" style="209" customWidth="1"/>
    <col min="14359" max="14359" width="9.875" style="209" customWidth="1"/>
    <col min="14360" max="14360" width="9.375" style="209" customWidth="1"/>
    <col min="14361" max="14361" width="7.5" style="209" customWidth="1"/>
    <col min="14362" max="14362" width="8.25" style="209" customWidth="1"/>
    <col min="14363" max="14364" width="11.5" style="209" customWidth="1"/>
    <col min="14365" max="14365" width="11.875" style="209" customWidth="1"/>
    <col min="14366" max="14592" width="9" style="209"/>
    <col min="14593" max="14593" width="11.25" style="209" customWidth="1"/>
    <col min="14594" max="14595" width="6.875" style="209" customWidth="1"/>
    <col min="14596" max="14596" width="7.75" style="209" customWidth="1"/>
    <col min="14597" max="14597" width="8" style="209" customWidth="1"/>
    <col min="14598" max="14598" width="8.875" style="209" customWidth="1"/>
    <col min="14599" max="14601" width="8" style="209" customWidth="1"/>
    <col min="14602" max="14602" width="9.75" style="209" customWidth="1"/>
    <col min="14603" max="14603" width="8.25" style="209" customWidth="1"/>
    <col min="14604" max="14610" width="7.875" style="209" customWidth="1"/>
    <col min="14611" max="14611" width="8.125" style="209" customWidth="1"/>
    <col min="14612" max="14613" width="7.875" style="209" customWidth="1"/>
    <col min="14614" max="14614" width="9.75" style="209" customWidth="1"/>
    <col min="14615" max="14615" width="9.875" style="209" customWidth="1"/>
    <col min="14616" max="14616" width="9.375" style="209" customWidth="1"/>
    <col min="14617" max="14617" width="7.5" style="209" customWidth="1"/>
    <col min="14618" max="14618" width="8.25" style="209" customWidth="1"/>
    <col min="14619" max="14620" width="11.5" style="209" customWidth="1"/>
    <col min="14621" max="14621" width="11.875" style="209" customWidth="1"/>
    <col min="14622" max="14848" width="9" style="209"/>
    <col min="14849" max="14849" width="11.25" style="209" customWidth="1"/>
    <col min="14850" max="14851" width="6.875" style="209" customWidth="1"/>
    <col min="14852" max="14852" width="7.75" style="209" customWidth="1"/>
    <col min="14853" max="14853" width="8" style="209" customWidth="1"/>
    <col min="14854" max="14854" width="8.875" style="209" customWidth="1"/>
    <col min="14855" max="14857" width="8" style="209" customWidth="1"/>
    <col min="14858" max="14858" width="9.75" style="209" customWidth="1"/>
    <col min="14859" max="14859" width="8.25" style="209" customWidth="1"/>
    <col min="14860" max="14866" width="7.875" style="209" customWidth="1"/>
    <col min="14867" max="14867" width="8.125" style="209" customWidth="1"/>
    <col min="14868" max="14869" width="7.875" style="209" customWidth="1"/>
    <col min="14870" max="14870" width="9.75" style="209" customWidth="1"/>
    <col min="14871" max="14871" width="9.875" style="209" customWidth="1"/>
    <col min="14872" max="14872" width="9.375" style="209" customWidth="1"/>
    <col min="14873" max="14873" width="7.5" style="209" customWidth="1"/>
    <col min="14874" max="14874" width="8.25" style="209" customWidth="1"/>
    <col min="14875" max="14876" width="11.5" style="209" customWidth="1"/>
    <col min="14877" max="14877" width="11.875" style="209" customWidth="1"/>
    <col min="14878" max="15104" width="9" style="209"/>
    <col min="15105" max="15105" width="11.25" style="209" customWidth="1"/>
    <col min="15106" max="15107" width="6.875" style="209" customWidth="1"/>
    <col min="15108" max="15108" width="7.75" style="209" customWidth="1"/>
    <col min="15109" max="15109" width="8" style="209" customWidth="1"/>
    <col min="15110" max="15110" width="8.875" style="209" customWidth="1"/>
    <col min="15111" max="15113" width="8" style="209" customWidth="1"/>
    <col min="15114" max="15114" width="9.75" style="209" customWidth="1"/>
    <col min="15115" max="15115" width="8.25" style="209" customWidth="1"/>
    <col min="15116" max="15122" width="7.875" style="209" customWidth="1"/>
    <col min="15123" max="15123" width="8.125" style="209" customWidth="1"/>
    <col min="15124" max="15125" width="7.875" style="209" customWidth="1"/>
    <col min="15126" max="15126" width="9.75" style="209" customWidth="1"/>
    <col min="15127" max="15127" width="9.875" style="209" customWidth="1"/>
    <col min="15128" max="15128" width="9.375" style="209" customWidth="1"/>
    <col min="15129" max="15129" width="7.5" style="209" customWidth="1"/>
    <col min="15130" max="15130" width="8.25" style="209" customWidth="1"/>
    <col min="15131" max="15132" width="11.5" style="209" customWidth="1"/>
    <col min="15133" max="15133" width="11.875" style="209" customWidth="1"/>
    <col min="15134" max="15360" width="9" style="209"/>
    <col min="15361" max="15361" width="11.25" style="209" customWidth="1"/>
    <col min="15362" max="15363" width="6.875" style="209" customWidth="1"/>
    <col min="15364" max="15364" width="7.75" style="209" customWidth="1"/>
    <col min="15365" max="15365" width="8" style="209" customWidth="1"/>
    <col min="15366" max="15366" width="8.875" style="209" customWidth="1"/>
    <col min="15367" max="15369" width="8" style="209" customWidth="1"/>
    <col min="15370" max="15370" width="9.75" style="209" customWidth="1"/>
    <col min="15371" max="15371" width="8.25" style="209" customWidth="1"/>
    <col min="15372" max="15378" width="7.875" style="209" customWidth="1"/>
    <col min="15379" max="15379" width="8.125" style="209" customWidth="1"/>
    <col min="15380" max="15381" width="7.875" style="209" customWidth="1"/>
    <col min="15382" max="15382" width="9.75" style="209" customWidth="1"/>
    <col min="15383" max="15383" width="9.875" style="209" customWidth="1"/>
    <col min="15384" max="15384" width="9.375" style="209" customWidth="1"/>
    <col min="15385" max="15385" width="7.5" style="209" customWidth="1"/>
    <col min="15386" max="15386" width="8.25" style="209" customWidth="1"/>
    <col min="15387" max="15388" width="11.5" style="209" customWidth="1"/>
    <col min="15389" max="15389" width="11.875" style="209" customWidth="1"/>
    <col min="15390" max="15616" width="9" style="209"/>
    <col min="15617" max="15617" width="11.25" style="209" customWidth="1"/>
    <col min="15618" max="15619" width="6.875" style="209" customWidth="1"/>
    <col min="15620" max="15620" width="7.75" style="209" customWidth="1"/>
    <col min="15621" max="15621" width="8" style="209" customWidth="1"/>
    <col min="15622" max="15622" width="8.875" style="209" customWidth="1"/>
    <col min="15623" max="15625" width="8" style="209" customWidth="1"/>
    <col min="15626" max="15626" width="9.75" style="209" customWidth="1"/>
    <col min="15627" max="15627" width="8.25" style="209" customWidth="1"/>
    <col min="15628" max="15634" width="7.875" style="209" customWidth="1"/>
    <col min="15635" max="15635" width="8.125" style="209" customWidth="1"/>
    <col min="15636" max="15637" width="7.875" style="209" customWidth="1"/>
    <col min="15638" max="15638" width="9.75" style="209" customWidth="1"/>
    <col min="15639" max="15639" width="9.875" style="209" customWidth="1"/>
    <col min="15640" max="15640" width="9.375" style="209" customWidth="1"/>
    <col min="15641" max="15641" width="7.5" style="209" customWidth="1"/>
    <col min="15642" max="15642" width="8.25" style="209" customWidth="1"/>
    <col min="15643" max="15644" width="11.5" style="209" customWidth="1"/>
    <col min="15645" max="15645" width="11.875" style="209" customWidth="1"/>
    <col min="15646" max="15872" width="9" style="209"/>
    <col min="15873" max="15873" width="11.25" style="209" customWidth="1"/>
    <col min="15874" max="15875" width="6.875" style="209" customWidth="1"/>
    <col min="15876" max="15876" width="7.75" style="209" customWidth="1"/>
    <col min="15877" max="15877" width="8" style="209" customWidth="1"/>
    <col min="15878" max="15878" width="8.875" style="209" customWidth="1"/>
    <col min="15879" max="15881" width="8" style="209" customWidth="1"/>
    <col min="15882" max="15882" width="9.75" style="209" customWidth="1"/>
    <col min="15883" max="15883" width="8.25" style="209" customWidth="1"/>
    <col min="15884" max="15890" width="7.875" style="209" customWidth="1"/>
    <col min="15891" max="15891" width="8.125" style="209" customWidth="1"/>
    <col min="15892" max="15893" width="7.875" style="209" customWidth="1"/>
    <col min="15894" max="15894" width="9.75" style="209" customWidth="1"/>
    <col min="15895" max="15895" width="9.875" style="209" customWidth="1"/>
    <col min="15896" max="15896" width="9.375" style="209" customWidth="1"/>
    <col min="15897" max="15897" width="7.5" style="209" customWidth="1"/>
    <col min="15898" max="15898" width="8.25" style="209" customWidth="1"/>
    <col min="15899" max="15900" width="11.5" style="209" customWidth="1"/>
    <col min="15901" max="15901" width="11.875" style="209" customWidth="1"/>
    <col min="15902" max="16128" width="9" style="209"/>
    <col min="16129" max="16129" width="11.25" style="209" customWidth="1"/>
    <col min="16130" max="16131" width="6.875" style="209" customWidth="1"/>
    <col min="16132" max="16132" width="7.75" style="209" customWidth="1"/>
    <col min="16133" max="16133" width="8" style="209" customWidth="1"/>
    <col min="16134" max="16134" width="8.875" style="209" customWidth="1"/>
    <col min="16135" max="16137" width="8" style="209" customWidth="1"/>
    <col min="16138" max="16138" width="9.75" style="209" customWidth="1"/>
    <col min="16139" max="16139" width="8.25" style="209" customWidth="1"/>
    <col min="16140" max="16146" width="7.875" style="209" customWidth="1"/>
    <col min="16147" max="16147" width="8.125" style="209" customWidth="1"/>
    <col min="16148" max="16149" width="7.875" style="209" customWidth="1"/>
    <col min="16150" max="16150" width="9.75" style="209" customWidth="1"/>
    <col min="16151" max="16151" width="9.875" style="209" customWidth="1"/>
    <col min="16152" max="16152" width="9.375" style="209" customWidth="1"/>
    <col min="16153" max="16153" width="7.5" style="209" customWidth="1"/>
    <col min="16154" max="16154" width="8.25" style="209" customWidth="1"/>
    <col min="16155" max="16156" width="11.5" style="209" customWidth="1"/>
    <col min="16157" max="16157" width="11.875" style="209" customWidth="1"/>
    <col min="16158" max="16384" width="9" style="209"/>
  </cols>
  <sheetData>
    <row r="1" spans="1:19" s="79" customFormat="1" ht="18" customHeight="1" thickBot="1" x14ac:dyDescent="0.2">
      <c r="A1" s="69" t="s">
        <v>32</v>
      </c>
      <c r="B1" s="272"/>
      <c r="C1" s="272"/>
      <c r="D1" s="272"/>
      <c r="E1" s="272"/>
      <c r="F1" s="272"/>
      <c r="G1" s="272"/>
      <c r="H1" s="272"/>
      <c r="I1" s="271"/>
      <c r="J1" s="240"/>
      <c r="K1" s="270"/>
      <c r="L1" s="270"/>
      <c r="M1" s="270"/>
      <c r="N1" s="270"/>
      <c r="O1" s="270"/>
      <c r="P1" s="270"/>
      <c r="Q1" s="270"/>
      <c r="R1" s="270"/>
      <c r="S1" s="216" t="s">
        <v>33</v>
      </c>
    </row>
    <row r="2" spans="1:19" s="79" customFormat="1" ht="21.75" customHeight="1" x14ac:dyDescent="0.15">
      <c r="A2" s="269" t="s">
        <v>34</v>
      </c>
      <c r="B2" s="253" t="s">
        <v>10</v>
      </c>
      <c r="C2" s="268" t="s">
        <v>35</v>
      </c>
      <c r="D2" s="268" t="s">
        <v>36</v>
      </c>
      <c r="E2" s="268" t="s">
        <v>37</v>
      </c>
      <c r="F2" s="268" t="s">
        <v>470</v>
      </c>
      <c r="G2" s="268" t="s">
        <v>469</v>
      </c>
      <c r="H2" s="268" t="s">
        <v>38</v>
      </c>
      <c r="I2" s="252" t="s">
        <v>468</v>
      </c>
      <c r="J2" s="199" t="s">
        <v>467</v>
      </c>
      <c r="K2" s="200" t="s">
        <v>466</v>
      </c>
      <c r="L2" s="199" t="s">
        <v>465</v>
      </c>
      <c r="M2" s="199" t="s">
        <v>464</v>
      </c>
      <c r="N2" s="199" t="s">
        <v>463</v>
      </c>
      <c r="O2" s="199" t="s">
        <v>462</v>
      </c>
      <c r="P2" s="199" t="s">
        <v>461</v>
      </c>
      <c r="Q2" s="199" t="s">
        <v>460</v>
      </c>
      <c r="R2" s="199" t="s">
        <v>459</v>
      </c>
      <c r="S2" s="199" t="s">
        <v>458</v>
      </c>
    </row>
    <row r="3" spans="1:19" s="79" customFormat="1" ht="21.75" customHeight="1" thickBot="1" x14ac:dyDescent="0.2">
      <c r="A3" s="267" t="s">
        <v>31</v>
      </c>
      <c r="B3" s="266"/>
      <c r="C3" s="265"/>
      <c r="D3" s="265"/>
      <c r="E3" s="265"/>
      <c r="F3" s="265"/>
      <c r="G3" s="265"/>
      <c r="H3" s="265"/>
      <c r="I3" s="265"/>
      <c r="J3" s="263"/>
      <c r="K3" s="264"/>
      <c r="L3" s="263"/>
      <c r="M3" s="263"/>
      <c r="N3" s="263"/>
      <c r="O3" s="263"/>
      <c r="P3" s="263"/>
      <c r="Q3" s="263"/>
      <c r="R3" s="263"/>
      <c r="S3" s="263"/>
    </row>
    <row r="4" spans="1:19" s="79" customFormat="1" ht="19.5" customHeight="1" x14ac:dyDescent="0.15">
      <c r="A4" s="74" t="s">
        <v>422</v>
      </c>
      <c r="B4" s="78">
        <v>1529</v>
      </c>
      <c r="C4" s="15">
        <v>860</v>
      </c>
      <c r="D4" s="15">
        <v>181</v>
      </c>
      <c r="E4" s="9">
        <v>112</v>
      </c>
      <c r="F4" s="10">
        <v>20</v>
      </c>
      <c r="G4" s="15">
        <v>140</v>
      </c>
      <c r="H4" s="15">
        <v>87</v>
      </c>
      <c r="I4" s="15">
        <v>67</v>
      </c>
      <c r="J4" s="10">
        <v>2</v>
      </c>
      <c r="K4" s="19" t="s">
        <v>19</v>
      </c>
      <c r="L4" s="15">
        <v>1</v>
      </c>
      <c r="M4" s="15">
        <v>1</v>
      </c>
      <c r="N4" s="15">
        <v>8</v>
      </c>
      <c r="O4" s="15">
        <v>1</v>
      </c>
      <c r="P4" s="15">
        <v>3</v>
      </c>
      <c r="Q4" s="15">
        <v>1</v>
      </c>
      <c r="R4" s="15">
        <v>26</v>
      </c>
      <c r="S4" s="9">
        <v>19</v>
      </c>
    </row>
    <row r="5" spans="1:19" s="79" customFormat="1" ht="19.5" customHeight="1" x14ac:dyDescent="0.15">
      <c r="A5" s="74">
        <v>28</v>
      </c>
      <c r="B5" s="78">
        <v>1524</v>
      </c>
      <c r="C5" s="15">
        <v>867</v>
      </c>
      <c r="D5" s="15">
        <v>167</v>
      </c>
      <c r="E5" s="9">
        <v>108</v>
      </c>
      <c r="F5" s="10">
        <v>25</v>
      </c>
      <c r="G5" s="15">
        <v>135</v>
      </c>
      <c r="H5" s="15">
        <v>92</v>
      </c>
      <c r="I5" s="15">
        <v>65</v>
      </c>
      <c r="J5" s="10">
        <v>2</v>
      </c>
      <c r="K5" s="19" t="s">
        <v>19</v>
      </c>
      <c r="L5" s="15">
        <v>1</v>
      </c>
      <c r="M5" s="15">
        <v>1</v>
      </c>
      <c r="N5" s="15">
        <v>8</v>
      </c>
      <c r="O5" s="15">
        <v>1</v>
      </c>
      <c r="P5" s="15">
        <v>3</v>
      </c>
      <c r="Q5" s="15">
        <v>1</v>
      </c>
      <c r="R5" s="15">
        <v>26</v>
      </c>
      <c r="S5" s="9">
        <v>22</v>
      </c>
    </row>
    <row r="6" spans="1:19" s="79" customFormat="1" ht="19.5" customHeight="1" x14ac:dyDescent="0.15">
      <c r="A6" s="74">
        <v>29</v>
      </c>
      <c r="B6" s="78">
        <v>1532</v>
      </c>
      <c r="C6" s="15">
        <v>872</v>
      </c>
      <c r="D6" s="15">
        <v>161</v>
      </c>
      <c r="E6" s="9">
        <v>112</v>
      </c>
      <c r="F6" s="10">
        <v>30</v>
      </c>
      <c r="G6" s="15">
        <v>129</v>
      </c>
      <c r="H6" s="15">
        <v>95</v>
      </c>
      <c r="I6" s="15">
        <v>68</v>
      </c>
      <c r="J6" s="10">
        <v>3</v>
      </c>
      <c r="K6" s="19" t="s">
        <v>19</v>
      </c>
      <c r="L6" s="15">
        <v>1</v>
      </c>
      <c r="M6" s="15">
        <v>1</v>
      </c>
      <c r="N6" s="15">
        <v>7</v>
      </c>
      <c r="O6" s="15" t="s">
        <v>19</v>
      </c>
      <c r="P6" s="15">
        <v>3</v>
      </c>
      <c r="Q6" s="15">
        <v>1</v>
      </c>
      <c r="R6" s="15">
        <v>26</v>
      </c>
      <c r="S6" s="9">
        <v>23</v>
      </c>
    </row>
    <row r="7" spans="1:19" s="79" customFormat="1" ht="19.5" customHeight="1" x14ac:dyDescent="0.15">
      <c r="A7" s="74">
        <v>30</v>
      </c>
      <c r="B7" s="78">
        <v>1509</v>
      </c>
      <c r="C7" s="15">
        <v>866</v>
      </c>
      <c r="D7" s="15">
        <v>154</v>
      </c>
      <c r="E7" s="9">
        <v>112</v>
      </c>
      <c r="F7" s="10">
        <v>30</v>
      </c>
      <c r="G7" s="15">
        <v>119</v>
      </c>
      <c r="H7" s="15">
        <v>96</v>
      </c>
      <c r="I7" s="15">
        <v>68</v>
      </c>
      <c r="J7" s="10">
        <v>3</v>
      </c>
      <c r="K7" s="19" t="s">
        <v>19</v>
      </c>
      <c r="L7" s="15">
        <v>1</v>
      </c>
      <c r="M7" s="15">
        <v>1</v>
      </c>
      <c r="N7" s="15">
        <v>7</v>
      </c>
      <c r="O7" s="15" t="s">
        <v>19</v>
      </c>
      <c r="P7" s="15">
        <v>3</v>
      </c>
      <c r="Q7" s="15">
        <v>1</v>
      </c>
      <c r="R7" s="15">
        <v>26</v>
      </c>
      <c r="S7" s="9">
        <v>22</v>
      </c>
    </row>
    <row r="8" spans="1:19" s="79" customFormat="1" ht="19.5" customHeight="1" thickBot="1" x14ac:dyDescent="0.2">
      <c r="A8" s="75">
        <v>31</v>
      </c>
      <c r="B8" s="80">
        <v>1489</v>
      </c>
      <c r="C8" s="18">
        <v>864</v>
      </c>
      <c r="D8" s="18">
        <v>144</v>
      </c>
      <c r="E8" s="12">
        <v>110</v>
      </c>
      <c r="F8" s="13">
        <v>28</v>
      </c>
      <c r="G8" s="18">
        <v>119</v>
      </c>
      <c r="H8" s="18">
        <v>93</v>
      </c>
      <c r="I8" s="18">
        <v>67</v>
      </c>
      <c r="J8" s="13">
        <v>4</v>
      </c>
      <c r="K8" s="20" t="s">
        <v>457</v>
      </c>
      <c r="L8" s="18">
        <v>1</v>
      </c>
      <c r="M8" s="18">
        <v>1</v>
      </c>
      <c r="N8" s="18">
        <v>7</v>
      </c>
      <c r="O8" s="18" t="s">
        <v>457</v>
      </c>
      <c r="P8" s="18">
        <v>2</v>
      </c>
      <c r="Q8" s="18">
        <v>1</v>
      </c>
      <c r="R8" s="18">
        <v>25</v>
      </c>
      <c r="S8" s="12">
        <v>23</v>
      </c>
    </row>
    <row r="9" spans="1:19" s="79" customFormat="1" ht="22.5" customHeight="1" x14ac:dyDescent="0.15">
      <c r="A9" s="257" t="s">
        <v>456</v>
      </c>
      <c r="B9" s="261"/>
      <c r="C9" s="261"/>
      <c r="D9" s="261"/>
      <c r="E9" s="262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</row>
  </sheetData>
  <mergeCells count="19">
    <mergeCell ref="J2:J3"/>
    <mergeCell ref="K2:K3"/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S2:S3"/>
    <mergeCell ref="M2:M3"/>
    <mergeCell ref="N2:N3"/>
    <mergeCell ref="O2:O3"/>
    <mergeCell ref="P2:P3"/>
    <mergeCell ref="Q2:Q3"/>
    <mergeCell ref="R2:R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4" fitToWidth="2" fitToHeight="0" orientation="portrait" r:id="rId1"/>
  <headerFooter alignWithMargins="0"/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view="pageBreakPreview" zoomScaleNormal="100" zoomScaleSheetLayoutView="100" workbookViewId="0"/>
  </sheetViews>
  <sheetFormatPr defaultRowHeight="13.5" x14ac:dyDescent="0.15"/>
  <cols>
    <col min="1" max="1" width="11.25" style="209" customWidth="1"/>
    <col min="2" max="2" width="12.75" style="209" customWidth="1"/>
    <col min="3" max="13" width="11.5" style="209" customWidth="1"/>
    <col min="14" max="256" width="9" style="209"/>
    <col min="257" max="257" width="11.25" style="209" customWidth="1"/>
    <col min="258" max="258" width="12.75" style="209" customWidth="1"/>
    <col min="259" max="269" width="11.5" style="209" customWidth="1"/>
    <col min="270" max="512" width="9" style="209"/>
    <col min="513" max="513" width="11.25" style="209" customWidth="1"/>
    <col min="514" max="514" width="12.75" style="209" customWidth="1"/>
    <col min="515" max="525" width="11.5" style="209" customWidth="1"/>
    <col min="526" max="768" width="9" style="209"/>
    <col min="769" max="769" width="11.25" style="209" customWidth="1"/>
    <col min="770" max="770" width="12.75" style="209" customWidth="1"/>
    <col min="771" max="781" width="11.5" style="209" customWidth="1"/>
    <col min="782" max="1024" width="9" style="209"/>
    <col min="1025" max="1025" width="11.25" style="209" customWidth="1"/>
    <col min="1026" max="1026" width="12.75" style="209" customWidth="1"/>
    <col min="1027" max="1037" width="11.5" style="209" customWidth="1"/>
    <col min="1038" max="1280" width="9" style="209"/>
    <col min="1281" max="1281" width="11.25" style="209" customWidth="1"/>
    <col min="1282" max="1282" width="12.75" style="209" customWidth="1"/>
    <col min="1283" max="1293" width="11.5" style="209" customWidth="1"/>
    <col min="1294" max="1536" width="9" style="209"/>
    <col min="1537" max="1537" width="11.25" style="209" customWidth="1"/>
    <col min="1538" max="1538" width="12.75" style="209" customWidth="1"/>
    <col min="1539" max="1549" width="11.5" style="209" customWidth="1"/>
    <col min="1550" max="1792" width="9" style="209"/>
    <col min="1793" max="1793" width="11.25" style="209" customWidth="1"/>
    <col min="1794" max="1794" width="12.75" style="209" customWidth="1"/>
    <col min="1795" max="1805" width="11.5" style="209" customWidth="1"/>
    <col min="1806" max="2048" width="9" style="209"/>
    <col min="2049" max="2049" width="11.25" style="209" customWidth="1"/>
    <col min="2050" max="2050" width="12.75" style="209" customWidth="1"/>
    <col min="2051" max="2061" width="11.5" style="209" customWidth="1"/>
    <col min="2062" max="2304" width="9" style="209"/>
    <col min="2305" max="2305" width="11.25" style="209" customWidth="1"/>
    <col min="2306" max="2306" width="12.75" style="209" customWidth="1"/>
    <col min="2307" max="2317" width="11.5" style="209" customWidth="1"/>
    <col min="2318" max="2560" width="9" style="209"/>
    <col min="2561" max="2561" width="11.25" style="209" customWidth="1"/>
    <col min="2562" max="2562" width="12.75" style="209" customWidth="1"/>
    <col min="2563" max="2573" width="11.5" style="209" customWidth="1"/>
    <col min="2574" max="2816" width="9" style="209"/>
    <col min="2817" max="2817" width="11.25" style="209" customWidth="1"/>
    <col min="2818" max="2818" width="12.75" style="209" customWidth="1"/>
    <col min="2819" max="2829" width="11.5" style="209" customWidth="1"/>
    <col min="2830" max="3072" width="9" style="209"/>
    <col min="3073" max="3073" width="11.25" style="209" customWidth="1"/>
    <col min="3074" max="3074" width="12.75" style="209" customWidth="1"/>
    <col min="3075" max="3085" width="11.5" style="209" customWidth="1"/>
    <col min="3086" max="3328" width="9" style="209"/>
    <col min="3329" max="3329" width="11.25" style="209" customWidth="1"/>
    <col min="3330" max="3330" width="12.75" style="209" customWidth="1"/>
    <col min="3331" max="3341" width="11.5" style="209" customWidth="1"/>
    <col min="3342" max="3584" width="9" style="209"/>
    <col min="3585" max="3585" width="11.25" style="209" customWidth="1"/>
    <col min="3586" max="3586" width="12.75" style="209" customWidth="1"/>
    <col min="3587" max="3597" width="11.5" style="209" customWidth="1"/>
    <col min="3598" max="3840" width="9" style="209"/>
    <col min="3841" max="3841" width="11.25" style="209" customWidth="1"/>
    <col min="3842" max="3842" width="12.75" style="209" customWidth="1"/>
    <col min="3843" max="3853" width="11.5" style="209" customWidth="1"/>
    <col min="3854" max="4096" width="9" style="209"/>
    <col min="4097" max="4097" width="11.25" style="209" customWidth="1"/>
    <col min="4098" max="4098" width="12.75" style="209" customWidth="1"/>
    <col min="4099" max="4109" width="11.5" style="209" customWidth="1"/>
    <col min="4110" max="4352" width="9" style="209"/>
    <col min="4353" max="4353" width="11.25" style="209" customWidth="1"/>
    <col min="4354" max="4354" width="12.75" style="209" customWidth="1"/>
    <col min="4355" max="4365" width="11.5" style="209" customWidth="1"/>
    <col min="4366" max="4608" width="9" style="209"/>
    <col min="4609" max="4609" width="11.25" style="209" customWidth="1"/>
    <col min="4610" max="4610" width="12.75" style="209" customWidth="1"/>
    <col min="4611" max="4621" width="11.5" style="209" customWidth="1"/>
    <col min="4622" max="4864" width="9" style="209"/>
    <col min="4865" max="4865" width="11.25" style="209" customWidth="1"/>
    <col min="4866" max="4866" width="12.75" style="209" customWidth="1"/>
    <col min="4867" max="4877" width="11.5" style="209" customWidth="1"/>
    <col min="4878" max="5120" width="9" style="209"/>
    <col min="5121" max="5121" width="11.25" style="209" customWidth="1"/>
    <col min="5122" max="5122" width="12.75" style="209" customWidth="1"/>
    <col min="5123" max="5133" width="11.5" style="209" customWidth="1"/>
    <col min="5134" max="5376" width="9" style="209"/>
    <col min="5377" max="5377" width="11.25" style="209" customWidth="1"/>
    <col min="5378" max="5378" width="12.75" style="209" customWidth="1"/>
    <col min="5379" max="5389" width="11.5" style="209" customWidth="1"/>
    <col min="5390" max="5632" width="9" style="209"/>
    <col min="5633" max="5633" width="11.25" style="209" customWidth="1"/>
    <col min="5634" max="5634" width="12.75" style="209" customWidth="1"/>
    <col min="5635" max="5645" width="11.5" style="209" customWidth="1"/>
    <col min="5646" max="5888" width="9" style="209"/>
    <col min="5889" max="5889" width="11.25" style="209" customWidth="1"/>
    <col min="5890" max="5890" width="12.75" style="209" customWidth="1"/>
    <col min="5891" max="5901" width="11.5" style="209" customWidth="1"/>
    <col min="5902" max="6144" width="9" style="209"/>
    <col min="6145" max="6145" width="11.25" style="209" customWidth="1"/>
    <col min="6146" max="6146" width="12.75" style="209" customWidth="1"/>
    <col min="6147" max="6157" width="11.5" style="209" customWidth="1"/>
    <col min="6158" max="6400" width="9" style="209"/>
    <col min="6401" max="6401" width="11.25" style="209" customWidth="1"/>
    <col min="6402" max="6402" width="12.75" style="209" customWidth="1"/>
    <col min="6403" max="6413" width="11.5" style="209" customWidth="1"/>
    <col min="6414" max="6656" width="9" style="209"/>
    <col min="6657" max="6657" width="11.25" style="209" customWidth="1"/>
    <col min="6658" max="6658" width="12.75" style="209" customWidth="1"/>
    <col min="6659" max="6669" width="11.5" style="209" customWidth="1"/>
    <col min="6670" max="6912" width="9" style="209"/>
    <col min="6913" max="6913" width="11.25" style="209" customWidth="1"/>
    <col min="6914" max="6914" width="12.75" style="209" customWidth="1"/>
    <col min="6915" max="6925" width="11.5" style="209" customWidth="1"/>
    <col min="6926" max="7168" width="9" style="209"/>
    <col min="7169" max="7169" width="11.25" style="209" customWidth="1"/>
    <col min="7170" max="7170" width="12.75" style="209" customWidth="1"/>
    <col min="7171" max="7181" width="11.5" style="209" customWidth="1"/>
    <col min="7182" max="7424" width="9" style="209"/>
    <col min="7425" max="7425" width="11.25" style="209" customWidth="1"/>
    <col min="7426" max="7426" width="12.75" style="209" customWidth="1"/>
    <col min="7427" max="7437" width="11.5" style="209" customWidth="1"/>
    <col min="7438" max="7680" width="9" style="209"/>
    <col min="7681" max="7681" width="11.25" style="209" customWidth="1"/>
    <col min="7682" max="7682" width="12.75" style="209" customWidth="1"/>
    <col min="7683" max="7693" width="11.5" style="209" customWidth="1"/>
    <col min="7694" max="7936" width="9" style="209"/>
    <col min="7937" max="7937" width="11.25" style="209" customWidth="1"/>
    <col min="7938" max="7938" width="12.75" style="209" customWidth="1"/>
    <col min="7939" max="7949" width="11.5" style="209" customWidth="1"/>
    <col min="7950" max="8192" width="9" style="209"/>
    <col min="8193" max="8193" width="11.25" style="209" customWidth="1"/>
    <col min="8194" max="8194" width="12.75" style="209" customWidth="1"/>
    <col min="8195" max="8205" width="11.5" style="209" customWidth="1"/>
    <col min="8206" max="8448" width="9" style="209"/>
    <col min="8449" max="8449" width="11.25" style="209" customWidth="1"/>
    <col min="8450" max="8450" width="12.75" style="209" customWidth="1"/>
    <col min="8451" max="8461" width="11.5" style="209" customWidth="1"/>
    <col min="8462" max="8704" width="9" style="209"/>
    <col min="8705" max="8705" width="11.25" style="209" customWidth="1"/>
    <col min="8706" max="8706" width="12.75" style="209" customWidth="1"/>
    <col min="8707" max="8717" width="11.5" style="209" customWidth="1"/>
    <col min="8718" max="8960" width="9" style="209"/>
    <col min="8961" max="8961" width="11.25" style="209" customWidth="1"/>
    <col min="8962" max="8962" width="12.75" style="209" customWidth="1"/>
    <col min="8963" max="8973" width="11.5" style="209" customWidth="1"/>
    <col min="8974" max="9216" width="9" style="209"/>
    <col min="9217" max="9217" width="11.25" style="209" customWidth="1"/>
    <col min="9218" max="9218" width="12.75" style="209" customWidth="1"/>
    <col min="9219" max="9229" width="11.5" style="209" customWidth="1"/>
    <col min="9230" max="9472" width="9" style="209"/>
    <col min="9473" max="9473" width="11.25" style="209" customWidth="1"/>
    <col min="9474" max="9474" width="12.75" style="209" customWidth="1"/>
    <col min="9475" max="9485" width="11.5" style="209" customWidth="1"/>
    <col min="9486" max="9728" width="9" style="209"/>
    <col min="9729" max="9729" width="11.25" style="209" customWidth="1"/>
    <col min="9730" max="9730" width="12.75" style="209" customWidth="1"/>
    <col min="9731" max="9741" width="11.5" style="209" customWidth="1"/>
    <col min="9742" max="9984" width="9" style="209"/>
    <col min="9985" max="9985" width="11.25" style="209" customWidth="1"/>
    <col min="9986" max="9986" width="12.75" style="209" customWidth="1"/>
    <col min="9987" max="9997" width="11.5" style="209" customWidth="1"/>
    <col min="9998" max="10240" width="9" style="209"/>
    <col min="10241" max="10241" width="11.25" style="209" customWidth="1"/>
    <col min="10242" max="10242" width="12.75" style="209" customWidth="1"/>
    <col min="10243" max="10253" width="11.5" style="209" customWidth="1"/>
    <col min="10254" max="10496" width="9" style="209"/>
    <col min="10497" max="10497" width="11.25" style="209" customWidth="1"/>
    <col min="10498" max="10498" width="12.75" style="209" customWidth="1"/>
    <col min="10499" max="10509" width="11.5" style="209" customWidth="1"/>
    <col min="10510" max="10752" width="9" style="209"/>
    <col min="10753" max="10753" width="11.25" style="209" customWidth="1"/>
    <col min="10754" max="10754" width="12.75" style="209" customWidth="1"/>
    <col min="10755" max="10765" width="11.5" style="209" customWidth="1"/>
    <col min="10766" max="11008" width="9" style="209"/>
    <col min="11009" max="11009" width="11.25" style="209" customWidth="1"/>
    <col min="11010" max="11010" width="12.75" style="209" customWidth="1"/>
    <col min="11011" max="11021" width="11.5" style="209" customWidth="1"/>
    <col min="11022" max="11264" width="9" style="209"/>
    <col min="11265" max="11265" width="11.25" style="209" customWidth="1"/>
    <col min="11266" max="11266" width="12.75" style="209" customWidth="1"/>
    <col min="11267" max="11277" width="11.5" style="209" customWidth="1"/>
    <col min="11278" max="11520" width="9" style="209"/>
    <col min="11521" max="11521" width="11.25" style="209" customWidth="1"/>
    <col min="11522" max="11522" width="12.75" style="209" customWidth="1"/>
    <col min="11523" max="11533" width="11.5" style="209" customWidth="1"/>
    <col min="11534" max="11776" width="9" style="209"/>
    <col min="11777" max="11777" width="11.25" style="209" customWidth="1"/>
    <col min="11778" max="11778" width="12.75" style="209" customWidth="1"/>
    <col min="11779" max="11789" width="11.5" style="209" customWidth="1"/>
    <col min="11790" max="12032" width="9" style="209"/>
    <col min="12033" max="12033" width="11.25" style="209" customWidth="1"/>
    <col min="12034" max="12034" width="12.75" style="209" customWidth="1"/>
    <col min="12035" max="12045" width="11.5" style="209" customWidth="1"/>
    <col min="12046" max="12288" width="9" style="209"/>
    <col min="12289" max="12289" width="11.25" style="209" customWidth="1"/>
    <col min="12290" max="12290" width="12.75" style="209" customWidth="1"/>
    <col min="12291" max="12301" width="11.5" style="209" customWidth="1"/>
    <col min="12302" max="12544" width="9" style="209"/>
    <col min="12545" max="12545" width="11.25" style="209" customWidth="1"/>
    <col min="12546" max="12546" width="12.75" style="209" customWidth="1"/>
    <col min="12547" max="12557" width="11.5" style="209" customWidth="1"/>
    <col min="12558" max="12800" width="9" style="209"/>
    <col min="12801" max="12801" width="11.25" style="209" customWidth="1"/>
    <col min="12802" max="12802" width="12.75" style="209" customWidth="1"/>
    <col min="12803" max="12813" width="11.5" style="209" customWidth="1"/>
    <col min="12814" max="13056" width="9" style="209"/>
    <col min="13057" max="13057" width="11.25" style="209" customWidth="1"/>
    <col min="13058" max="13058" width="12.75" style="209" customWidth="1"/>
    <col min="13059" max="13069" width="11.5" style="209" customWidth="1"/>
    <col min="13070" max="13312" width="9" style="209"/>
    <col min="13313" max="13313" width="11.25" style="209" customWidth="1"/>
    <col min="13314" max="13314" width="12.75" style="209" customWidth="1"/>
    <col min="13315" max="13325" width="11.5" style="209" customWidth="1"/>
    <col min="13326" max="13568" width="9" style="209"/>
    <col min="13569" max="13569" width="11.25" style="209" customWidth="1"/>
    <col min="13570" max="13570" width="12.75" style="209" customWidth="1"/>
    <col min="13571" max="13581" width="11.5" style="209" customWidth="1"/>
    <col min="13582" max="13824" width="9" style="209"/>
    <col min="13825" max="13825" width="11.25" style="209" customWidth="1"/>
    <col min="13826" max="13826" width="12.75" style="209" customWidth="1"/>
    <col min="13827" max="13837" width="11.5" style="209" customWidth="1"/>
    <col min="13838" max="14080" width="9" style="209"/>
    <col min="14081" max="14081" width="11.25" style="209" customWidth="1"/>
    <col min="14082" max="14082" width="12.75" style="209" customWidth="1"/>
    <col min="14083" max="14093" width="11.5" style="209" customWidth="1"/>
    <col min="14094" max="14336" width="9" style="209"/>
    <col min="14337" max="14337" width="11.25" style="209" customWidth="1"/>
    <col min="14338" max="14338" width="12.75" style="209" customWidth="1"/>
    <col min="14339" max="14349" width="11.5" style="209" customWidth="1"/>
    <col min="14350" max="14592" width="9" style="209"/>
    <col min="14593" max="14593" width="11.25" style="209" customWidth="1"/>
    <col min="14594" max="14594" width="12.75" style="209" customWidth="1"/>
    <col min="14595" max="14605" width="11.5" style="209" customWidth="1"/>
    <col min="14606" max="14848" width="9" style="209"/>
    <col min="14849" max="14849" width="11.25" style="209" customWidth="1"/>
    <col min="14850" max="14850" width="12.75" style="209" customWidth="1"/>
    <col min="14851" max="14861" width="11.5" style="209" customWidth="1"/>
    <col min="14862" max="15104" width="9" style="209"/>
    <col min="15105" max="15105" width="11.25" style="209" customWidth="1"/>
    <col min="15106" max="15106" width="12.75" style="209" customWidth="1"/>
    <col min="15107" max="15117" width="11.5" style="209" customWidth="1"/>
    <col min="15118" max="15360" width="9" style="209"/>
    <col min="15361" max="15361" width="11.25" style="209" customWidth="1"/>
    <col min="15362" max="15362" width="12.75" style="209" customWidth="1"/>
    <col min="15363" max="15373" width="11.5" style="209" customWidth="1"/>
    <col min="15374" max="15616" width="9" style="209"/>
    <col min="15617" max="15617" width="11.25" style="209" customWidth="1"/>
    <col min="15618" max="15618" width="12.75" style="209" customWidth="1"/>
    <col min="15619" max="15629" width="11.5" style="209" customWidth="1"/>
    <col min="15630" max="15872" width="9" style="209"/>
    <col min="15873" max="15873" width="11.25" style="209" customWidth="1"/>
    <col min="15874" max="15874" width="12.75" style="209" customWidth="1"/>
    <col min="15875" max="15885" width="11.5" style="209" customWidth="1"/>
    <col min="15886" max="16128" width="9" style="209"/>
    <col min="16129" max="16129" width="11.25" style="209" customWidth="1"/>
    <col min="16130" max="16130" width="12.75" style="209" customWidth="1"/>
    <col min="16131" max="16141" width="11.5" style="209" customWidth="1"/>
    <col min="16142" max="16384" width="9" style="209"/>
  </cols>
  <sheetData>
    <row r="1" spans="1:13" s="261" customFormat="1" ht="18" customHeight="1" thickBot="1" x14ac:dyDescent="0.2">
      <c r="A1" s="69" t="s">
        <v>40</v>
      </c>
      <c r="I1" s="209"/>
      <c r="J1" s="209"/>
      <c r="K1" s="209"/>
      <c r="L1" s="209"/>
      <c r="M1" s="216" t="s">
        <v>33</v>
      </c>
    </row>
    <row r="2" spans="1:13" s="261" customFormat="1" ht="16.5" customHeight="1" x14ac:dyDescent="0.15">
      <c r="A2" s="278" t="s">
        <v>475</v>
      </c>
      <c r="B2" s="260" t="s">
        <v>41</v>
      </c>
      <c r="C2" s="259" t="s">
        <v>42</v>
      </c>
      <c r="D2" s="215" t="s">
        <v>43</v>
      </c>
      <c r="E2" s="259" t="s">
        <v>44</v>
      </c>
      <c r="F2" s="215" t="s">
        <v>45</v>
      </c>
      <c r="G2" s="259" t="s">
        <v>46</v>
      </c>
      <c r="H2" s="277" t="s">
        <v>47</v>
      </c>
      <c r="I2" s="214" t="s">
        <v>474</v>
      </c>
      <c r="J2" s="259" t="s">
        <v>48</v>
      </c>
      <c r="K2" s="276" t="s">
        <v>473</v>
      </c>
      <c r="L2" s="259" t="s">
        <v>49</v>
      </c>
      <c r="M2" s="259" t="s">
        <v>472</v>
      </c>
    </row>
    <row r="3" spans="1:13" s="261" customFormat="1" ht="23.25" customHeight="1" thickBot="1" x14ac:dyDescent="0.2">
      <c r="A3" s="275"/>
      <c r="B3" s="258"/>
      <c r="C3" s="226"/>
      <c r="D3" s="212"/>
      <c r="E3" s="226"/>
      <c r="F3" s="212"/>
      <c r="G3" s="226"/>
      <c r="H3" s="227"/>
      <c r="I3" s="211"/>
      <c r="J3" s="226"/>
      <c r="K3" s="274"/>
      <c r="L3" s="226"/>
      <c r="M3" s="226"/>
    </row>
    <row r="4" spans="1:13" s="70" customFormat="1" ht="21.75" customHeight="1" x14ac:dyDescent="0.15">
      <c r="A4" s="273" t="s">
        <v>422</v>
      </c>
      <c r="B4" s="81">
        <v>315</v>
      </c>
      <c r="C4" s="16">
        <v>36</v>
      </c>
      <c r="D4" s="174"/>
      <c r="E4" s="16">
        <v>3</v>
      </c>
      <c r="F4" s="15">
        <v>7</v>
      </c>
      <c r="G4" s="83">
        <v>3</v>
      </c>
      <c r="H4" s="124" t="s">
        <v>19</v>
      </c>
      <c r="I4" s="16">
        <v>73</v>
      </c>
      <c r="J4" s="16">
        <v>145</v>
      </c>
      <c r="K4" s="16">
        <v>45</v>
      </c>
      <c r="L4" s="2">
        <v>2</v>
      </c>
      <c r="M4" s="4">
        <v>1</v>
      </c>
    </row>
    <row r="5" spans="1:13" s="70" customFormat="1" ht="21.75" customHeight="1" x14ac:dyDescent="0.15">
      <c r="A5" s="74">
        <v>28</v>
      </c>
      <c r="B5" s="81">
        <v>312</v>
      </c>
      <c r="C5" s="16">
        <v>31</v>
      </c>
      <c r="D5" s="175"/>
      <c r="E5" s="16">
        <v>5</v>
      </c>
      <c r="F5" s="15">
        <v>7</v>
      </c>
      <c r="G5" s="10">
        <v>5</v>
      </c>
      <c r="H5" s="19" t="s">
        <v>19</v>
      </c>
      <c r="I5" s="16">
        <v>72</v>
      </c>
      <c r="J5" s="16">
        <v>146</v>
      </c>
      <c r="K5" s="16">
        <v>43</v>
      </c>
      <c r="L5" s="2">
        <v>2</v>
      </c>
      <c r="M5" s="4">
        <v>1</v>
      </c>
    </row>
    <row r="6" spans="1:13" ht="21.75" customHeight="1" x14ac:dyDescent="0.15">
      <c r="A6" s="74">
        <v>29</v>
      </c>
      <c r="B6" s="81">
        <v>314</v>
      </c>
      <c r="C6" s="16">
        <v>32</v>
      </c>
      <c r="D6" s="175"/>
      <c r="E6" s="16">
        <v>5</v>
      </c>
      <c r="F6" s="15">
        <v>7</v>
      </c>
      <c r="G6" s="10">
        <v>7</v>
      </c>
      <c r="H6" s="19" t="s">
        <v>19</v>
      </c>
      <c r="I6" s="16">
        <v>72</v>
      </c>
      <c r="J6" s="16">
        <v>147</v>
      </c>
      <c r="K6" s="16">
        <v>41</v>
      </c>
      <c r="L6" s="2">
        <v>2</v>
      </c>
      <c r="M6" s="4">
        <v>1</v>
      </c>
    </row>
    <row r="7" spans="1:13" ht="21.75" customHeight="1" x14ac:dyDescent="0.15">
      <c r="A7" s="74">
        <v>30</v>
      </c>
      <c r="B7" s="81">
        <v>313</v>
      </c>
      <c r="C7" s="16">
        <v>32</v>
      </c>
      <c r="D7" s="16">
        <v>13</v>
      </c>
      <c r="E7" s="175"/>
      <c r="F7" s="175"/>
      <c r="G7" s="10">
        <v>7</v>
      </c>
      <c r="H7" s="19" t="s">
        <v>19</v>
      </c>
      <c r="I7" s="16">
        <v>72</v>
      </c>
      <c r="J7" s="16">
        <v>150</v>
      </c>
      <c r="K7" s="16">
        <v>37</v>
      </c>
      <c r="L7" s="2">
        <v>2</v>
      </c>
      <c r="M7" s="4">
        <v>1</v>
      </c>
    </row>
    <row r="8" spans="1:13" ht="21.75" customHeight="1" thickBot="1" x14ac:dyDescent="0.2">
      <c r="A8" s="75">
        <v>31</v>
      </c>
      <c r="B8" s="82">
        <v>303</v>
      </c>
      <c r="C8" s="17">
        <v>32</v>
      </c>
      <c r="D8" s="17">
        <v>13</v>
      </c>
      <c r="E8" s="176"/>
      <c r="F8" s="21"/>
      <c r="G8" s="13">
        <v>7</v>
      </c>
      <c r="H8" s="20" t="s">
        <v>471</v>
      </c>
      <c r="I8" s="17">
        <v>70</v>
      </c>
      <c r="J8" s="17">
        <v>146</v>
      </c>
      <c r="K8" s="17">
        <v>33</v>
      </c>
      <c r="L8" s="6">
        <v>2</v>
      </c>
      <c r="M8" s="8">
        <v>1</v>
      </c>
    </row>
    <row r="9" spans="1:13" s="261" customFormat="1" ht="21.75" customHeight="1" x14ac:dyDescent="0.15">
      <c r="A9" s="69" t="s">
        <v>39</v>
      </c>
      <c r="E9" s="209"/>
      <c r="F9" s="209"/>
      <c r="G9" s="209"/>
      <c r="H9" s="209"/>
      <c r="I9" s="209"/>
      <c r="J9" s="209"/>
      <c r="K9" s="209"/>
      <c r="L9" s="209"/>
      <c r="M9" s="209"/>
    </row>
    <row r="10" spans="1:13" x14ac:dyDescent="0.15">
      <c r="A10" s="239" t="s">
        <v>50</v>
      </c>
    </row>
  </sheetData>
  <mergeCells count="13">
    <mergeCell ref="F2:F3"/>
    <mergeCell ref="A2:A3"/>
    <mergeCell ref="B2:B3"/>
    <mergeCell ref="C2:C3"/>
    <mergeCell ref="D2:D3"/>
    <mergeCell ref="E2:E3"/>
    <mergeCell ref="M2:M3"/>
    <mergeCell ref="G2:G3"/>
    <mergeCell ref="H2:H3"/>
    <mergeCell ref="I2:I3"/>
    <mergeCell ref="J2:J3"/>
    <mergeCell ref="K2:K3"/>
    <mergeCell ref="L2:L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84" fitToWidth="2" fitToHeight="0" orientation="portrait" r:id="rId1"/>
  <headerFooter alignWithMargins="0"/>
  <colBreaks count="1" manualBreakCount="1">
    <brk id="7" max="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view="pageBreakPreview" zoomScaleNormal="100" zoomScaleSheetLayoutView="100" workbookViewId="0"/>
  </sheetViews>
  <sheetFormatPr defaultRowHeight="13.5" x14ac:dyDescent="0.15"/>
  <cols>
    <col min="1" max="1" width="11.25" style="209" customWidth="1"/>
    <col min="2" max="15" width="8.625" style="209" customWidth="1"/>
    <col min="16" max="16" width="8.25" style="209" customWidth="1"/>
    <col min="17" max="23" width="7.875" style="209" customWidth="1"/>
    <col min="24" max="24" width="8.125" style="209" customWidth="1"/>
    <col min="25" max="26" width="7.875" style="209" customWidth="1"/>
    <col min="27" max="27" width="9.75" style="209" customWidth="1"/>
    <col min="28" max="28" width="9.875" style="209" customWidth="1"/>
    <col min="29" max="29" width="9.375" style="209" customWidth="1"/>
    <col min="30" max="30" width="7.5" style="209" customWidth="1"/>
    <col min="31" max="31" width="8.25" style="209" customWidth="1"/>
    <col min="32" max="33" width="11.5" style="209" customWidth="1"/>
    <col min="34" max="34" width="11.875" style="209" customWidth="1"/>
    <col min="35" max="16384" width="9" style="209"/>
  </cols>
  <sheetData>
    <row r="1" spans="1:16" ht="18" customHeight="1" thickBot="1" x14ac:dyDescent="0.2">
      <c r="A1" s="69" t="s">
        <v>482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3"/>
      <c r="N1" s="303"/>
      <c r="O1" s="302"/>
      <c r="P1" s="302" t="s">
        <v>51</v>
      </c>
    </row>
    <row r="2" spans="1:16" ht="54" customHeight="1" thickBot="1" x14ac:dyDescent="0.2">
      <c r="A2" s="301" t="s">
        <v>52</v>
      </c>
      <c r="B2" s="300" t="s">
        <v>10</v>
      </c>
      <c r="C2" s="297" t="s">
        <v>53</v>
      </c>
      <c r="D2" s="299" t="s">
        <v>481</v>
      </c>
      <c r="E2" s="299" t="s">
        <v>54</v>
      </c>
      <c r="F2" s="299" t="s">
        <v>55</v>
      </c>
      <c r="G2" s="298" t="s">
        <v>56</v>
      </c>
      <c r="H2" s="298" t="s">
        <v>57</v>
      </c>
      <c r="I2" s="294" t="s">
        <v>58</v>
      </c>
      <c r="J2" s="297" t="s">
        <v>59</v>
      </c>
      <c r="K2" s="296" t="s">
        <v>60</v>
      </c>
      <c r="L2" s="296" t="s">
        <v>61</v>
      </c>
      <c r="M2" s="295" t="s">
        <v>62</v>
      </c>
      <c r="N2" s="294" t="s">
        <v>480</v>
      </c>
      <c r="O2" s="294" t="s">
        <v>63</v>
      </c>
      <c r="P2" s="294" t="s">
        <v>64</v>
      </c>
    </row>
    <row r="3" spans="1:16" ht="24.75" customHeight="1" x14ac:dyDescent="0.15">
      <c r="A3" s="74" t="s">
        <v>479</v>
      </c>
      <c r="B3" s="293">
        <v>26200</v>
      </c>
      <c r="C3" s="292" t="s">
        <v>19</v>
      </c>
      <c r="D3" s="292">
        <v>1945</v>
      </c>
      <c r="E3" s="292">
        <v>1910</v>
      </c>
      <c r="F3" s="292">
        <v>1893</v>
      </c>
      <c r="G3" s="290">
        <v>1030</v>
      </c>
      <c r="H3" s="290">
        <v>935</v>
      </c>
      <c r="I3" s="290">
        <v>2417</v>
      </c>
      <c r="J3" s="292">
        <v>539</v>
      </c>
      <c r="K3" s="291">
        <v>91</v>
      </c>
      <c r="L3" s="290">
        <v>7</v>
      </c>
      <c r="M3" s="290" t="s">
        <v>19</v>
      </c>
      <c r="N3" s="290" t="s">
        <v>19</v>
      </c>
      <c r="O3" s="290">
        <v>14485</v>
      </c>
      <c r="P3" s="289">
        <v>948</v>
      </c>
    </row>
    <row r="4" spans="1:16" ht="24.75" customHeight="1" x14ac:dyDescent="0.15">
      <c r="A4" s="74">
        <v>28</v>
      </c>
      <c r="B4" s="293">
        <v>28183</v>
      </c>
      <c r="C4" s="292">
        <v>748</v>
      </c>
      <c r="D4" s="292">
        <v>1988</v>
      </c>
      <c r="E4" s="292">
        <v>1971</v>
      </c>
      <c r="F4" s="292">
        <v>2047</v>
      </c>
      <c r="G4" s="290">
        <v>1021</v>
      </c>
      <c r="H4" s="290">
        <v>922</v>
      </c>
      <c r="I4" s="290">
        <v>2516</v>
      </c>
      <c r="J4" s="292">
        <v>475</v>
      </c>
      <c r="K4" s="291">
        <v>35</v>
      </c>
      <c r="L4" s="290" t="s">
        <v>19</v>
      </c>
      <c r="M4" s="290">
        <v>5</v>
      </c>
      <c r="N4" s="290" t="s">
        <v>19</v>
      </c>
      <c r="O4" s="290">
        <v>15442</v>
      </c>
      <c r="P4" s="289">
        <v>1039</v>
      </c>
    </row>
    <row r="5" spans="1:16" ht="24.75" customHeight="1" x14ac:dyDescent="0.15">
      <c r="A5" s="74">
        <v>29</v>
      </c>
      <c r="B5" s="293">
        <v>28318</v>
      </c>
      <c r="C5" s="292">
        <v>1459</v>
      </c>
      <c r="D5" s="292">
        <v>1909</v>
      </c>
      <c r="E5" s="292">
        <v>1927</v>
      </c>
      <c r="F5" s="292">
        <v>1986</v>
      </c>
      <c r="G5" s="292">
        <v>1098</v>
      </c>
      <c r="H5" s="292">
        <v>947</v>
      </c>
      <c r="I5" s="290">
        <v>2302</v>
      </c>
      <c r="J5" s="292">
        <v>468</v>
      </c>
      <c r="K5" s="291">
        <v>19</v>
      </c>
      <c r="L5" s="290" t="s">
        <v>19</v>
      </c>
      <c r="M5" s="290">
        <v>8</v>
      </c>
      <c r="N5" s="290" t="s">
        <v>19</v>
      </c>
      <c r="O5" s="290">
        <v>15317</v>
      </c>
      <c r="P5" s="289">
        <v>878</v>
      </c>
    </row>
    <row r="6" spans="1:16" ht="24.75" customHeight="1" x14ac:dyDescent="0.15">
      <c r="A6" s="74">
        <v>30</v>
      </c>
      <c r="B6" s="293">
        <v>28511</v>
      </c>
      <c r="C6" s="292">
        <v>1300</v>
      </c>
      <c r="D6" s="292">
        <v>1817</v>
      </c>
      <c r="E6" s="292">
        <v>1825</v>
      </c>
      <c r="F6" s="292">
        <v>1874</v>
      </c>
      <c r="G6" s="292">
        <v>1051</v>
      </c>
      <c r="H6" s="292">
        <v>971</v>
      </c>
      <c r="I6" s="290">
        <v>2550</v>
      </c>
      <c r="J6" s="292">
        <v>566</v>
      </c>
      <c r="K6" s="291">
        <v>15</v>
      </c>
      <c r="L6" s="290" t="s">
        <v>19</v>
      </c>
      <c r="M6" s="290">
        <v>3</v>
      </c>
      <c r="N6" s="290" t="s">
        <v>19</v>
      </c>
      <c r="O6" s="290">
        <v>15857</v>
      </c>
      <c r="P6" s="289">
        <v>682</v>
      </c>
    </row>
    <row r="7" spans="1:16" ht="24.75" customHeight="1" thickBot="1" x14ac:dyDescent="0.2">
      <c r="A7" s="75" t="s">
        <v>478</v>
      </c>
      <c r="B7" s="288">
        <v>28546</v>
      </c>
      <c r="C7" s="287">
        <v>1293</v>
      </c>
      <c r="D7" s="287">
        <v>1734</v>
      </c>
      <c r="E7" s="287">
        <v>1768</v>
      </c>
      <c r="F7" s="287">
        <v>1807</v>
      </c>
      <c r="G7" s="287">
        <v>972</v>
      </c>
      <c r="H7" s="287">
        <v>869</v>
      </c>
      <c r="I7" s="285">
        <v>2295</v>
      </c>
      <c r="J7" s="287">
        <v>535</v>
      </c>
      <c r="K7" s="286">
        <v>1</v>
      </c>
      <c r="L7" s="285" t="s">
        <v>136</v>
      </c>
      <c r="M7" s="285">
        <v>18</v>
      </c>
      <c r="N7" s="285">
        <v>120</v>
      </c>
      <c r="O7" s="285">
        <v>16581</v>
      </c>
      <c r="P7" s="284">
        <v>553</v>
      </c>
    </row>
    <row r="8" spans="1:16" ht="24.75" customHeight="1" x14ac:dyDescent="0.15">
      <c r="A8" s="69" t="s">
        <v>65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</row>
    <row r="9" spans="1:16" x14ac:dyDescent="0.15">
      <c r="A9" s="283" t="s">
        <v>66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61"/>
      <c r="N9" s="261"/>
      <c r="O9" s="261"/>
    </row>
    <row r="10" spans="1:16" x14ac:dyDescent="0.15">
      <c r="A10" s="282" t="s">
        <v>477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</row>
    <row r="11" spans="1:16" ht="13.5" customHeight="1" x14ac:dyDescent="0.15">
      <c r="A11" s="279" t="s">
        <v>476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79"/>
      <c r="O11" s="280"/>
    </row>
    <row r="12" spans="1:16" x14ac:dyDescent="0.15">
      <c r="A12" s="279"/>
    </row>
  </sheetData>
  <mergeCells count="2">
    <mergeCell ref="A9:L9"/>
    <mergeCell ref="A10:O10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6" fitToWidth="2" fitToHeight="0" orientation="portrait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Normal="100" zoomScaleSheetLayoutView="100" workbookViewId="0"/>
  </sheetViews>
  <sheetFormatPr defaultRowHeight="13.5" x14ac:dyDescent="0.15"/>
  <cols>
    <col min="1" max="1" width="7.75" style="72" customWidth="1"/>
    <col min="2" max="2" width="10.75" style="72" customWidth="1"/>
    <col min="3" max="4" width="9.625" style="72" customWidth="1"/>
    <col min="5" max="5" width="8.625" style="72" customWidth="1"/>
    <col min="6" max="8" width="9.875" style="72" customWidth="1"/>
    <col min="9" max="9" width="8.75" style="72" customWidth="1"/>
    <col min="10" max="16384" width="9" style="72"/>
  </cols>
  <sheetData>
    <row r="1" spans="1:9" s="314" customFormat="1" ht="18" customHeight="1" thickBot="1" x14ac:dyDescent="0.2">
      <c r="A1" s="248" t="s">
        <v>488</v>
      </c>
      <c r="B1" s="319"/>
      <c r="C1" s="319"/>
      <c r="D1" s="319"/>
      <c r="E1" s="319"/>
      <c r="F1" s="319"/>
      <c r="G1" s="319"/>
      <c r="H1" s="319"/>
      <c r="I1" s="318" t="s">
        <v>7</v>
      </c>
    </row>
    <row r="2" spans="1:9" s="314" customFormat="1" ht="42" customHeight="1" thickBot="1" x14ac:dyDescent="0.2">
      <c r="A2" s="317" t="s">
        <v>67</v>
      </c>
      <c r="B2" s="317"/>
      <c r="C2" s="243" t="s">
        <v>68</v>
      </c>
      <c r="D2" s="316" t="s">
        <v>69</v>
      </c>
      <c r="E2" s="316" t="s">
        <v>70</v>
      </c>
      <c r="F2" s="316" t="s">
        <v>71</v>
      </c>
      <c r="G2" s="316" t="s">
        <v>72</v>
      </c>
      <c r="H2" s="316" t="s">
        <v>73</v>
      </c>
      <c r="I2" s="315" t="s">
        <v>74</v>
      </c>
    </row>
    <row r="3" spans="1:9" s="312" customFormat="1" ht="23.25" customHeight="1" x14ac:dyDescent="0.15">
      <c r="A3" s="277" t="s">
        <v>487</v>
      </c>
      <c r="B3" s="313" t="s">
        <v>479</v>
      </c>
      <c r="C3" s="177">
        <v>26010</v>
      </c>
      <c r="D3" s="23" t="s">
        <v>19</v>
      </c>
      <c r="E3" s="23" t="s">
        <v>19</v>
      </c>
      <c r="F3" s="23">
        <v>3141</v>
      </c>
      <c r="G3" s="23">
        <v>91</v>
      </c>
      <c r="H3" s="23" t="s">
        <v>19</v>
      </c>
      <c r="I3" s="24">
        <v>441</v>
      </c>
    </row>
    <row r="4" spans="1:9" s="312" customFormat="1" ht="23.25" customHeight="1" x14ac:dyDescent="0.15">
      <c r="A4" s="232"/>
      <c r="B4" s="311">
        <v>28</v>
      </c>
      <c r="C4" s="25">
        <v>25706</v>
      </c>
      <c r="D4" s="26" t="s">
        <v>19</v>
      </c>
      <c r="E4" s="26" t="s">
        <v>19</v>
      </c>
      <c r="F4" s="26">
        <v>3187</v>
      </c>
      <c r="G4" s="26">
        <v>80</v>
      </c>
      <c r="H4" s="26" t="s">
        <v>19</v>
      </c>
      <c r="I4" s="27">
        <v>501</v>
      </c>
    </row>
    <row r="5" spans="1:9" s="312" customFormat="1" ht="23.25" customHeight="1" x14ac:dyDescent="0.15">
      <c r="A5" s="232"/>
      <c r="B5" s="311">
        <v>29</v>
      </c>
      <c r="C5" s="25">
        <v>26003</v>
      </c>
      <c r="D5" s="26" t="s">
        <v>19</v>
      </c>
      <c r="E5" s="26" t="s">
        <v>19</v>
      </c>
      <c r="F5" s="26">
        <v>3496</v>
      </c>
      <c r="G5" s="26">
        <v>91</v>
      </c>
      <c r="H5" s="26" t="s">
        <v>19</v>
      </c>
      <c r="I5" s="27">
        <v>476</v>
      </c>
    </row>
    <row r="6" spans="1:9" s="312" customFormat="1" ht="23.25" customHeight="1" x14ac:dyDescent="0.15">
      <c r="A6" s="232"/>
      <c r="B6" s="311">
        <v>30</v>
      </c>
      <c r="C6" s="25">
        <v>25982</v>
      </c>
      <c r="D6" s="26" t="s">
        <v>19</v>
      </c>
      <c r="E6" s="26" t="s">
        <v>19</v>
      </c>
      <c r="F6" s="26">
        <v>3459</v>
      </c>
      <c r="G6" s="26">
        <v>26</v>
      </c>
      <c r="H6" s="26" t="s">
        <v>19</v>
      </c>
      <c r="I6" s="27">
        <v>466</v>
      </c>
    </row>
    <row r="7" spans="1:9" s="312" customFormat="1" ht="23.25" customHeight="1" x14ac:dyDescent="0.15">
      <c r="A7" s="310"/>
      <c r="B7" s="309" t="s">
        <v>478</v>
      </c>
      <c r="C7" s="30">
        <f>422+25757</f>
        <v>26179</v>
      </c>
      <c r="D7" s="28" t="s">
        <v>483</v>
      </c>
      <c r="E7" s="28" t="s">
        <v>484</v>
      </c>
      <c r="F7" s="28">
        <v>3430</v>
      </c>
      <c r="G7" s="28">
        <v>29</v>
      </c>
      <c r="H7" s="28" t="s">
        <v>484</v>
      </c>
      <c r="I7" s="29">
        <v>425</v>
      </c>
    </row>
    <row r="8" spans="1:9" ht="23.25" customHeight="1" x14ac:dyDescent="0.15">
      <c r="A8" s="232" t="s">
        <v>486</v>
      </c>
      <c r="B8" s="307" t="s">
        <v>479</v>
      </c>
      <c r="C8" s="25">
        <v>488</v>
      </c>
      <c r="D8" s="26" t="s">
        <v>19</v>
      </c>
      <c r="E8" s="26" t="s">
        <v>19</v>
      </c>
      <c r="F8" s="26" t="s">
        <v>19</v>
      </c>
      <c r="G8" s="26" t="s">
        <v>19</v>
      </c>
      <c r="H8" s="26" t="s">
        <v>19</v>
      </c>
      <c r="I8" s="27">
        <v>441</v>
      </c>
    </row>
    <row r="9" spans="1:9" ht="23.25" customHeight="1" x14ac:dyDescent="0.15">
      <c r="A9" s="232"/>
      <c r="B9" s="311">
        <v>28</v>
      </c>
      <c r="C9" s="25">
        <v>504</v>
      </c>
      <c r="D9" s="26" t="s">
        <v>19</v>
      </c>
      <c r="E9" s="26" t="s">
        <v>19</v>
      </c>
      <c r="F9" s="26" t="s">
        <v>19</v>
      </c>
      <c r="G9" s="26" t="s">
        <v>19</v>
      </c>
      <c r="H9" s="26" t="s">
        <v>19</v>
      </c>
      <c r="I9" s="27">
        <v>501</v>
      </c>
    </row>
    <row r="10" spans="1:9" ht="23.25" customHeight="1" x14ac:dyDescent="0.15">
      <c r="A10" s="232"/>
      <c r="B10" s="311">
        <v>29</v>
      </c>
      <c r="C10" s="25">
        <v>490</v>
      </c>
      <c r="D10" s="26" t="s">
        <v>19</v>
      </c>
      <c r="E10" s="26" t="s">
        <v>19</v>
      </c>
      <c r="F10" s="26" t="s">
        <v>19</v>
      </c>
      <c r="G10" s="26" t="s">
        <v>19</v>
      </c>
      <c r="H10" s="26" t="s">
        <v>19</v>
      </c>
      <c r="I10" s="27">
        <v>476</v>
      </c>
    </row>
    <row r="11" spans="1:9" ht="23.25" customHeight="1" x14ac:dyDescent="0.15">
      <c r="A11" s="232"/>
      <c r="B11" s="311">
        <v>30</v>
      </c>
      <c r="C11" s="25">
        <v>469</v>
      </c>
      <c r="D11" s="26" t="s">
        <v>19</v>
      </c>
      <c r="E11" s="26" t="s">
        <v>19</v>
      </c>
      <c r="F11" s="26" t="s">
        <v>19</v>
      </c>
      <c r="G11" s="26" t="s">
        <v>19</v>
      </c>
      <c r="H11" s="26" t="s">
        <v>19</v>
      </c>
      <c r="I11" s="27">
        <v>466</v>
      </c>
    </row>
    <row r="12" spans="1:9" ht="23.25" customHeight="1" x14ac:dyDescent="0.15">
      <c r="A12" s="310"/>
      <c r="B12" s="309" t="s">
        <v>478</v>
      </c>
      <c r="C12" s="30">
        <v>422</v>
      </c>
      <c r="D12" s="28" t="s">
        <v>19</v>
      </c>
      <c r="E12" s="28" t="s">
        <v>19</v>
      </c>
      <c r="F12" s="28" t="s">
        <v>19</v>
      </c>
      <c r="G12" s="28" t="s">
        <v>19</v>
      </c>
      <c r="H12" s="28" t="s">
        <v>19</v>
      </c>
      <c r="I12" s="29">
        <v>425</v>
      </c>
    </row>
    <row r="13" spans="1:9" ht="23.25" customHeight="1" x14ac:dyDescent="0.15">
      <c r="A13" s="308" t="s">
        <v>485</v>
      </c>
      <c r="B13" s="307" t="s">
        <v>479</v>
      </c>
      <c r="C13" s="25">
        <v>25522</v>
      </c>
      <c r="D13" s="26" t="s">
        <v>19</v>
      </c>
      <c r="E13" s="26" t="s">
        <v>19</v>
      </c>
      <c r="F13" s="26">
        <v>3141</v>
      </c>
      <c r="G13" s="26">
        <v>91</v>
      </c>
      <c r="H13" s="26" t="s">
        <v>19</v>
      </c>
      <c r="I13" s="27" t="s">
        <v>19</v>
      </c>
    </row>
    <row r="14" spans="1:9" ht="23.25" customHeight="1" x14ac:dyDescent="0.15">
      <c r="A14" s="308"/>
      <c r="B14" s="307">
        <v>28</v>
      </c>
      <c r="C14" s="25">
        <v>25202</v>
      </c>
      <c r="D14" s="26" t="s">
        <v>19</v>
      </c>
      <c r="E14" s="26" t="s">
        <v>19</v>
      </c>
      <c r="F14" s="26">
        <v>3187</v>
      </c>
      <c r="G14" s="26">
        <v>80</v>
      </c>
      <c r="H14" s="26" t="s">
        <v>19</v>
      </c>
      <c r="I14" s="27" t="s">
        <v>19</v>
      </c>
    </row>
    <row r="15" spans="1:9" ht="23.25" customHeight="1" x14ac:dyDescent="0.15">
      <c r="A15" s="308"/>
      <c r="B15" s="307">
        <v>29</v>
      </c>
      <c r="C15" s="25">
        <v>25513</v>
      </c>
      <c r="D15" s="26" t="s">
        <v>19</v>
      </c>
      <c r="E15" s="26" t="s">
        <v>19</v>
      </c>
      <c r="F15" s="26">
        <v>3496</v>
      </c>
      <c r="G15" s="26">
        <v>91</v>
      </c>
      <c r="H15" s="26" t="s">
        <v>19</v>
      </c>
      <c r="I15" s="27" t="s">
        <v>19</v>
      </c>
    </row>
    <row r="16" spans="1:9" ht="23.25" customHeight="1" x14ac:dyDescent="0.15">
      <c r="A16" s="308"/>
      <c r="B16" s="307">
        <v>30</v>
      </c>
      <c r="C16" s="25">
        <v>25513</v>
      </c>
      <c r="D16" s="26" t="s">
        <v>19</v>
      </c>
      <c r="E16" s="26" t="s">
        <v>19</v>
      </c>
      <c r="F16" s="26">
        <v>3459</v>
      </c>
      <c r="G16" s="26">
        <v>26</v>
      </c>
      <c r="H16" s="26" t="s">
        <v>19</v>
      </c>
      <c r="I16" s="27" t="s">
        <v>19</v>
      </c>
    </row>
    <row r="17" spans="1:9" ht="23.25" customHeight="1" thickBot="1" x14ac:dyDescent="0.2">
      <c r="A17" s="306"/>
      <c r="B17" s="305" t="s">
        <v>478</v>
      </c>
      <c r="C17" s="31">
        <v>25757</v>
      </c>
      <c r="D17" s="32" t="s">
        <v>484</v>
      </c>
      <c r="E17" s="32" t="s">
        <v>484</v>
      </c>
      <c r="F17" s="32">
        <v>3430</v>
      </c>
      <c r="G17" s="32">
        <v>29</v>
      </c>
      <c r="H17" s="32" t="s">
        <v>483</v>
      </c>
      <c r="I17" s="33" t="s">
        <v>483</v>
      </c>
    </row>
    <row r="18" spans="1:9" x14ac:dyDescent="0.15">
      <c r="A18" s="304" t="s">
        <v>65</v>
      </c>
      <c r="B18" s="70"/>
      <c r="C18" s="70"/>
      <c r="D18" s="70"/>
      <c r="E18" s="70"/>
      <c r="F18" s="70"/>
      <c r="G18" s="70"/>
      <c r="H18" s="70"/>
      <c r="I18" s="70"/>
    </row>
    <row r="19" spans="1:9" x14ac:dyDescent="0.15">
      <c r="A19" s="69"/>
      <c r="B19" s="70"/>
      <c r="C19" s="70"/>
      <c r="D19" s="70"/>
      <c r="E19" s="70"/>
      <c r="F19" s="70"/>
      <c r="G19" s="70"/>
      <c r="H19" s="70"/>
      <c r="I19" s="70"/>
    </row>
  </sheetData>
  <mergeCells count="4">
    <mergeCell ref="A2:B2"/>
    <mergeCell ref="A3:A7"/>
    <mergeCell ref="A8:A12"/>
    <mergeCell ref="A13:A17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10</vt:i4>
      </vt:variant>
    </vt:vector>
  </HeadingPairs>
  <TitlesOfParts>
    <vt:vector size="41" baseType="lpstr">
      <vt:lpstr>目次</vt:lpstr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12-13</vt:lpstr>
      <vt:lpstr>12-14</vt:lpstr>
      <vt:lpstr>12-15</vt:lpstr>
      <vt:lpstr>12-16</vt:lpstr>
      <vt:lpstr>12-17</vt:lpstr>
      <vt:lpstr>12-18</vt:lpstr>
      <vt:lpstr>12-19</vt:lpstr>
      <vt:lpstr>12-20</vt:lpstr>
      <vt:lpstr>12-21</vt:lpstr>
      <vt:lpstr>12-22</vt:lpstr>
      <vt:lpstr>12-23</vt:lpstr>
      <vt:lpstr>12-24</vt:lpstr>
      <vt:lpstr>12-25</vt:lpstr>
      <vt:lpstr>12-26</vt:lpstr>
      <vt:lpstr>12-27</vt:lpstr>
      <vt:lpstr>12-28(1)</vt:lpstr>
      <vt:lpstr>12-28(2)</vt:lpstr>
      <vt:lpstr>12-28(3)</vt:lpstr>
      <vt:lpstr>'12-10'!Print_Area</vt:lpstr>
      <vt:lpstr>'12-11'!Print_Area</vt:lpstr>
      <vt:lpstr>'12-12'!Print_Area</vt:lpstr>
      <vt:lpstr>'12-21'!Print_Area</vt:lpstr>
      <vt:lpstr>'12-22'!Print_Area</vt:lpstr>
      <vt:lpstr>'12-24'!Print_Area</vt:lpstr>
      <vt:lpstr>'12-28(2)'!Print_Area</vt:lpstr>
      <vt:lpstr>'12-28(3)'!Print_Area</vt:lpstr>
      <vt:lpstr>'12-6'!Print_Area</vt:lpstr>
      <vt:lpstr>'12-8'!Print_Area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2020-05-22T08:33:08Z</dcterms:created>
  <dcterms:modified xsi:type="dcterms:W3CDTF">2021-06-09T07:20:24Z</dcterms:modified>
</cp:coreProperties>
</file>