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２年度統計書\R02(9)HP掲載\"/>
    </mc:Choice>
  </mc:AlternateContent>
  <bookViews>
    <workbookView xWindow="0" yWindow="0" windowWidth="20490" windowHeight="7530"/>
  </bookViews>
  <sheets>
    <sheet name="目次" sheetId="38" r:id="rId1"/>
    <sheet name="19-1" sheetId="39" r:id="rId2"/>
    <sheet name="19-2" sheetId="40" r:id="rId3"/>
    <sheet name="19-3" sheetId="41" r:id="rId4"/>
    <sheet name="19-4(1)" sheetId="42" r:id="rId5"/>
    <sheet name="19-4(2)" sheetId="43" r:id="rId6"/>
    <sheet name="19-4(3)" sheetId="44" r:id="rId7"/>
    <sheet name="19-5" sheetId="45" r:id="rId8"/>
    <sheet name="19-6" sheetId="46" r:id="rId9"/>
    <sheet name="19-7" sheetId="47" r:id="rId10"/>
    <sheet name="19-8" sheetId="48" r:id="rId11"/>
    <sheet name="19-9" sheetId="49" r:id="rId12"/>
    <sheet name="19-10" sheetId="50" r:id="rId13"/>
    <sheet name="19-11" sheetId="51" r:id="rId14"/>
    <sheet name="19-12" sheetId="52" r:id="rId15"/>
    <sheet name="19-13" sheetId="53" r:id="rId16"/>
    <sheet name="19-14" sheetId="54" r:id="rId17"/>
    <sheet name="19-15" sheetId="55" r:id="rId18"/>
    <sheet name="19-16" sheetId="56" r:id="rId19"/>
    <sheet name="19-17" sheetId="57" r:id="rId20"/>
    <sheet name="19-18" sheetId="58" r:id="rId21"/>
    <sheet name="19-19" sheetId="59" r:id="rId22"/>
    <sheet name="19-20" sheetId="60" r:id="rId23"/>
    <sheet name="19-21" sheetId="61" r:id="rId24"/>
    <sheet name="19-22" sheetId="62" r:id="rId25"/>
    <sheet name="19-23" sheetId="63" r:id="rId26"/>
    <sheet name="19-24" sheetId="64" r:id="rId27"/>
    <sheet name="19-25" sheetId="65" r:id="rId28"/>
    <sheet name="19-26" sheetId="66" r:id="rId29"/>
    <sheet name="19-27" sheetId="67" r:id="rId30"/>
    <sheet name="19-28" sheetId="68" r:id="rId31"/>
    <sheet name="19-29" sheetId="69" r:id="rId32"/>
    <sheet name="19-30" sheetId="70" r:id="rId33"/>
    <sheet name="19-31" sheetId="71" r:id="rId34"/>
    <sheet name="19-32" sheetId="72" r:id="rId35"/>
    <sheet name="19-33" sheetId="73" r:id="rId36"/>
    <sheet name="19-34" sheetId="74" r:id="rId37"/>
    <sheet name="19-35" sheetId="75" r:id="rId38"/>
  </sheets>
  <definedNames>
    <definedName name="_xlnm.Print_Area" localSheetId="1">'19-1'!$A$1:$W$19</definedName>
    <definedName name="_xlnm.Print_Area" localSheetId="12">'19-10'!$A$1:$G$12</definedName>
    <definedName name="_xlnm.Print_Area" localSheetId="13">'19-11'!$A$1:$P$20</definedName>
    <definedName name="_xlnm.Print_Area" localSheetId="14">'19-12'!$A$1:$P$14</definedName>
    <definedName name="_xlnm.Print_Area" localSheetId="15">'19-13'!$A$1:$U$15</definedName>
    <definedName name="_xlnm.Print_Area" localSheetId="16">'19-14'!$A$1:$S$12</definedName>
    <definedName name="_xlnm.Print_Area" localSheetId="17">'19-15'!$A$1:$J$12</definedName>
    <definedName name="_xlnm.Print_Area" localSheetId="18">'19-16'!$A$1:$U$15</definedName>
    <definedName name="_xlnm.Print_Area" localSheetId="19">'19-17'!$A$1:$R$26</definedName>
    <definedName name="_xlnm.Print_Area" localSheetId="20">'19-18'!$A$1:$P$45</definedName>
    <definedName name="_xlnm.Print_Area" localSheetId="21">'19-19'!$A$1:$O$18</definedName>
    <definedName name="_xlnm.Print_Area" localSheetId="2">'19-2'!$A$1:$M$19</definedName>
    <definedName name="_xlnm.Print_Area" localSheetId="22">'19-20'!$A$1:$O$13</definedName>
    <definedName name="_xlnm.Print_Area" localSheetId="23">'19-21'!$A$1:$O$18</definedName>
    <definedName name="_xlnm.Print_Area" localSheetId="24">'19-22'!$A$1:$T$15</definedName>
    <definedName name="_xlnm.Print_Area" localSheetId="25">'19-23'!$A$1:$T$15</definedName>
    <definedName name="_xlnm.Print_Area" localSheetId="26">'19-24'!$A$1:$T$13</definedName>
    <definedName name="_xlnm.Print_Area" localSheetId="27">'19-25'!$A$1:$P$42</definedName>
    <definedName name="_xlnm.Print_Area" localSheetId="3">'19-3'!$A$1:$H$12</definedName>
    <definedName name="_xlnm.Print_Area" localSheetId="33">'19-31'!$A$1:$S$29</definedName>
    <definedName name="_xlnm.Print_Area" localSheetId="34">'19-32'!$A$1:$S$18</definedName>
    <definedName name="_xlnm.Print_Area" localSheetId="35">'19-33'!$A$1:$Q$32</definedName>
    <definedName name="_xlnm.Print_Area" localSheetId="37">'19-35'!$A$1:$P$25</definedName>
    <definedName name="_xlnm.Print_Area" localSheetId="4">'19-4(1)'!$A$1:$R$29</definedName>
    <definedName name="_xlnm.Print_Area" localSheetId="5">'19-4(2)'!$A$1:$N$34</definedName>
    <definedName name="_xlnm.Print_Area" localSheetId="6">'19-4(3)'!$A$1:$M$30</definedName>
    <definedName name="_xlnm.Print_Area" localSheetId="7">'19-5'!$A$1:$I$12</definedName>
    <definedName name="_xlnm.Print_Area" localSheetId="8">'19-6'!$A$1:$H$12</definedName>
    <definedName name="_xlnm.Print_Area" localSheetId="10">'19-8'!$A$1:$U$10</definedName>
    <definedName name="_xlnm.Print_Area" localSheetId="11">'19-9'!$A$1:$U$25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71" l="1"/>
  <c r="C16" i="71"/>
  <c r="E16" i="71"/>
  <c r="F16" i="71"/>
  <c r="G16" i="71"/>
  <c r="H16" i="71"/>
  <c r="I16" i="71"/>
  <c r="P16" i="71"/>
  <c r="B14" i="70"/>
  <c r="C14" i="70"/>
  <c r="M14" i="70"/>
  <c r="T14" i="70"/>
  <c r="X14" i="70"/>
  <c r="Q10" i="63"/>
  <c r="G15" i="61"/>
  <c r="H15" i="61"/>
  <c r="B9" i="58"/>
</calcChain>
</file>

<file path=xl/comments1.xml><?xml version="1.0" encoding="utf-8"?>
<comments xmlns="http://schemas.openxmlformats.org/spreadsheetml/2006/main">
  <authors>
    <author>作成者</author>
  </authors>
  <commentList>
    <comment ref="A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データは前年のものです
</t>
        </r>
      </text>
    </comment>
  </commentList>
</comments>
</file>

<file path=xl/sharedStrings.xml><?xml version="1.0" encoding="utf-8"?>
<sst xmlns="http://schemas.openxmlformats.org/spreadsheetml/2006/main" count="2063" uniqueCount="847">
  <si>
    <t>税  ・  財　　政</t>
  </si>
  <si>
    <t>1．市税の適用税率状況</t>
  </si>
  <si>
    <t>年度</t>
  </si>
  <si>
    <t>税目</t>
  </si>
  <si>
    <t>市民税（個人）</t>
  </si>
  <si>
    <t>市民税（法人）</t>
  </si>
  <si>
    <t>固　定
資産税</t>
  </si>
  <si>
    <t>市
たばこ税</t>
  </si>
  <si>
    <t>軽自</t>
  </si>
  <si>
    <t>動車税</t>
  </si>
  <si>
    <t>軽四貨物</t>
  </si>
  <si>
    <t>軽四乗用</t>
  </si>
  <si>
    <t>農　耕
作業用</t>
  </si>
  <si>
    <t>その他</t>
  </si>
  <si>
    <t>二　輪</t>
  </si>
  <si>
    <t>都市
計画税</t>
  </si>
  <si>
    <t>入湯税</t>
  </si>
  <si>
    <t>均等割</t>
  </si>
  <si>
    <t>所得割</t>
  </si>
  <si>
    <t>法 人</t>
  </si>
  <si>
    <t>50㏄</t>
  </si>
  <si>
    <t>51 ～</t>
  </si>
  <si>
    <t>91 ～</t>
  </si>
  <si>
    <t>ﾐﾆｶｰ</t>
  </si>
  <si>
    <t>軽二</t>
  </si>
  <si>
    <t>軽三</t>
  </si>
  <si>
    <t>営業用</t>
  </si>
  <si>
    <t>自家用</t>
  </si>
  <si>
    <t>特　殊</t>
  </si>
  <si>
    <t>小　型</t>
  </si>
  <si>
    <t>税 割</t>
  </si>
  <si>
    <t>以下</t>
  </si>
  <si>
    <t>90㏄</t>
  </si>
  <si>
    <t>125㏄</t>
  </si>
  <si>
    <t>輪車</t>
  </si>
  <si>
    <t>作業用</t>
  </si>
  <si>
    <t>自動車</t>
  </si>
  <si>
    <t>　　　 円</t>
  </si>
  <si>
    <t>　　　　 円</t>
  </si>
  <si>
    <t>　　　円</t>
  </si>
  <si>
    <t xml:space="preserve"> 円</t>
  </si>
  <si>
    <t>円</t>
  </si>
  <si>
    <t>　　円</t>
  </si>
  <si>
    <t>　円</t>
  </si>
  <si>
    <t>　　 円</t>
  </si>
  <si>
    <t>1,000本当たり</t>
    <rPh sb="5" eb="6">
      <t>ホン</t>
    </rPh>
    <rPh sb="6" eb="7">
      <t>ア</t>
    </rPh>
    <phoneticPr fontId="9"/>
  </si>
  <si>
    <t>宿泊</t>
    <rPh sb="0" eb="2">
      <t>シュクハク</t>
    </rPh>
    <phoneticPr fontId="3"/>
  </si>
  <si>
    <t>日帰り</t>
    <rPh sb="0" eb="2">
      <t>ヒガエ</t>
    </rPh>
    <phoneticPr fontId="3"/>
  </si>
  <si>
    <t>（注）</t>
    <rPh sb="1" eb="2">
      <t>チュウ</t>
    </rPh>
    <phoneticPr fontId="2"/>
  </si>
  <si>
    <t>資料：三木市総務部税務課</t>
    <rPh sb="6" eb="8">
      <t>ソウム</t>
    </rPh>
    <phoneticPr fontId="3"/>
  </si>
  <si>
    <t>2．市税課税状況</t>
  </si>
  <si>
    <t>単位：千円</t>
  </si>
  <si>
    <t>課税標準</t>
  </si>
  <si>
    <t>調定額</t>
  </si>
  <si>
    <t>課税標準</t>
    <rPh sb="0" eb="2">
      <t>カゼイ</t>
    </rPh>
    <rPh sb="2" eb="4">
      <t>ヒョウジュン</t>
    </rPh>
    <phoneticPr fontId="3"/>
  </si>
  <si>
    <t>調定額</t>
    <rPh sb="0" eb="2">
      <t>チョウテイ</t>
    </rPh>
    <rPh sb="2" eb="3">
      <t>ガク</t>
    </rPh>
    <phoneticPr fontId="3"/>
  </si>
  <si>
    <t>市民税</t>
  </si>
  <si>
    <t>37,620人</t>
  </si>
  <si>
    <t>38,009人</t>
  </si>
  <si>
    <t>38,245人</t>
    <rPh sb="6" eb="7">
      <t>ニン</t>
    </rPh>
    <phoneticPr fontId="9"/>
  </si>
  <si>
    <t>38,594人</t>
    <rPh sb="6" eb="7">
      <t>ニン</t>
    </rPh>
    <phoneticPr fontId="3"/>
  </si>
  <si>
    <t>1,872法人</t>
    <rPh sb="5" eb="7">
      <t>ホウジン</t>
    </rPh>
    <phoneticPr fontId="11"/>
  </si>
  <si>
    <t>1,895法人</t>
    <rPh sb="5" eb="7">
      <t>ホウジン</t>
    </rPh>
    <phoneticPr fontId="11"/>
  </si>
  <si>
    <t>1,946法人</t>
    <rPh sb="5" eb="7">
      <t>ホウジン</t>
    </rPh>
    <phoneticPr fontId="9"/>
  </si>
  <si>
    <t>1,946法人</t>
    <rPh sb="5" eb="7">
      <t>ホウジン</t>
    </rPh>
    <phoneticPr fontId="3"/>
  </si>
  <si>
    <t>固定資産税</t>
  </si>
  <si>
    <t>軽自動車税</t>
  </si>
  <si>
    <t>36,730台</t>
    <rPh sb="6" eb="7">
      <t>ダイ</t>
    </rPh>
    <phoneticPr fontId="9"/>
  </si>
  <si>
    <t>36,833台</t>
    <rPh sb="6" eb="7">
      <t>ダイ</t>
    </rPh>
    <phoneticPr fontId="12"/>
  </si>
  <si>
    <t>36，653台</t>
    <rPh sb="6" eb="7">
      <t>ダイ</t>
    </rPh>
    <phoneticPr fontId="9"/>
  </si>
  <si>
    <t>36，617台</t>
    <rPh sb="6" eb="7">
      <t>ダイ</t>
    </rPh>
    <phoneticPr fontId="9"/>
  </si>
  <si>
    <t>市たばこ税</t>
  </si>
  <si>
    <t>都市計画税</t>
  </si>
  <si>
    <t>特別土地保有税</t>
  </si>
  <si>
    <t>-</t>
  </si>
  <si>
    <t>-</t>
    <phoneticPr fontId="3"/>
  </si>
  <si>
    <t xml:space="preserve"> (注) 現年分のみの数値である。</t>
    <phoneticPr fontId="3"/>
  </si>
  <si>
    <t>固定資産台帳縦覧</t>
  </si>
  <si>
    <t>審査申出人</t>
  </si>
  <si>
    <t>資料：三木市総務部税務課 （「主要施策実績報告書」による）</t>
    <rPh sb="6" eb="8">
      <t>ソウム</t>
    </rPh>
    <phoneticPr fontId="3"/>
  </si>
  <si>
    <t>4．市税徴収状況</t>
  </si>
  <si>
    <t>単位：千円・％</t>
  </si>
  <si>
    <t>総　　　額</t>
  </si>
  <si>
    <t>市</t>
  </si>
  <si>
    <t>民　　　　　　　　　税</t>
  </si>
  <si>
    <t>固　定　資　産　税</t>
  </si>
  <si>
    <t>計</t>
  </si>
  <si>
    <t>個</t>
  </si>
  <si>
    <t>人</t>
  </si>
  <si>
    <t>法　　　　　人</t>
  </si>
  <si>
    <t>均 等 割</t>
  </si>
  <si>
    <t>所　得　割</t>
  </si>
  <si>
    <t>均　等　割</t>
  </si>
  <si>
    <t>法 人 税 割</t>
  </si>
  <si>
    <t>収入済額</t>
  </si>
  <si>
    <t>徴収率</t>
  </si>
  <si>
    <t>　　　　　　　　　　　　　　　　　　　　　　　 総</t>
  </si>
  <si>
    <t>　　　　　　　　　　　　　　　　　　　　　　　 現　　　　　　　　　　　　　 年</t>
  </si>
  <si>
    <t>　　　　　　　　　　　　　　　　　　 度　　　　　　　　　分</t>
  </si>
  <si>
    <t>　　　　　　　　　　　　　　　　　　　　　　　 滞　　　　　　　　　　　　　 納</t>
  </si>
  <si>
    <t>　　　　　　　　 繰　　　　　　　　　越　　　　　　　　　分</t>
  </si>
  <si>
    <t>　　　　　　　　　　　　　　　　　　　　　　　 不　　　　　　　　　　　　　 納</t>
  </si>
  <si>
    <t>市税徴収状況（つづき）</t>
  </si>
  <si>
    <t>固　　　　　　　　定　　　　　　　　資</t>
  </si>
  <si>
    <t>軽　自　動　車　税</t>
  </si>
  <si>
    <t>交付金及び納付金</t>
  </si>
  <si>
    <t>家　　　屋</t>
    <phoneticPr fontId="3"/>
  </si>
  <si>
    <t>償却資産</t>
  </si>
  <si>
    <t>　　　　　　　　　　　　　　　　　　　　　　　　　　　総</t>
  </si>
  <si>
    <t>　　　　　　　　　　　　　　　　　　　　　　　　　　現　　　　　　　　　　　　　　 年</t>
  </si>
  <si>
    <t>　　　      　　度　　　　　　分</t>
  </si>
  <si>
    <t>　　　　　　　　　　　　　　　　　　　　　　　　　　滞　　     　     　　　　　　　 納</t>
  </si>
  <si>
    <t>　　　　　繰　　　　越　　　 　分</t>
  </si>
  <si>
    <t>　　　　　　　　　　　　　　　　　　　　　　　　　　不　　　　　　　　　　　　　　 納</t>
  </si>
  <si>
    <t xml:space="preserve">       区分
年度</t>
  </si>
  <si>
    <t>都　　　　　市</t>
  </si>
  <si>
    <t>計　　　　　　画　　　　　　税</t>
  </si>
  <si>
    <t>その他の市税</t>
  </si>
  <si>
    <t>土　　　地</t>
  </si>
  <si>
    <t>家　　　屋</t>
  </si>
  <si>
    <t>　　　　　　　　　　　　　　　　　　　　　総</t>
  </si>
  <si>
    <t>　　　　　　　　　　　　　　　　　　　　　　　　　　　　　 額</t>
  </si>
  <si>
    <t>　　　　　　　　　　　　　　　　　　　　　現　　　　　　　　　　　　　　　　年</t>
  </si>
  <si>
    <t>　　　　　　　　　　　 度　　　　　　　　　　　　　　　　　分　</t>
  </si>
  <si>
    <t>　　　　　　　　　　　　　　　　　　　　　滞　　　　　　　　　　　　　　　　納</t>
  </si>
  <si>
    <t>　　　　　　　 繰　　　　　　　　　　越　　　　　　　　　分</t>
  </si>
  <si>
    <t>　　　　　　　　　　　　　　　　　　　　不　　　　　　　　　　　　　　　　　納</t>
  </si>
  <si>
    <t>　　　　　　　 欠　　　　　　　　　　損　　　　　　　　　額</t>
  </si>
  <si>
    <t>資料：三木市総務部税務課（「主要施策実績報告書」及び｢決算統計｣による）</t>
    <rPh sb="6" eb="8">
      <t>ソウム</t>
    </rPh>
    <phoneticPr fontId="3"/>
  </si>
  <si>
    <t>5．市税徴収諸事務件数</t>
  </si>
  <si>
    <t>単位：件</t>
  </si>
  <si>
    <t>督 促 状</t>
  </si>
  <si>
    <t>差　　押</t>
  </si>
  <si>
    <t>交付要求</t>
  </si>
  <si>
    <t>執行停止</t>
  </si>
  <si>
    <t>不納欠損</t>
  </si>
  <si>
    <t>徴収嘱託</t>
  </si>
  <si>
    <t>公　売</t>
  </si>
  <si>
    <t>発　　送</t>
  </si>
  <si>
    <t>処　　理</t>
  </si>
  <si>
    <t>資料：三木市総務部税務課、債権管理課（「主要施策実績報告書」による）</t>
    <rPh sb="6" eb="8">
      <t>ソウム</t>
    </rPh>
    <rPh sb="8" eb="9">
      <t>ブ</t>
    </rPh>
    <rPh sb="13" eb="15">
      <t>サイケン</t>
    </rPh>
    <rPh sb="15" eb="17">
      <t>カンリ</t>
    </rPh>
    <phoneticPr fontId="10"/>
  </si>
  <si>
    <t>6. 個人県民税徴収状況</t>
  </si>
  <si>
    <t>　単位：千円</t>
  </si>
  <si>
    <t>　　　　　区分
年度</t>
  </si>
  <si>
    <t>調　　定　　額</t>
  </si>
  <si>
    <t>収　　入　　済　　額</t>
  </si>
  <si>
    <t>現年度分</t>
  </si>
  <si>
    <t>滞納繰越分</t>
  </si>
  <si>
    <t>資料：三木市総務部税務課（「主要施策実績報告書」による）</t>
    <rPh sb="6" eb="8">
      <t>ソウム</t>
    </rPh>
    <phoneticPr fontId="3"/>
  </si>
  <si>
    <t>7. 国民健康保険税課税状況</t>
  </si>
  <si>
    <t>単位：円・％</t>
  </si>
  <si>
    <t>　　　　　　　区分
年度</t>
  </si>
  <si>
    <t>加入世帯数</t>
  </si>
  <si>
    <t>被保険者数</t>
    <rPh sb="0" eb="4">
      <t>ヒホケンシャ</t>
    </rPh>
    <phoneticPr fontId="13"/>
  </si>
  <si>
    <t>収入済額</t>
    <rPh sb="0" eb="2">
      <t>シュウニュウ</t>
    </rPh>
    <rPh sb="2" eb="3">
      <t>スミ</t>
    </rPh>
    <rPh sb="3" eb="4">
      <t>ガク</t>
    </rPh>
    <phoneticPr fontId="13"/>
  </si>
  <si>
    <t>収入未済額</t>
    <rPh sb="0" eb="2">
      <t>シュウニュウ</t>
    </rPh>
    <rPh sb="2" eb="4">
      <t>ミサイ</t>
    </rPh>
    <rPh sb="4" eb="5">
      <t>ガク</t>
    </rPh>
    <phoneticPr fontId="13"/>
  </si>
  <si>
    <t>不能欠損額</t>
    <rPh sb="0" eb="2">
      <t>フノウ</t>
    </rPh>
    <rPh sb="2" eb="4">
      <t>ケッソン</t>
    </rPh>
    <rPh sb="4" eb="5">
      <t>ガク</t>
    </rPh>
    <phoneticPr fontId="13"/>
  </si>
  <si>
    <t>徴収率</t>
    <rPh sb="0" eb="2">
      <t>チョウシュウ</t>
    </rPh>
    <rPh sb="2" eb="3">
      <t>リツ</t>
    </rPh>
    <phoneticPr fontId="13"/>
  </si>
  <si>
    <t>（人）</t>
    <rPh sb="1" eb="2">
      <t>ニン</t>
    </rPh>
    <phoneticPr fontId="13"/>
  </si>
  <si>
    <t>現年課税分</t>
    <rPh sb="0" eb="2">
      <t>ゲンネン</t>
    </rPh>
    <phoneticPr fontId="13"/>
  </si>
  <si>
    <t>滞納繰越分</t>
    <rPh sb="0" eb="2">
      <t>タイノウ</t>
    </rPh>
    <rPh sb="2" eb="4">
      <t>クリコシ</t>
    </rPh>
    <rPh sb="4" eb="5">
      <t>ブン</t>
    </rPh>
    <phoneticPr fontId="13"/>
  </si>
  <si>
    <t>資料：三木市総務部税務課（「主要施策実績報告書」及び「市町村税課税状況等の調」による）</t>
    <rPh sb="6" eb="8">
      <t>ソウム</t>
    </rPh>
    <phoneticPr fontId="3"/>
  </si>
  <si>
    <t>8. 市税・国民健康保険税等還付状況</t>
  </si>
  <si>
    <t>単位：件・千円</t>
  </si>
  <si>
    <t>現年市税</t>
  </si>
  <si>
    <t>現　年</t>
  </si>
  <si>
    <t>過年度税</t>
  </si>
  <si>
    <t>国保税</t>
  </si>
  <si>
    <t>還付額　</t>
  </si>
  <si>
    <t>9. 市民税所得割納税義務者数</t>
  </si>
  <si>
    <t>単位：人（7月1日現在）</t>
  </si>
  <si>
    <t>総　数</t>
  </si>
  <si>
    <t>給与所得者</t>
  </si>
  <si>
    <t>営業所得者(営業等所得者)</t>
  </si>
  <si>
    <t>その他の事業所得者</t>
  </si>
  <si>
    <t>その他の所得者</t>
  </si>
  <si>
    <t>短期･長期･株等分離課税者</t>
  </si>
  <si>
    <t>有資格者</t>
  </si>
  <si>
    <t>令和元年</t>
    <rPh sb="0" eb="2">
      <t>レイワ</t>
    </rPh>
    <rPh sb="2" eb="3">
      <t>ガン</t>
    </rPh>
    <rPh sb="3" eb="4">
      <t>ネン</t>
    </rPh>
    <phoneticPr fontId="3"/>
  </si>
  <si>
    <t>資料：三木市総務部税務課（「市町村税課税状況等の調」による）</t>
    <rPh sb="6" eb="8">
      <t>ソウム</t>
    </rPh>
    <phoneticPr fontId="3"/>
  </si>
  <si>
    <t xml:space="preserve"> （注）1.「有資格者」とは、所得税納税者をいい、「その他」とは、市民税のみの納税者をいう。</t>
    <phoneticPr fontId="3"/>
  </si>
  <si>
    <r>
      <t>　　</t>
    </r>
    <r>
      <rPr>
        <sz val="9.5"/>
        <rFont val="ＭＳ Ｐ明朝"/>
        <family val="1"/>
        <charset val="128"/>
      </rPr>
      <t xml:space="preserve">  </t>
    </r>
    <r>
      <rPr>
        <sz val="9.5"/>
        <rFont val="ＭＳ 明朝"/>
        <family val="1"/>
        <charset val="128"/>
      </rPr>
      <t>　2. ｢</t>
    </r>
    <r>
      <rPr>
        <sz val="9.5"/>
        <rFont val="ＭＳ Ｐ明朝"/>
        <family val="1"/>
        <charset val="128"/>
      </rPr>
      <t>営業所得者｣及び｢その他の事業所得者｣の数値については、(営業等所得者)の欄に計上している。</t>
    </r>
    <phoneticPr fontId="3"/>
  </si>
  <si>
    <t>10. 市民税特別徴収状況</t>
  </si>
  <si>
    <t>単位：人・千円（7月1日現在）</t>
  </si>
  <si>
    <t>総　　数</t>
  </si>
  <si>
    <t>総　　額</t>
  </si>
  <si>
    <t>均等割額</t>
  </si>
  <si>
    <t>所得割額</t>
  </si>
  <si>
    <t>内均等割のみ</t>
  </si>
  <si>
    <t>単位：千円（7月1日現在）</t>
  </si>
  <si>
    <t xml:space="preserve">        区分
年次</t>
  </si>
  <si>
    <t xml:space="preserve">総所得額 </t>
  </si>
  <si>
    <t>一般所得計</t>
  </si>
  <si>
    <t>分　離　課　税　所　得</t>
  </si>
  <si>
    <t>給与所得</t>
  </si>
  <si>
    <t>営業所得
(営業等所得)</t>
  </si>
  <si>
    <t>農業所得</t>
  </si>
  <si>
    <t>その他の
事業所得</t>
  </si>
  <si>
    <t>その他の
所　　得</t>
  </si>
  <si>
    <t>短期譲渡所得</t>
  </si>
  <si>
    <t>長期譲渡所得</t>
  </si>
  <si>
    <t>総所得</t>
  </si>
  <si>
    <t>付　表　給与所得　　</t>
  </si>
  <si>
    <t>　　　　　　　　年　次
区　分</t>
  </si>
  <si>
    <t>令和元年</t>
    <rPh sb="0" eb="2">
      <t>レイワ</t>
    </rPh>
    <rPh sb="2" eb="4">
      <t>ガンネン</t>
    </rPh>
    <phoneticPr fontId="3"/>
  </si>
  <si>
    <t xml:space="preserve">
</t>
  </si>
  <si>
    <t>給与収入の額</t>
  </si>
  <si>
    <t>給与所得控除後の額</t>
  </si>
  <si>
    <t>　　　　 区分
年次</t>
  </si>
  <si>
    <t>課税対象
所 得 額</t>
  </si>
  <si>
    <t>所　　　　　　　　得</t>
  </si>
  <si>
    <t>控　　　　　除　　　　　額</t>
  </si>
  <si>
    <t>雑 損</t>
  </si>
  <si>
    <t>医療費</t>
  </si>
  <si>
    <t>社会保険料等</t>
  </si>
  <si>
    <t>生命保険料等</t>
    <rPh sb="5" eb="6">
      <t>トウ</t>
    </rPh>
    <phoneticPr fontId="9"/>
  </si>
  <si>
    <t>障害者</t>
  </si>
  <si>
    <t>同居特障加算分</t>
    <rPh sb="0" eb="2">
      <t>ドウキョ</t>
    </rPh>
    <rPh sb="2" eb="3">
      <t>トク</t>
    </rPh>
    <rPh sb="3" eb="4">
      <t>ショウ</t>
    </rPh>
    <rPh sb="4" eb="6">
      <t>カサン</t>
    </rPh>
    <rPh sb="6" eb="7">
      <t>ブン</t>
    </rPh>
    <phoneticPr fontId="9"/>
  </si>
  <si>
    <t>寡婦・寡夫</t>
  </si>
  <si>
    <t>勤労学生</t>
  </si>
  <si>
    <t>配偶者</t>
  </si>
  <si>
    <t>配偶者特別</t>
  </si>
  <si>
    <t>扶　養</t>
  </si>
  <si>
    <t>基　礎</t>
  </si>
  <si>
    <t>寄附金</t>
  </si>
  <si>
    <t xml:space="preserve"> (注)1. 課税対象所得額には退職所得を含まない。</t>
  </si>
  <si>
    <t>　　 2. 社会保険料等には小規模企業共済掛金を含み、生命保険料等には地震保険料を含む。</t>
    <rPh sb="32" eb="33">
      <t>トウ</t>
    </rPh>
    <rPh sb="35" eb="37">
      <t>ジシン</t>
    </rPh>
    <phoneticPr fontId="9"/>
  </si>
  <si>
    <t>　　　　区分
年次</t>
  </si>
  <si>
    <t>雑損控除</t>
  </si>
  <si>
    <t>医療費控除</t>
  </si>
  <si>
    <t>社会保険
料控除</t>
  </si>
  <si>
    <t>小規模企業
共済等掛金
控除</t>
  </si>
  <si>
    <t>生命保険料控除</t>
  </si>
  <si>
    <t>地震
保険料</t>
    <rPh sb="0" eb="2">
      <t>ジシン</t>
    </rPh>
    <phoneticPr fontId="9"/>
  </si>
  <si>
    <t>障害者
控除(1)</t>
  </si>
  <si>
    <t>障害者控除(2)</t>
  </si>
  <si>
    <t>老年者 
控　除</t>
  </si>
  <si>
    <t>寡婦寡
夫控除</t>
  </si>
  <si>
    <t>勤労学生控除</t>
  </si>
  <si>
    <t>配偶者 
控　除</t>
  </si>
  <si>
    <t>配偶者
特別控除</t>
  </si>
  <si>
    <t>扶養親族控除</t>
  </si>
  <si>
    <t>配当 
控除</t>
  </si>
  <si>
    <t>寄附金
税額控除</t>
    <rPh sb="4" eb="6">
      <t>ゼイガク</t>
    </rPh>
    <phoneticPr fontId="9"/>
  </si>
  <si>
    <t>内特別
障害者</t>
  </si>
  <si>
    <t>納税義務者</t>
  </si>
  <si>
    <t>扶養親族</t>
  </si>
  <si>
    <t xml:space="preserve"> （注）障害者控除(1)は、障害者控除を行った納税義務者数であり、障害者控除(2)は、障害者控除</t>
  </si>
  <si>
    <t>の対象となった人員である。</t>
  </si>
  <si>
    <t>　　　　区分
年次</t>
  </si>
  <si>
    <t>納　　税</t>
  </si>
  <si>
    <t>控除対象</t>
  </si>
  <si>
    <t>老　　人</t>
  </si>
  <si>
    <t>扶　　　養</t>
  </si>
  <si>
    <t>控　　除　　人　　員　　別　　納　　税　　義　　務　　者　　数</t>
  </si>
  <si>
    <t>義務者数</t>
  </si>
  <si>
    <t>配 偶 者</t>
  </si>
  <si>
    <t>1　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</si>
  <si>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</si>
  <si>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</si>
  <si>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</si>
  <si>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</si>
  <si>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</si>
  <si>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</si>
  <si>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</si>
  <si>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</si>
  <si>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10人以上</t>
    <rPh sb="3" eb="5">
      <t>イジョウ</t>
    </rPh>
    <phoneticPr fontId="3"/>
  </si>
  <si>
    <t>青色申告者
である納税
義務者数</t>
  </si>
  <si>
    <t>左　の　う　ち　青　色　事　業　専　従　者　を　有　す　る</t>
  </si>
  <si>
    <t>者</t>
  </si>
  <si>
    <t>白　色　事　業　専　従　者　関　係</t>
  </si>
  <si>
    <t>青色事業専従者数</t>
  </si>
  <si>
    <t>青色専従者給与額
（千円）</t>
  </si>
  <si>
    <t>納税義務者数</t>
  </si>
  <si>
    <t>白 色 事 業 専 従 者 数</t>
  </si>
  <si>
    <t>事業専従者控除額（千円）</t>
  </si>
  <si>
    <t>白色事業専従者を
有する納税義務者数</t>
  </si>
  <si>
    <t>配　偶　者</t>
  </si>
  <si>
    <t>配偶者以外の者</t>
    <rPh sb="6" eb="7">
      <t>モノ</t>
    </rPh>
    <phoneticPr fontId="9"/>
  </si>
  <si>
    <t xml:space="preserve">      区分
年次</t>
  </si>
  <si>
    <t>平均税率
（％）</t>
  </si>
  <si>
    <t>算　　　　　　出　　　　　　税　　　　　　額</t>
  </si>
  <si>
    <t>税　額　控　除　額</t>
  </si>
  <si>
    <t>税額調整額</t>
  </si>
  <si>
    <t>配当割額の控除額</t>
  </si>
  <si>
    <t>株式等譲渡所得割額の控除額</t>
  </si>
  <si>
    <t>所　　得　　割　　額</t>
  </si>
  <si>
    <t>総所得・山
林所得およ
び退職所得</t>
  </si>
  <si>
    <t>分離短期譲渡所得</t>
  </si>
  <si>
    <t>分離長期譲渡所得</t>
    <rPh sb="2" eb="3">
      <t>チョウ</t>
    </rPh>
    <phoneticPr fontId="9"/>
  </si>
  <si>
    <t>株式等に係る譲渡所得等分</t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</si>
  <si>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9"/>
  </si>
  <si>
    <t>先物取引に係る雑所得等分</t>
    <rPh sb="0" eb="2">
      <t>サキモノ</t>
    </rPh>
    <rPh sb="2" eb="4">
      <t>トリヒキ</t>
    </rPh>
    <rPh sb="5" eb="6">
      <t>カカワ</t>
    </rPh>
    <rPh sb="7" eb="10">
      <t>ザッショトク</t>
    </rPh>
    <rPh sb="10" eb="11">
      <t>トウ</t>
    </rPh>
    <rPh sb="11" eb="12">
      <t>ブン</t>
    </rPh>
    <phoneticPr fontId="9"/>
  </si>
  <si>
    <t>調整控除</t>
    <rPh sb="0" eb="2">
      <t>チョウセイ</t>
    </rPh>
    <rPh sb="2" eb="4">
      <t>コウジョ</t>
    </rPh>
    <phoneticPr fontId="9"/>
  </si>
  <si>
    <t>配当控除</t>
    <rPh sb="2" eb="4">
      <t>コウジョ</t>
    </rPh>
    <phoneticPr fontId="9"/>
  </si>
  <si>
    <t>住宅借入金等特別税額控除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ゼイガク</t>
    </rPh>
    <rPh sb="10" eb="12">
      <t>コウジョ</t>
    </rPh>
    <phoneticPr fontId="9"/>
  </si>
  <si>
    <t>寄附金税額控除</t>
    <rPh sb="0" eb="3">
      <t>キフキン</t>
    </rPh>
    <rPh sb="3" eb="5">
      <t>ゼイガク</t>
    </rPh>
    <rPh sb="5" eb="7">
      <t>コウジョ</t>
    </rPh>
    <phoneticPr fontId="9"/>
  </si>
  <si>
    <t>外国税額控除</t>
    <rPh sb="4" eb="6">
      <t>コウジョ</t>
    </rPh>
    <phoneticPr fontId="9"/>
  </si>
  <si>
    <t>単位：千円（1月1日現在）</t>
  </si>
  <si>
    <t xml:space="preserve">     区分
年次</t>
  </si>
  <si>
    <t>田</t>
  </si>
  <si>
    <t>畑</t>
  </si>
  <si>
    <t>宅　　地</t>
  </si>
  <si>
    <t>塩　田</t>
  </si>
  <si>
    <t>池　沼</t>
  </si>
  <si>
    <t>山　林</t>
  </si>
  <si>
    <t>牧　場</t>
  </si>
  <si>
    <t>原　野</t>
  </si>
  <si>
    <t>雑　　　　　　　　種　　　　　　　　地</t>
  </si>
  <si>
    <t>ゴルフ場
用　　地</t>
  </si>
  <si>
    <t>遊園地等
の用地</t>
  </si>
  <si>
    <t>鉄軌道
用　地</t>
  </si>
  <si>
    <t>　　　　　　　　　　　　　　　　　　　　 総</t>
  </si>
  <si>
    <t>　　　　　　　　　　　　　　　　　　　 額</t>
  </si>
  <si>
    <t>　　　　　　　　　　　　　　　　　　　　 個</t>
  </si>
  <si>
    <t>　　　　　　　　　　　　　　　　　　　 人</t>
  </si>
  <si>
    <t>　　　　　　　　　　　　　　　　　　　　 法</t>
  </si>
  <si>
    <t>資料：三木市総務部税務課（「土地に関する概要調書」による）</t>
    <rPh sb="6" eb="8">
      <t>ソウム</t>
    </rPh>
    <phoneticPr fontId="3"/>
  </si>
  <si>
    <t xml:space="preserve"> （注）本表は有租地の内免税点以上のものである。</t>
  </si>
  <si>
    <t>単位：人・棟・㎡・千円（1月1日現在）</t>
  </si>
  <si>
    <t xml:space="preserve">     区分
年次</t>
  </si>
  <si>
    <t>棟               数</t>
  </si>
  <si>
    <t>床　　　面　　　積</t>
  </si>
  <si>
    <t>決　　定　　価　　格</t>
  </si>
  <si>
    <t>個　人</t>
  </si>
  <si>
    <t>法　人</t>
  </si>
  <si>
    <t>木　造</t>
  </si>
  <si>
    <t>非木造</t>
  </si>
  <si>
    <t>木 造</t>
  </si>
  <si>
    <t>総 額</t>
  </si>
  <si>
    <t>内法人</t>
  </si>
  <si>
    <t>資料：三木市総務部税務課（「家屋に関する概要調書」による）</t>
    <rPh sb="6" eb="8">
      <t>ソウム</t>
    </rPh>
    <phoneticPr fontId="3"/>
  </si>
  <si>
    <t>単位：千円・人（1月1日現在）</t>
  </si>
  <si>
    <t>　　　　</t>
  </si>
  <si>
    <t>法第389条
関　　 係</t>
  </si>
  <si>
    <t>市長が価格</t>
  </si>
  <si>
    <t>構築物</t>
  </si>
  <si>
    <t>機械および
装　　　置</t>
  </si>
  <si>
    <t>船　舶</t>
  </si>
  <si>
    <t>航空機</t>
  </si>
  <si>
    <t>車　両</t>
  </si>
  <si>
    <t>工具・機械
備　　　品</t>
  </si>
  <si>
    <t>調整額</t>
  </si>
  <si>
    <t>総務大臣が価</t>
  </si>
  <si>
    <t>県知事が価格</t>
  </si>
  <si>
    <t>等を決定し</t>
  </si>
  <si>
    <t>および</t>
  </si>
  <si>
    <t>格等を決定し</t>
  </si>
  <si>
    <t>等を決定した</t>
  </si>
  <si>
    <t>た　も　の</t>
  </si>
  <si>
    <t>運搬具</t>
  </si>
  <si>
    <t>た　 も　 の</t>
  </si>
  <si>
    <t>も　　　　の</t>
  </si>
  <si>
    <t>　　　　　　　　　　　　　　　　　　　　　　　　総</t>
  </si>
  <si>
    <t>　　　　　　　　　　　　　　　　額　　　　　　　　　　　　　　　　　　</t>
  </si>
  <si>
    <t>総　 数</t>
  </si>
  <si>
    <t>　　　　　　　　　　　　　　　　　　　　う　　　　　　　　　ち</t>
  </si>
  <si>
    <t>　　　　　法　　　　　　　　　　人　　　　　　　　　　　　　　　　　　</t>
  </si>
  <si>
    <t>うち法人</t>
  </si>
  <si>
    <t>資料：三木市総務部税務課（「償却資産に関する概要調書」による）</t>
    <rPh sb="6" eb="8">
      <t>ソウム</t>
    </rPh>
    <phoneticPr fontId="3"/>
  </si>
  <si>
    <t>市長が価格
等の決定を
行うもの</t>
  </si>
  <si>
    <t xml:space="preserve"> 法第349条の3又は附則第15条適用</t>
  </si>
  <si>
    <t>機械および装　　　置</t>
  </si>
  <si>
    <t>車輌および
運　搬　具</t>
  </si>
  <si>
    <t>工具・器具
備　　　品</t>
  </si>
  <si>
    <t>総務大臣が
価格等を決
定したもの</t>
  </si>
  <si>
    <t>県知事が価格等を決定
したもの</t>
  </si>
  <si>
    <t>　　　　　　　　　　　　　　　　　　　総</t>
  </si>
  <si>
    <t>　　　　　　　　　　　　　　　　　額</t>
  </si>
  <si>
    <t>150万円未満のもの</t>
  </si>
  <si>
    <t>150万円以上
200万円未満</t>
  </si>
  <si>
    <t>200万円以上
300万円未満</t>
  </si>
  <si>
    <t>300万円以上
1000万円未満</t>
  </si>
  <si>
    <t>1000万円以上
2000万円未満</t>
  </si>
  <si>
    <t>2000万円以上
3000万円未満</t>
  </si>
  <si>
    <t>3000万円以上
1 億 円 未満</t>
  </si>
  <si>
    <t>1億円以上
のもの</t>
  </si>
  <si>
    <t>内大臣
配分分</t>
  </si>
  <si>
    <t>内県知事
配 分 分</t>
  </si>
  <si>
    <t>内法第743
条関係分</t>
  </si>
  <si>
    <t>　　　　　　　　　　　　　　　　　　　 納　　　　　　　税　　　　　　義</t>
  </si>
  <si>
    <t>　　　　　務　　　　　　者　　　　　　数</t>
  </si>
  <si>
    <t>…</t>
  </si>
  <si>
    <t>　　　　　　　　　　　　　　　　　　　 課　　　　　　　　　　　　　　税</t>
  </si>
  <si>
    <t>　　　　　標　　　　　　準　　　　　　額</t>
  </si>
  <si>
    <t>22. 国有資産等所在市町村交付金の状況　　　　　　　―――国有資産―――</t>
    <phoneticPr fontId="3"/>
  </si>
  <si>
    <t>単位：千円（前年3月31日現在）</t>
  </si>
  <si>
    <t xml:space="preserve">    区分
年次</t>
  </si>
  <si>
    <t>台　　　　　　　　帳　　　　　　　　価</t>
  </si>
  <si>
    <t>格</t>
  </si>
  <si>
    <t>算　　定　　標　　準　　額</t>
  </si>
  <si>
    <t>総　額</t>
  </si>
  <si>
    <t>土　　　　　　　　地</t>
  </si>
  <si>
    <t>家</t>
  </si>
  <si>
    <t>屋</t>
  </si>
  <si>
    <t>償　　却　　資　　産</t>
  </si>
  <si>
    <t>合　計</t>
  </si>
  <si>
    <t>貸付資産</t>
  </si>
  <si>
    <t>国有林野に係る土地</t>
  </si>
  <si>
    <t xml:space="preserve"> 合　計</t>
  </si>
  <si>
    <t xml:space="preserve"> その他</t>
  </si>
  <si>
    <t xml:space="preserve"> 総　額</t>
  </si>
  <si>
    <t>住宅に
係るもの</t>
  </si>
  <si>
    <t>住宅以外
のもの</t>
  </si>
  <si>
    <t>資料：三木市総務部税務課（「市町村交付金に関する概要調書」による）</t>
    <rPh sb="6" eb="8">
      <t>ソウム</t>
    </rPh>
    <phoneticPr fontId="3"/>
  </si>
  <si>
    <t xml:space="preserve">    区分
年次</t>
  </si>
  <si>
    <t>水  道
施設等</t>
  </si>
  <si>
    <t>水　道
施設等</t>
  </si>
  <si>
    <t>単位：人・千円（1月1日現在）</t>
  </si>
  <si>
    <t>課　　　　　　税</t>
  </si>
  <si>
    <t>標　　　　　　準　　　　　　額</t>
  </si>
  <si>
    <t>免税点
以　上
のもの</t>
  </si>
  <si>
    <t>総　額
Ａ＋Ｂ</t>
  </si>
  <si>
    <t>土　地　Ａ</t>
  </si>
  <si>
    <t>家屋Ｂ</t>
  </si>
  <si>
    <t>　　</t>
  </si>
  <si>
    <t xml:space="preserve"> 総　数</t>
  </si>
  <si>
    <t xml:space="preserve"> 個　人</t>
  </si>
  <si>
    <t xml:space="preserve"> 法　人</t>
  </si>
  <si>
    <t>土　地</t>
  </si>
  <si>
    <t>家屋</t>
  </si>
  <si>
    <t>宅　地　等</t>
  </si>
  <si>
    <t>農　地</t>
  </si>
  <si>
    <t>そ　の　他</t>
  </si>
  <si>
    <t>木　　造</t>
  </si>
  <si>
    <t xml:space="preserve">非 木 造 </t>
  </si>
  <si>
    <t>資料：三木市総務部税務課（「都市計画税に関する調」による）</t>
    <rPh sb="6" eb="8">
      <t>ソウム</t>
    </rPh>
    <phoneticPr fontId="3"/>
  </si>
  <si>
    <t>単位：台（7月1日現在）</t>
  </si>
  <si>
    <t xml:space="preserve">      区分
年次</t>
  </si>
  <si>
    <t>原　動　機　付　自　転　車</t>
  </si>
  <si>
    <t>軽　自　動　車　お　よ　び　小　型　特　殊　自　動　車</t>
    <phoneticPr fontId="3"/>
  </si>
  <si>
    <t>総排気量が0.05ℓ以下又は定格出力が0.6kw以下</t>
  </si>
  <si>
    <t>総排気量が0.05ℓを越え0.09ℓ以下又は定格出力が0.6kwを越え0.8kw以下</t>
  </si>
  <si>
    <t>総排気量が0.09ℓを越え又は定格出力が0.8kwを越えるもの</t>
  </si>
  <si>
    <t>ミニカー</t>
  </si>
  <si>
    <t>一　　　　　　　　　　　般</t>
  </si>
  <si>
    <t>農　耕　用</t>
  </si>
  <si>
    <t>特殊作業用</t>
  </si>
  <si>
    <t>二輪の小型自動車</t>
  </si>
  <si>
    <t>二輪車（側車付のものも含む）</t>
  </si>
  <si>
    <t>三輪車</t>
  </si>
  <si>
    <t>四　輪　車</t>
  </si>
  <si>
    <t>乗　用</t>
  </si>
  <si>
    <t>貨　物</t>
  </si>
  <si>
    <t>　　　　　　　　　総　　　　　　　　車</t>
  </si>
  <si>
    <t>　両　　　　　　　　台　　　　　　　　数</t>
  </si>
  <si>
    <t>　　　　　　　　　　　　　　　　　 う　　　　　　　　ち　　　　　　　　非</t>
  </si>
  <si>
    <t>　課　　　　　税　　　　　台　　　　　数</t>
  </si>
  <si>
    <t>　　　　　　　　　　　　　　　　　 う　　　　　ち　　　　　課　　　　　税</t>
  </si>
  <si>
    <t>　免　　　　　除　　　　　台　　　　　数</t>
  </si>
  <si>
    <t>　　　　　　　　　　　　　　　　　 差　　　　　　　　引　　　　　　　　課</t>
  </si>
  <si>
    <t>　税　　　　　　　　台　　　　　　　　数</t>
  </si>
  <si>
    <t xml:space="preserve"> （注）1. 非課税台数とは、官公署所有台数のうち法により非課税となるものをいう。　　　　</t>
  </si>
  <si>
    <t xml:space="preserve">       2. 課税免除台数とは、法により課税が免除されるものをいう。</t>
  </si>
  <si>
    <t>　</t>
  </si>
  <si>
    <t>総額</t>
  </si>
  <si>
    <t>一般会計</t>
  </si>
  <si>
    <t>特別会計</t>
  </si>
  <si>
    <t>国民健康保険</t>
  </si>
  <si>
    <t>農業共済事業</t>
  </si>
  <si>
    <t>介護保険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</si>
  <si>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</si>
  <si>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学校給食事業</t>
    <rPh sb="0" eb="2">
      <t>ガッコウ</t>
    </rPh>
    <rPh sb="2" eb="4">
      <t>キュウショク</t>
    </rPh>
    <rPh sb="4" eb="6">
      <t>ジギョウ</t>
    </rPh>
    <phoneticPr fontId="3"/>
  </si>
  <si>
    <t>企業会計</t>
  </si>
  <si>
    <t>水道事業</t>
  </si>
  <si>
    <t>下水道事業</t>
    <rPh sb="0" eb="3">
      <t>ゲスイドウ</t>
    </rPh>
    <phoneticPr fontId="3"/>
  </si>
  <si>
    <t>資料：三木市総務部財政課（「主要施策実績報告書」による）</t>
    <rPh sb="6" eb="8">
      <t>ソウム</t>
    </rPh>
    <rPh sb="9" eb="11">
      <t>ザイセイ</t>
    </rPh>
    <phoneticPr fontId="3"/>
  </si>
  <si>
    <t>　収益的収入</t>
    <phoneticPr fontId="3"/>
  </si>
  <si>
    <t>　資本的収入</t>
    <phoneticPr fontId="3"/>
  </si>
  <si>
    <t>歳入総額</t>
  </si>
  <si>
    <t>歳出総額</t>
  </si>
  <si>
    <t>差引額</t>
  </si>
  <si>
    <t>翌年度へ繰り越すべき</t>
  </si>
  <si>
    <t>逓次繰越</t>
  </si>
  <si>
    <t>繰越明許費</t>
    <rPh sb="4" eb="5">
      <t>ヒ</t>
    </rPh>
    <phoneticPr fontId="3"/>
  </si>
  <si>
    <t>Ａ</t>
  </si>
  <si>
    <t>Ｂ</t>
  </si>
  <si>
    <t>Ｃ＝Ａ－Ｂ</t>
  </si>
  <si>
    <t>Ｄ＝Ｅ～Ｉ</t>
  </si>
  <si>
    <t>Ｅ</t>
  </si>
  <si>
    <t>Ｆ</t>
  </si>
  <si>
    <t>Ｇ</t>
  </si>
  <si>
    <t>実質収支</t>
  </si>
  <si>
    <t>単年度収支</t>
  </si>
  <si>
    <t>積立金</t>
  </si>
  <si>
    <t>繰上償還金</t>
  </si>
  <si>
    <t>積立金取崩額</t>
  </si>
  <si>
    <t>事業繰越</t>
  </si>
  <si>
    <t>支払繰延</t>
  </si>
  <si>
    <t>Ｊ＝Ｃ－Ｄ</t>
  </si>
  <si>
    <t>O=K+L+M-N</t>
  </si>
  <si>
    <t>資料：三木市総務部財政課（「地方財政状況調査」による）</t>
    <rPh sb="6" eb="8">
      <t>ソウム</t>
    </rPh>
    <rPh sb="9" eb="11">
      <t>ザイセイ</t>
    </rPh>
    <phoneticPr fontId="3"/>
  </si>
  <si>
    <t>歳入合計</t>
  </si>
  <si>
    <t>地方税</t>
  </si>
  <si>
    <t>株式等譲渡所得割交付金</t>
  </si>
  <si>
    <t>使用料</t>
  </si>
  <si>
    <t>手数料</t>
  </si>
  <si>
    <t>繰入金</t>
  </si>
  <si>
    <t>繰越金</t>
  </si>
  <si>
    <t>諸収入</t>
  </si>
  <si>
    <t>地方債</t>
  </si>
  <si>
    <t>算　　　　　　　　　　　　　　　　　　　　　額</t>
  </si>
  <si>
    <t>一　　　　　　　　　　　　　　般</t>
  </si>
  <si>
    <t>　経　　　　　　　常　　　　　　　一</t>
    <phoneticPr fontId="3"/>
  </si>
  <si>
    <t>31. 普通会計歳出状況 Ⅰ （性質別歳出）</t>
    <phoneticPr fontId="3"/>
  </si>
  <si>
    <t xml:space="preserve">       区分
年度</t>
  </si>
  <si>
    <t>歳出合計</t>
  </si>
  <si>
    <t>うち人件費</t>
  </si>
  <si>
    <t>消費的経費</t>
  </si>
  <si>
    <t>投資的経費</t>
  </si>
  <si>
    <t>その他の経費</t>
  </si>
  <si>
    <t>人件費</t>
  </si>
  <si>
    <t>物件費</t>
  </si>
  <si>
    <t>維持補修費</t>
  </si>
  <si>
    <t>扶助費</t>
  </si>
  <si>
    <t>補助費等</t>
  </si>
  <si>
    <t>普通建設事 業 費</t>
  </si>
  <si>
    <t>災害復旧事業費</t>
  </si>
  <si>
    <t>投資及び出資金･貸付金</t>
  </si>
  <si>
    <t>繰出金</t>
  </si>
  <si>
    <t>公債費</t>
  </si>
  <si>
    <t>前年度繰　上充用金</t>
  </si>
  <si>
    <t>うち一時借入金利子</t>
  </si>
  <si>
    <t>決</t>
  </si>
  <si>
    <t>算　　　　　　　　　　　額</t>
  </si>
  <si>
    <t>財　　　　　　　　　　　源</t>
  </si>
  <si>
    <t>経　　　　　　　　　　　常</t>
  </si>
  <si>
    <t>支　　　　　　　　　　　出</t>
  </si>
  <si>
    <t>経　 　 常　　  一　　 般</t>
    <phoneticPr fontId="3"/>
  </si>
  <si>
    <t>財　　　源　　　支　　　出</t>
  </si>
  <si>
    <t>資料：三木市総務部財政課（「地方財政状況調査」による）</t>
    <rPh sb="6" eb="8">
      <t>ソウム</t>
    </rPh>
    <phoneticPr fontId="3"/>
  </si>
  <si>
    <t>議会費</t>
  </si>
  <si>
    <t>総務費</t>
  </si>
  <si>
    <t>民生費</t>
  </si>
  <si>
    <t>衛生費</t>
  </si>
  <si>
    <t>労働費</t>
  </si>
  <si>
    <t>農林業費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</si>
  <si>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</si>
  <si>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</si>
  <si>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</si>
  <si>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</si>
  <si>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</si>
  <si>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</si>
  <si>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</si>
  <si>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                             決</t>
  </si>
  <si>
    <t>算　　        　　　　　　　額</t>
  </si>
  <si>
    <t>一　　　　　　　              　般</t>
  </si>
  <si>
    <t>財　　　     　　　　　　　源</t>
  </si>
  <si>
    <t>資料：三木市総務部財政課（「地方財政状況調査」による）</t>
    <rPh sb="6" eb="8">
      <t>ソウム</t>
    </rPh>
    <rPh sb="8" eb="9">
      <t>ブ</t>
    </rPh>
    <phoneticPr fontId="3"/>
  </si>
  <si>
    <t>財政分析</t>
  </si>
  <si>
    <t>基準財政需要額</t>
  </si>
  <si>
    <t>基準財政収入額</t>
  </si>
  <si>
    <t>調　　　　整</t>
  </si>
  <si>
    <t>額</t>
  </si>
  <si>
    <t>錯 誤 額</t>
  </si>
  <si>
    <t>率</t>
  </si>
  <si>
    <t>実質収支額</t>
  </si>
  <si>
    <t>×100</t>
  </si>
  <si>
    <t>・経常収支比率＝</t>
  </si>
  <si>
    <t>経常経費充当一般財源</t>
  </si>
  <si>
    <t>標準財政規模</t>
  </si>
  <si>
    <t>経常一般財源</t>
  </si>
  <si>
    <t>公債費充当一般財源－災害復旧等にかかる基準財政需要額</t>
  </si>
  <si>
    <t>標準税収入＋普通交付税額－災害復旧等にかかる基準財政需要額</t>
  </si>
  <si>
    <t>･実質公債費比率＝</t>
  </si>
  <si>
    <t>公債費充当一般財源＋公営企業の償還金に充てたと認められる繰出金＋</t>
  </si>
  <si>
    <t>標準税収入額＋普通交付税額＋臨時財政対策債発行可能額－交付税に</t>
  </si>
  <si>
    <t>総合計</t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</si>
  <si>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3"/>
  </si>
  <si>
    <t>公営住宅建設事業債</t>
  </si>
  <si>
    <t>災害復旧事業債</t>
  </si>
  <si>
    <t>学校教育施設等整備事業債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rPh sb="11" eb="12">
      <t>サイ</t>
    </rPh>
    <phoneticPr fontId="19"/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</si>
  <si>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0">
      <t>ジギョウ</t>
    </rPh>
    <rPh sb="10" eb="11">
      <t>サイ</t>
    </rPh>
    <phoneticPr fontId="19"/>
  </si>
  <si>
    <t>一般廃棄物処理事業債</t>
  </si>
  <si>
    <t>一般単独
事業債</t>
  </si>
  <si>
    <t>公共用地先行取得等事業債</t>
  </si>
  <si>
    <t>転貸債</t>
  </si>
  <si>
    <t>地域改善対策特定債</t>
  </si>
  <si>
    <t>財源対策債</t>
  </si>
  <si>
    <t>減収補塡債</t>
    <rPh sb="2" eb="3">
      <t>ホ</t>
    </rPh>
    <rPh sb="3" eb="4">
      <t>テン</t>
    </rPh>
    <rPh sb="4" eb="5">
      <t>サイ</t>
    </rPh>
    <phoneticPr fontId="19"/>
  </si>
  <si>
    <t>臨時財政特例債</t>
  </si>
  <si>
    <t>公共事業等臨時特例債</t>
  </si>
  <si>
    <t>減税補塡債</t>
    <rPh sb="2" eb="3">
      <t>ホ</t>
    </rPh>
    <rPh sb="3" eb="4">
      <t>テン</t>
    </rPh>
    <rPh sb="4" eb="5">
      <t>サイ</t>
    </rPh>
    <phoneticPr fontId="19"/>
  </si>
  <si>
    <t>臨時税収補塡債</t>
    <rPh sb="4" eb="5">
      <t>ホ</t>
    </rPh>
    <rPh sb="5" eb="6">
      <t>テン</t>
    </rPh>
    <rPh sb="6" eb="7">
      <t>サイ</t>
    </rPh>
    <phoneticPr fontId="19"/>
  </si>
  <si>
    <t>臨時財政対策債</t>
  </si>
  <si>
    <t>調整債</t>
  </si>
  <si>
    <t>県貸付金</t>
  </si>
  <si>
    <t>　　　　　　　　　　　　　　　　　　当　　　　　　　年　　　　　　　度</t>
    <phoneticPr fontId="3"/>
  </si>
  <si>
    <t>　　　　 発　　　　　　行　　　　　　 額</t>
  </si>
  <si>
    <t>　　　　 府　　　　　　資　　　　　　 金</t>
  </si>
  <si>
    <t xml:space="preserve">        区分
年度</t>
  </si>
  <si>
    <t>政　　　府　　　資　　　金</t>
  </si>
  <si>
    <t>地方公共
団体金融
機構</t>
  </si>
  <si>
    <t>市中銀行</t>
  </si>
  <si>
    <t>その他の
金融機関</t>
  </si>
  <si>
    <t>保険会社</t>
  </si>
  <si>
    <t>交付公債</t>
  </si>
  <si>
    <t>市場公募債</t>
  </si>
  <si>
    <t>共済等</t>
  </si>
  <si>
    <t>証書借入分</t>
  </si>
  <si>
    <t>証券
発行分</t>
  </si>
  <si>
    <t>財政融資
資金</t>
  </si>
  <si>
    <t>旧簡保資金</t>
  </si>
  <si>
    <t>旧郵貯資金</t>
  </si>
  <si>
    <t>　　　　　　　　　　　　　　　　　　　　　　　　当　　　　　年　　　　　度</t>
  </si>
  <si>
    <t>　　　　発　　　　　行　　　　　額</t>
  </si>
  <si>
    <t>　　　　償　　　　　還　　　　　額</t>
  </si>
  <si>
    <t>　　　　　　　　　　　　　　　　　　当　　　　　年　　　　　度　　　　　末</t>
  </si>
  <si>
    <t>　　　　現　　　　　在　　　　　高</t>
  </si>
  <si>
    <t>税・財政</t>
    <rPh sb="0" eb="1">
      <t>ゼイ</t>
    </rPh>
    <rPh sb="2" eb="4">
      <t>ザイセイ</t>
    </rPh>
    <phoneticPr fontId="10"/>
  </si>
  <si>
    <t>表番号</t>
    <rPh sb="0" eb="1">
      <t>ヒョウ</t>
    </rPh>
    <rPh sb="1" eb="3">
      <t>バンゴウ</t>
    </rPh>
    <phoneticPr fontId="13"/>
  </si>
  <si>
    <t>表名</t>
    <rPh sb="0" eb="1">
      <t>オモテ</t>
    </rPh>
    <rPh sb="1" eb="2">
      <t>メイ</t>
    </rPh>
    <phoneticPr fontId="13"/>
  </si>
  <si>
    <t>シート</t>
    <phoneticPr fontId="13"/>
  </si>
  <si>
    <t>市税の適用税率状況</t>
  </si>
  <si>
    <t>19-1</t>
  </si>
  <si>
    <t>市税課税状況</t>
  </si>
  <si>
    <t>19-2</t>
  </si>
  <si>
    <t>納税組合・固定資産台帳縦覧状況</t>
    <phoneticPr fontId="13"/>
  </si>
  <si>
    <t>19-3</t>
  </si>
  <si>
    <t>市税徴収状況</t>
  </si>
  <si>
    <t>19-4</t>
  </si>
  <si>
    <t>19-4-2</t>
    <phoneticPr fontId="3"/>
  </si>
  <si>
    <t>19-4-3</t>
    <phoneticPr fontId="3"/>
  </si>
  <si>
    <t>市税徴収諸事務件数</t>
  </si>
  <si>
    <t>19-5</t>
  </si>
  <si>
    <t>個人県民税徴収状況</t>
  </si>
  <si>
    <t>19-6</t>
  </si>
  <si>
    <t>国民健康保険税課税状況</t>
  </si>
  <si>
    <t>19-7</t>
  </si>
  <si>
    <t>市税･国民健康保険税等還付状況</t>
  </si>
  <si>
    <t>19-8</t>
  </si>
  <si>
    <t>市民税所得割納税義務者数</t>
  </si>
  <si>
    <t>19-9</t>
  </si>
  <si>
    <t>市民税特別徴収状況</t>
  </si>
  <si>
    <t>19-10</t>
  </si>
  <si>
    <t>所得状況</t>
  </si>
  <si>
    <t>19-11</t>
    <phoneticPr fontId="3"/>
  </si>
  <si>
    <t>　付表　給与所得</t>
  </si>
  <si>
    <t>市民税課税所得額・所得控除額および課税標準額</t>
  </si>
  <si>
    <t>19-12</t>
    <phoneticPr fontId="3"/>
  </si>
  <si>
    <t>控除人員状況</t>
  </si>
  <si>
    <t>19-13</t>
  </si>
  <si>
    <t>扶養控除人員別納税義務者数・扶養親族数等</t>
  </si>
  <si>
    <t>19-14</t>
  </si>
  <si>
    <t>青色申告および事業専従者状況</t>
  </si>
  <si>
    <t>19-15</t>
  </si>
  <si>
    <t>市民税所得割額等に関する状況</t>
  </si>
  <si>
    <t>19-16</t>
  </si>
  <si>
    <t>土地の課税標準額</t>
  </si>
  <si>
    <t>19-17</t>
  </si>
  <si>
    <t>免税点以上家屋の状況</t>
  </si>
  <si>
    <t>19-18</t>
  </si>
  <si>
    <t>償却資産の決定価格等</t>
    <phoneticPr fontId="13"/>
  </si>
  <si>
    <t>19-19</t>
  </si>
  <si>
    <t>償却資産の課税標準額(法定免税点以上のもの)</t>
  </si>
  <si>
    <t>19-20</t>
  </si>
  <si>
    <t>償却資産の段階別納税義務者数等</t>
  </si>
  <si>
    <t>19-21</t>
  </si>
  <si>
    <t xml:space="preserve">固有資産等所在市町村交付の状況-国有資産- </t>
  </si>
  <si>
    <t>19-22</t>
  </si>
  <si>
    <t>固有資産等所在市町村交付の状況-公有資産-</t>
  </si>
  <si>
    <t>19-23</t>
  </si>
  <si>
    <t>都市計画税納税義務者数および課税標準額 (課税標準額は免税点以上のもの)</t>
  </si>
  <si>
    <t>19-24</t>
  </si>
  <si>
    <t>軽自動車税課税対象車両数</t>
  </si>
  <si>
    <t>19-25</t>
  </si>
  <si>
    <t>三木市会計別歳入決算額</t>
  </si>
  <si>
    <t>19-26</t>
  </si>
  <si>
    <t>三木市会計別歳出決算額</t>
  </si>
  <si>
    <t>19-27</t>
  </si>
  <si>
    <t>公営企業会計決算額</t>
  </si>
  <si>
    <t>19-28</t>
  </si>
  <si>
    <t>普通会計決算収支状況</t>
  </si>
  <si>
    <t>19-29</t>
  </si>
  <si>
    <t>普通会計歳入状況</t>
  </si>
  <si>
    <t>19-30</t>
  </si>
  <si>
    <t>普通会計歳出状況Ⅰ（性質別歳出）</t>
  </si>
  <si>
    <t>19-31</t>
  </si>
  <si>
    <t>普通会計歳出状況Ⅱ（目的別歳出）</t>
    <rPh sb="10" eb="12">
      <t>モクテキ</t>
    </rPh>
    <phoneticPr fontId="13"/>
  </si>
  <si>
    <t>19-32</t>
  </si>
  <si>
    <t>地方交付税決定状況および財政分析</t>
  </si>
  <si>
    <t>19-33</t>
  </si>
  <si>
    <t>地方債種類別現在高</t>
  </si>
  <si>
    <t>19-34</t>
  </si>
  <si>
    <t>地方債借入先別状況</t>
  </si>
  <si>
    <t>19-35</t>
  </si>
  <si>
    <t>から減税）</t>
    <phoneticPr fontId="26"/>
  </si>
  <si>
    <t xml:space="preserve"> （注）「法人税割」の税率は、令和元年10月1日以後に開始する事業年度から適用されている。（12.1％</t>
    <rPh sb="5" eb="8">
      <t>ホウジンゼイ</t>
    </rPh>
    <rPh sb="8" eb="9">
      <t>ワリ</t>
    </rPh>
    <rPh sb="11" eb="13">
      <t>ゼイリツ</t>
    </rPh>
    <rPh sb="15" eb="17">
      <t>レイワ</t>
    </rPh>
    <rPh sb="17" eb="18">
      <t>ガン</t>
    </rPh>
    <rPh sb="18" eb="19">
      <t>ネン</t>
    </rPh>
    <rPh sb="21" eb="22">
      <t>ガツ</t>
    </rPh>
    <rPh sb="23" eb="24">
      <t>ヒ</t>
    </rPh>
    <rPh sb="24" eb="26">
      <t>イゴ</t>
    </rPh>
    <rPh sb="27" eb="29">
      <t>カイシ</t>
    </rPh>
    <rPh sb="31" eb="33">
      <t>ジギョウ</t>
    </rPh>
    <rPh sb="33" eb="35">
      <t>ネンド</t>
    </rPh>
    <rPh sb="37" eb="39">
      <t>テキヨウ</t>
    </rPh>
    <phoneticPr fontId="10"/>
  </si>
  <si>
    <t>資料：三木市総務部税務課</t>
    <phoneticPr fontId="3"/>
  </si>
  <si>
    <t>R2.10.1から</t>
    <phoneticPr fontId="3"/>
  </si>
  <si>
    <t>R2.9.30まで</t>
    <phoneticPr fontId="3"/>
  </si>
  <si>
    <t>令和2年度</t>
    <rPh sb="0" eb="2">
      <t>レイワ</t>
    </rPh>
    <phoneticPr fontId="3"/>
  </si>
  <si>
    <t>-</t>
    <phoneticPr fontId="3"/>
  </si>
  <si>
    <t>36，906台</t>
    <rPh sb="6" eb="7">
      <t>ダイ</t>
    </rPh>
    <phoneticPr fontId="3"/>
  </si>
  <si>
    <t xml:space="preserve">      交付金・納付金</t>
    <phoneticPr fontId="3"/>
  </si>
  <si>
    <t xml:space="preserve">      純 固 定資産税</t>
    <phoneticPr fontId="3"/>
  </si>
  <si>
    <t xml:space="preserve">       〃　 税    割</t>
    <phoneticPr fontId="3"/>
  </si>
  <si>
    <t>1,974法人</t>
    <rPh sb="5" eb="7">
      <t>ホウジン</t>
    </rPh>
    <phoneticPr fontId="3"/>
  </si>
  <si>
    <t xml:space="preserve">      法 人 均 等 割</t>
    <phoneticPr fontId="3"/>
  </si>
  <si>
    <t xml:space="preserve">        〃　所 得 割</t>
    <phoneticPr fontId="3"/>
  </si>
  <si>
    <t>38,823人</t>
    <rPh sb="6" eb="7">
      <t>ニン</t>
    </rPh>
    <phoneticPr fontId="3"/>
  </si>
  <si>
    <t xml:space="preserve">      個 人 均 等 割</t>
    <phoneticPr fontId="3"/>
  </si>
  <si>
    <t>総　　　　数</t>
    <phoneticPr fontId="3"/>
  </si>
  <si>
    <t>令和元年度</t>
    <rPh sb="0" eb="2">
      <t>レイワ</t>
    </rPh>
    <rPh sb="2" eb="5">
      <t>ガンネンド</t>
    </rPh>
    <phoneticPr fontId="3"/>
  </si>
  <si>
    <t>平成27年度</t>
    <rPh sb="0" eb="2">
      <t>ヘイセイ</t>
    </rPh>
    <rPh sb="4" eb="6">
      <t>ネンド</t>
    </rPh>
    <phoneticPr fontId="3"/>
  </si>
  <si>
    <t xml:space="preserve">         　年度・区分
項　目</t>
    <phoneticPr fontId="3"/>
  </si>
  <si>
    <t>-</t>
    <phoneticPr fontId="3"/>
  </si>
  <si>
    <t>令和元年度</t>
    <rPh sb="0" eb="5">
      <t>レイワガンネンド</t>
    </rPh>
    <phoneticPr fontId="3"/>
  </si>
  <si>
    <t>縦覧者数</t>
    <phoneticPr fontId="3"/>
  </si>
  <si>
    <t xml:space="preserve">      区分
年度</t>
    <phoneticPr fontId="3"/>
  </si>
  <si>
    <t>3．固定資産台帳縦覧状況</t>
    <rPh sb="2" eb="4">
      <t>コテイ</t>
    </rPh>
    <rPh sb="4" eb="6">
      <t>シサン</t>
    </rPh>
    <rPh sb="6" eb="8">
      <t>ダイチョウ</t>
    </rPh>
    <rPh sb="8" eb="10">
      <t>ジュウラン</t>
    </rPh>
    <phoneticPr fontId="3"/>
  </si>
  <si>
    <t>　　　　　　　　 欠　　　　　　　　　損　　　　　　　　　額</t>
    <phoneticPr fontId="3"/>
  </si>
  <si>
    <t>　　　　　　　　　　　　　　　　　　　　　　　　　　　　 額</t>
    <phoneticPr fontId="3"/>
  </si>
  <si>
    <t xml:space="preserve">       区分
年度</t>
    <phoneticPr fontId="3"/>
  </si>
  <si>
    <t>　　　　 欠　　　　 損 　　　　額</t>
    <phoneticPr fontId="3"/>
  </si>
  <si>
    <t xml:space="preserve">                 額</t>
    <phoneticPr fontId="3"/>
  </si>
  <si>
    <t xml:space="preserve">    </t>
    <phoneticPr fontId="3"/>
  </si>
  <si>
    <t>土　　　地</t>
    <phoneticPr fontId="3"/>
  </si>
  <si>
    <t>純　固　定　資　産　税</t>
    <phoneticPr fontId="3"/>
  </si>
  <si>
    <t>産          税　　（つづき）</t>
    <phoneticPr fontId="3"/>
  </si>
  <si>
    <t xml:space="preserve">       区分
年度</t>
    <phoneticPr fontId="3"/>
  </si>
  <si>
    <t>滞納繰越分</t>
    <rPh sb="0" eb="2">
      <t>タイノウ</t>
    </rPh>
    <rPh sb="2" eb="4">
      <t>クリコシ</t>
    </rPh>
    <rPh sb="4" eb="5">
      <t>ブン</t>
    </rPh>
    <phoneticPr fontId="25"/>
  </si>
  <si>
    <t>現年課税分</t>
    <rPh sb="0" eb="2">
      <t>ゲンネン</t>
    </rPh>
    <phoneticPr fontId="25"/>
  </si>
  <si>
    <t>（世帯）</t>
    <phoneticPr fontId="13"/>
  </si>
  <si>
    <t>調定額</t>
    <phoneticPr fontId="13"/>
  </si>
  <si>
    <t>件　数</t>
    <phoneticPr fontId="3"/>
  </si>
  <si>
    <t xml:space="preserve">      年度
区分</t>
    <phoneticPr fontId="3"/>
  </si>
  <si>
    <t>令和元年</t>
    <rPh sb="0" eb="2">
      <t>レイワ</t>
    </rPh>
    <rPh sb="2" eb="3">
      <t>ガン</t>
    </rPh>
    <rPh sb="3" eb="4">
      <t>ネン</t>
    </rPh>
    <phoneticPr fontId="24"/>
  </si>
  <si>
    <t>平成28年</t>
    <rPh sb="0" eb="2">
      <t>ヘイセイ</t>
    </rPh>
    <rPh sb="4" eb="5">
      <t>ネン</t>
    </rPh>
    <phoneticPr fontId="3"/>
  </si>
  <si>
    <t>　所　得　者</t>
    <phoneticPr fontId="3"/>
  </si>
  <si>
    <t>農　業　</t>
    <phoneticPr fontId="3"/>
  </si>
  <si>
    <t xml:space="preserve">       　区分
年次</t>
    <phoneticPr fontId="3"/>
  </si>
  <si>
    <t>特 別 徴 収 税 額</t>
    <phoneticPr fontId="3"/>
  </si>
  <si>
    <t>納 税 義 務 者 数</t>
    <phoneticPr fontId="3"/>
  </si>
  <si>
    <t>特別徴収
義務者数</t>
    <phoneticPr fontId="3"/>
  </si>
  <si>
    <t>　　　　区分
年次</t>
    <phoneticPr fontId="3"/>
  </si>
  <si>
    <t>令和元年</t>
    <rPh sb="0" eb="2">
      <t>レイワ</t>
    </rPh>
    <rPh sb="2" eb="4">
      <t>ガンネン</t>
    </rPh>
    <phoneticPr fontId="24"/>
  </si>
  <si>
    <t>単位：千円（7月1日現在）</t>
    <phoneticPr fontId="3"/>
  </si>
  <si>
    <t xml:space="preserve"> （注）｢営業所得｣及び｢その他の事業所得｣の数値については、(営業等所得)の欄に計上している。</t>
    <phoneticPr fontId="3"/>
  </si>
  <si>
    <t>11. 所得状況</t>
    <phoneticPr fontId="3"/>
  </si>
  <si>
    <t>-</t>
    <phoneticPr fontId="3"/>
  </si>
  <si>
    <t>12. 市民税課税所得額・所得控除額および課税標準額</t>
    <phoneticPr fontId="3"/>
  </si>
  <si>
    <t>13. 控除人員状況</t>
    <phoneticPr fontId="3"/>
  </si>
  <si>
    <t>14. 扶養控除人員別納税義務者数・扶養親族数等</t>
    <phoneticPr fontId="3"/>
  </si>
  <si>
    <t>15. 青色申告および事業専従者状況</t>
    <phoneticPr fontId="3"/>
  </si>
  <si>
    <t xml:space="preserve"> （注）所得割額欄中「有資格者」とは、所得税納税者をいい、「その他」とは、所得税のかからなかった市民税のみの納税者をいう。</t>
    <phoneticPr fontId="3"/>
  </si>
  <si>
    <t>16. 市民税所得割額等に関する状況</t>
    <phoneticPr fontId="3"/>
  </si>
  <si>
    <t>令和2年</t>
    <rPh sb="0" eb="2">
      <t>レイワ</t>
    </rPh>
    <rPh sb="3" eb="4">
      <t>ネン</t>
    </rPh>
    <phoneticPr fontId="29"/>
  </si>
  <si>
    <t>17. 土地の課税標準額</t>
    <phoneticPr fontId="3"/>
  </si>
  <si>
    <t>18. 免税点以上家屋の状況</t>
    <phoneticPr fontId="3"/>
  </si>
  <si>
    <t>-</t>
    <phoneticPr fontId="29"/>
  </si>
  <si>
    <t>-</t>
    <phoneticPr fontId="26"/>
  </si>
  <si>
    <t>19. 償却資産の決定価格等</t>
    <phoneticPr fontId="3"/>
  </si>
  <si>
    <t>20. 償却資産の課税標準額（法定免税点以上のもの）</t>
    <phoneticPr fontId="3"/>
  </si>
  <si>
    <t>21. 償却資産の段階別納税義務者数等</t>
    <phoneticPr fontId="3"/>
  </si>
  <si>
    <t xml:space="preserve"> （注）本表にかかる交付金算定は、算定標準額×1.4／100</t>
    <phoneticPr fontId="26"/>
  </si>
  <si>
    <t>-</t>
    <phoneticPr fontId="3"/>
  </si>
  <si>
    <t>令和2年</t>
    <rPh sb="0" eb="2">
      <t>レイワ</t>
    </rPh>
    <rPh sb="3" eb="4">
      <t>ネン</t>
    </rPh>
    <phoneticPr fontId="3"/>
  </si>
  <si>
    <t xml:space="preserve"> （注）本表にかかる交付金算定は、算定標準額×1.4／100</t>
    <phoneticPr fontId="26"/>
  </si>
  <si>
    <t>23. 国有資産等所在市町村交付金の状況　　　　　　　―――公有資産―――</t>
    <phoneticPr fontId="3"/>
  </si>
  <si>
    <t>24. 都市計画税納税義務者数および課税標準額（課税標準額は免税点以上のもの）</t>
    <phoneticPr fontId="3"/>
  </si>
  <si>
    <t>25. 軽自動車税課税対象車両数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</si>
  <si>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</si>
  <si>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会　計　区　分</t>
    <phoneticPr fontId="3"/>
  </si>
  <si>
    <t>26. 三木市会計別歳入決算額</t>
    <phoneticPr fontId="3"/>
  </si>
  <si>
    <t>学校給食事業</t>
    <phoneticPr fontId="3"/>
  </si>
  <si>
    <t>会　計　区　分</t>
    <phoneticPr fontId="3"/>
  </si>
  <si>
    <t>27. 三木市会計別歳出決算額</t>
    <phoneticPr fontId="3"/>
  </si>
  <si>
    <t>資料：三木市上下水道部水道業務課、下水道課</t>
    <rPh sb="6" eb="8">
      <t>ジョウゲ</t>
    </rPh>
    <rPh sb="8" eb="10">
      <t>スイドウ</t>
    </rPh>
    <rPh sb="11" eb="13">
      <t>スイドウ</t>
    </rPh>
    <rPh sb="13" eb="16">
      <t>ギョウムカ</t>
    </rPh>
    <rPh sb="17" eb="20">
      <t>ゲスイドウ</t>
    </rPh>
    <rPh sb="20" eb="21">
      <t>カ</t>
    </rPh>
    <phoneticPr fontId="3"/>
  </si>
  <si>
    <t>　資本的支出</t>
    <phoneticPr fontId="3"/>
  </si>
  <si>
    <t>　収益的支出</t>
    <phoneticPr fontId="3"/>
  </si>
  <si>
    <t>　資本的収入</t>
    <phoneticPr fontId="3"/>
  </si>
  <si>
    <t>　(給水収益)</t>
    <phoneticPr fontId="3"/>
  </si>
  <si>
    <t>　収益的収入</t>
    <phoneticPr fontId="3"/>
  </si>
  <si>
    <t xml:space="preserve">                 年度
項目</t>
    <phoneticPr fontId="3"/>
  </si>
  <si>
    <t>28. 公営企業会計決算額</t>
    <phoneticPr fontId="3"/>
  </si>
  <si>
    <t>Ｎ</t>
    <phoneticPr fontId="3"/>
  </si>
  <si>
    <t>Ｍ</t>
    <phoneticPr fontId="3"/>
  </si>
  <si>
    <t>Ｌ</t>
    <phoneticPr fontId="3"/>
  </si>
  <si>
    <t>Ｋ</t>
    <phoneticPr fontId="3"/>
  </si>
  <si>
    <t>Ｉ</t>
    <phoneticPr fontId="3"/>
  </si>
  <si>
    <t>Ｈ</t>
    <phoneticPr fontId="3"/>
  </si>
  <si>
    <t>実質単年度収支</t>
    <phoneticPr fontId="3"/>
  </si>
  <si>
    <t>財　源</t>
    <phoneticPr fontId="3"/>
  </si>
  <si>
    <t>事故繰越し</t>
    <phoneticPr fontId="3"/>
  </si>
  <si>
    <t>　　　区分
年度</t>
    <phoneticPr fontId="3"/>
  </si>
  <si>
    <t>29. 普通会計決算収支状況</t>
    <phoneticPr fontId="3"/>
  </si>
  <si>
    <t>-</t>
    <phoneticPr fontId="3"/>
  </si>
  <si>
    <t>　般　　　　  　　　財　　　　　    　　源</t>
    <phoneticPr fontId="3"/>
  </si>
  <si>
    <t>　収　         　　　　　　　　　　　　　　入</t>
    <phoneticPr fontId="3"/>
  </si>
  <si>
    <t>経　　　　　　　　　　　　　　　常</t>
    <phoneticPr fontId="3"/>
  </si>
  <si>
    <t>-</t>
    <phoneticPr fontId="26"/>
  </si>
  <si>
    <t>財　　　          　　　　　　　　　　　　源</t>
    <phoneticPr fontId="3"/>
  </si>
  <si>
    <t>決</t>
    <phoneticPr fontId="3"/>
  </si>
  <si>
    <t>財産収入</t>
    <phoneticPr fontId="3"/>
  </si>
  <si>
    <t>県支出金</t>
    <phoneticPr fontId="3"/>
  </si>
  <si>
    <t>国庫
支出金</t>
    <phoneticPr fontId="3"/>
  </si>
  <si>
    <t>分担金負担金</t>
    <phoneticPr fontId="3"/>
  </si>
  <si>
    <t>交通安全対策特別交付金</t>
    <phoneticPr fontId="3"/>
  </si>
  <si>
    <t>地方
交付税</t>
    <phoneticPr fontId="3"/>
  </si>
  <si>
    <t>地方特例交付金</t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</si>
  <si>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3"/>
  </si>
  <si>
    <t>軽油･自動車取得税交付金</t>
    <phoneticPr fontId="3"/>
  </si>
  <si>
    <t>ｺﾞﾙﾌ場利用税交付金</t>
    <phoneticPr fontId="3"/>
  </si>
  <si>
    <t>地方消費税交付金</t>
    <phoneticPr fontId="3"/>
  </si>
  <si>
    <t>配当割
交付金</t>
    <phoneticPr fontId="3"/>
  </si>
  <si>
    <t>利子割
交付金</t>
    <phoneticPr fontId="3"/>
  </si>
  <si>
    <t>地　方
譲与税</t>
    <phoneticPr fontId="3"/>
  </si>
  <si>
    <t xml:space="preserve">      区分
年度</t>
    <phoneticPr fontId="3"/>
  </si>
  <si>
    <t>30. 普通会計歳入状況</t>
    <phoneticPr fontId="3"/>
  </si>
  <si>
    <t>32. 普通会計歳出状況 Ⅱ （目的別歳出）</t>
    <phoneticPr fontId="3"/>
  </si>
  <si>
    <t>算入された償還額</t>
    <phoneticPr fontId="3"/>
  </si>
  <si>
    <t>公債費に準ずる債務負担行為等－交付税に算入された償還額</t>
    <phoneticPr fontId="3"/>
  </si>
  <si>
    <t>･公債費比率＝　　　　　　　　　　　　　　　　　　　　　　　　　　　　　　</t>
    <phoneticPr fontId="3"/>
  </si>
  <si>
    <t xml:space="preserve"> +地方譲与税+交通安全対策特別交付金+普通交付税</t>
    <phoneticPr fontId="3"/>
  </si>
  <si>
    <t>･標準財政規模＝（基準財政収入額-地方譲与税-交通安全対策特別交付金)×　</t>
    <phoneticPr fontId="3"/>
  </si>
  <si>
    <t>×100　</t>
    <phoneticPr fontId="3"/>
  </si>
  <si>
    <t>の過去3か年の平均値　･実質収支比率＝　　　　　　　　</t>
    <phoneticPr fontId="3"/>
  </si>
  <si>
    <t xml:space="preserve">･財政力指数＝　　　　　　　　 </t>
    <phoneticPr fontId="3"/>
  </si>
  <si>
    <t xml:space="preserve"> （注）財政分析の計算式は次のとおり（分析は普通会計である）</t>
    <phoneticPr fontId="3"/>
  </si>
  <si>
    <t>資料：三木市総務部財政課（「交付税算定台帳」及び「決算カード」による）</t>
    <phoneticPr fontId="3"/>
  </si>
  <si>
    <t>-</t>
    <phoneticPr fontId="3"/>
  </si>
  <si>
    <t>合　計</t>
    <phoneticPr fontId="3"/>
  </si>
  <si>
    <t>特別交付
税決定額</t>
    <phoneticPr fontId="3"/>
  </si>
  <si>
    <t>普通交付
税決定額</t>
    <phoneticPr fontId="3"/>
  </si>
  <si>
    <t>交付基準額
（財源不足額）</t>
    <phoneticPr fontId="3"/>
  </si>
  <si>
    <t>標準財政規　　模</t>
    <phoneticPr fontId="3"/>
  </si>
  <si>
    <t>将来負担比率(％)</t>
    <phoneticPr fontId="3"/>
  </si>
  <si>
    <t>実質公債費比率
(3年平均)(％)</t>
    <phoneticPr fontId="3"/>
  </si>
  <si>
    <t>経常収支比率（％）</t>
    <phoneticPr fontId="3"/>
  </si>
  <si>
    <t>実質収支比率（％）</t>
    <phoneticPr fontId="3"/>
  </si>
  <si>
    <t>財政力
指　数</t>
    <phoneticPr fontId="3"/>
  </si>
  <si>
    <t>地 方 交 付 税 決 定 状 況</t>
    <phoneticPr fontId="3"/>
  </si>
  <si>
    <t xml:space="preserve">       区分
年度</t>
    <phoneticPr fontId="3"/>
  </si>
  <si>
    <t>33. 地方交付税決定状況および財政分析</t>
    <phoneticPr fontId="3"/>
  </si>
  <si>
    <t>　　　 2. 利子は含まない。</t>
    <phoneticPr fontId="3"/>
  </si>
  <si>
    <t xml:space="preserve"> （注）1. 普通会計における状況である。</t>
    <phoneticPr fontId="3"/>
  </si>
  <si>
    <t>　　　　　　　　　　　　　　　　　　う　　　　　　　ち　　　　　　　政</t>
    <phoneticPr fontId="3"/>
  </si>
  <si>
    <t>　　　　 現　　　　　　在　　　　　　 高</t>
    <rPh sb="5" eb="6">
      <t>ゲン</t>
    </rPh>
    <rPh sb="12" eb="13">
      <t>ザイ</t>
    </rPh>
    <rPh sb="20" eb="21">
      <t>タカ</t>
    </rPh>
    <phoneticPr fontId="3"/>
  </si>
  <si>
    <t>　　　　　　　　　　　　　　　　　　当　　　　年　　　　度　　　　末</t>
    <rPh sb="33" eb="34">
      <t>マツ</t>
    </rPh>
    <phoneticPr fontId="3"/>
  </si>
  <si>
    <t>　　　　 償　　　　　　還　　　　　　 額</t>
  </si>
  <si>
    <t>　　　　　　　　　　　　　　　　　　当　　　　　　　年　　　　　　　度</t>
    <phoneticPr fontId="3"/>
  </si>
  <si>
    <t xml:space="preserve">      区分
年度</t>
    <phoneticPr fontId="3"/>
  </si>
  <si>
    <t>34. 地方債種類別現在高</t>
    <phoneticPr fontId="3"/>
  </si>
  <si>
    <t xml:space="preserve"> （注）1. 普通会計における状況である。</t>
    <phoneticPr fontId="3"/>
  </si>
  <si>
    <t>　　　　　　　　　　　　　　　　　　　　　　　　当　　　　　年　　　　　度</t>
    <phoneticPr fontId="3"/>
  </si>
  <si>
    <t>35. 地方債借入先別状況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</si>
</sst>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%"/>
    <numFmt numFmtId="177" formatCode="#,##0_ ;[Red]\-#,##0\ "/>
    <numFmt numFmtId="178" formatCode="#,##0_);\(#,##0\)"/>
    <numFmt numFmtId="179" formatCode="[$-411]ggge&quot;年&quot;m&quot;月&quot;d&quot;日&quot;;@"/>
    <numFmt numFmtId="180" formatCode="#,##0.0_ ;[Red]\-#,##0.0\ "/>
    <numFmt numFmtId="181" formatCode="0.0_ ;[Red]\-0.0\ "/>
    <numFmt numFmtId="182" formatCode="#,##0_ "/>
    <numFmt numFmtId="183" formatCode="\(#,##0\)"/>
    <numFmt numFmtId="184" formatCode="#,##0\ ;&quot;△&quot;#,##0"/>
    <numFmt numFmtId="185" formatCode="#,##0;&quot;△ &quot;#,##0"/>
    <numFmt numFmtId="186" formatCode="#,##0;&quot;△&quot;#,##0"/>
    <numFmt numFmtId="187" formatCode="#,##0.000000000_ ;[Red]\-#,##0.000000000\ "/>
    <numFmt numFmtId="188" formatCode="#,##0.00_ ;[Red]\-#,##0.00\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5.5"/>
      <name val="ＭＳ 明朝"/>
      <family val="1"/>
      <charset val="128"/>
    </font>
    <font>
      <sz val="9.5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177" fontId="8" fillId="0" borderId="0" applyFill="0" applyBorder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9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center"/>
    </xf>
    <xf numFmtId="179" fontId="1" fillId="0" borderId="0">
      <alignment vertical="center"/>
    </xf>
    <xf numFmtId="0" fontId="1" fillId="0" borderId="0">
      <alignment vertical="center"/>
    </xf>
  </cellStyleXfs>
  <cellXfs count="544">
    <xf numFmtId="0" fontId="0" fillId="0" borderId="0" xfId="0">
      <alignment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25" xfId="1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24" xfId="1" applyFont="1" applyFill="1" applyBorder="1" applyAlignment="1">
      <alignment horizontal="right" vertical="center"/>
    </xf>
    <xf numFmtId="177" fontId="8" fillId="0" borderId="23" xfId="1" applyFont="1" applyFill="1" applyBorder="1" applyAlignment="1">
      <alignment horizontal="right" vertical="center"/>
    </xf>
    <xf numFmtId="177" fontId="8" fillId="0" borderId="19" xfId="1" applyFont="1" applyFill="1" applyBorder="1" applyAlignment="1">
      <alignment horizontal="right" vertical="center"/>
    </xf>
    <xf numFmtId="177" fontId="8" fillId="0" borderId="19" xfId="1" applyNumberFormat="1" applyFont="1" applyFill="1" applyBorder="1" applyAlignment="1">
      <alignment horizontal="right" vertical="center"/>
    </xf>
    <xf numFmtId="177" fontId="8" fillId="0" borderId="26" xfId="1" applyFont="1" applyFill="1" applyBorder="1" applyAlignment="1">
      <alignment horizontal="right" vertical="center"/>
    </xf>
    <xf numFmtId="177" fontId="8" fillId="0" borderId="11" xfId="1" applyFont="1" applyFill="1" applyBorder="1" applyAlignment="1">
      <alignment horizontal="right" vertical="center"/>
    </xf>
    <xf numFmtId="177" fontId="8" fillId="0" borderId="20" xfId="1" applyFont="1" applyFill="1" applyBorder="1" applyAlignment="1">
      <alignment horizontal="right" vertical="center"/>
    </xf>
    <xf numFmtId="177" fontId="8" fillId="0" borderId="18" xfId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vertical="center"/>
    </xf>
    <xf numFmtId="177" fontId="8" fillId="0" borderId="0" xfId="1" applyFont="1" applyFill="1" applyBorder="1" applyAlignment="1">
      <alignment horizontal="right" vertical="center"/>
    </xf>
    <xf numFmtId="177" fontId="8" fillId="0" borderId="0" xfId="1" applyFont="1" applyFill="1" applyBorder="1">
      <alignment vertical="center"/>
    </xf>
    <xf numFmtId="180" fontId="8" fillId="0" borderId="0" xfId="1" applyNumberFormat="1" applyFont="1" applyFill="1" applyBorder="1">
      <alignment vertical="center"/>
    </xf>
    <xf numFmtId="177" fontId="8" fillId="0" borderId="26" xfId="1" applyFont="1" applyFill="1" applyBorder="1">
      <alignment vertical="center"/>
    </xf>
    <xf numFmtId="177" fontId="8" fillId="0" borderId="11" xfId="1" applyFont="1" applyFill="1" applyBorder="1">
      <alignment vertical="center"/>
    </xf>
    <xf numFmtId="180" fontId="8" fillId="0" borderId="11" xfId="1" applyNumberFormat="1" applyFont="1" applyFill="1" applyBorder="1">
      <alignment vertical="center"/>
    </xf>
    <xf numFmtId="177" fontId="8" fillId="0" borderId="23" xfId="1" applyFont="1" applyFill="1" applyBorder="1">
      <alignment vertical="center"/>
    </xf>
    <xf numFmtId="180" fontId="8" fillId="0" borderId="23" xfId="1" applyNumberFormat="1" applyFont="1" applyFill="1" applyBorder="1">
      <alignment vertical="center"/>
    </xf>
    <xf numFmtId="180" fontId="8" fillId="0" borderId="26" xfId="1" applyNumberFormat="1" applyFont="1" applyFill="1" applyBorder="1">
      <alignment vertical="center"/>
    </xf>
    <xf numFmtId="177" fontId="8" fillId="0" borderId="15" xfId="1" applyFont="1" applyFill="1" applyBorder="1">
      <alignment vertical="center"/>
    </xf>
    <xf numFmtId="180" fontId="8" fillId="0" borderId="20" xfId="1" applyNumberFormat="1" applyFont="1" applyFill="1" applyBorder="1">
      <alignment vertical="center"/>
    </xf>
    <xf numFmtId="177" fontId="8" fillId="0" borderId="19" xfId="1" applyFont="1" applyFill="1" applyBorder="1">
      <alignment vertical="center"/>
    </xf>
    <xf numFmtId="177" fontId="8" fillId="0" borderId="20" xfId="1" applyFont="1" applyFill="1" applyBorder="1">
      <alignment vertical="center"/>
    </xf>
    <xf numFmtId="180" fontId="8" fillId="0" borderId="15" xfId="1" applyNumberFormat="1" applyFont="1" applyFill="1" applyBorder="1">
      <alignment vertical="center"/>
    </xf>
    <xf numFmtId="177" fontId="8" fillId="0" borderId="0" xfId="1" applyFont="1" applyFill="1" applyBorder="1" applyAlignment="1">
      <alignment vertical="center"/>
    </xf>
    <xf numFmtId="177" fontId="8" fillId="0" borderId="0" xfId="1" applyFont="1" applyFill="1" applyBorder="1" applyAlignment="1">
      <alignment horizontal="left" vertical="center"/>
    </xf>
    <xf numFmtId="177" fontId="8" fillId="0" borderId="26" xfId="1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23" xfId="1" applyNumberFormat="1" applyFont="1" applyFill="1" applyBorder="1" applyAlignment="1">
      <alignment horizontal="right" vertical="center"/>
    </xf>
    <xf numFmtId="177" fontId="8" fillId="0" borderId="26" xfId="1" applyNumberFormat="1" applyFont="1" applyFill="1" applyBorder="1">
      <alignment vertical="center"/>
    </xf>
    <xf numFmtId="177" fontId="8" fillId="0" borderId="11" xfId="1" applyNumberFormat="1" applyFont="1" applyFill="1" applyBorder="1">
      <alignment vertical="center"/>
    </xf>
    <xf numFmtId="177" fontId="8" fillId="0" borderId="0" xfId="1" applyNumberFormat="1" applyFont="1" applyFill="1" applyBorder="1" applyAlignment="1">
      <alignment horizontal="lef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>
      <alignment vertical="center"/>
    </xf>
    <xf numFmtId="177" fontId="8" fillId="0" borderId="23" xfId="1" applyNumberFormat="1" applyFont="1" applyFill="1" applyBorder="1">
      <alignment vertical="center"/>
    </xf>
    <xf numFmtId="177" fontId="8" fillId="0" borderId="20" xfId="1" applyNumberFormat="1" applyFont="1" applyFill="1" applyBorder="1">
      <alignment vertical="center"/>
    </xf>
    <xf numFmtId="177" fontId="8" fillId="0" borderId="15" xfId="1" applyNumberFormat="1" applyFont="1" applyFill="1" applyBorder="1">
      <alignment vertical="center"/>
    </xf>
    <xf numFmtId="180" fontId="8" fillId="0" borderId="0" xfId="1" applyNumberFormat="1" applyFont="1" applyFill="1" applyBorder="1" applyAlignment="1">
      <alignment vertical="center"/>
    </xf>
    <xf numFmtId="180" fontId="8" fillId="0" borderId="11" xfId="1" applyNumberFormat="1" applyFont="1" applyFill="1" applyBorder="1" applyAlignment="1">
      <alignment horizontal="right" vertical="center"/>
    </xf>
    <xf numFmtId="180" fontId="8" fillId="0" borderId="23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181" fontId="8" fillId="0" borderId="23" xfId="1" applyNumberFormat="1" applyFont="1" applyFill="1" applyBorder="1" applyAlignment="1">
      <alignment horizontal="right" vertical="center"/>
    </xf>
    <xf numFmtId="180" fontId="8" fillId="0" borderId="26" xfId="1" applyNumberFormat="1" applyFont="1" applyFill="1" applyBorder="1" applyAlignment="1">
      <alignment horizontal="right" vertic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vertical="center"/>
    </xf>
    <xf numFmtId="177" fontId="8" fillId="0" borderId="46" xfId="1" applyFont="1" applyFill="1" applyBorder="1" applyAlignment="1">
      <alignment horizontal="right" vertical="center"/>
    </xf>
    <xf numFmtId="177" fontId="8" fillId="0" borderId="4" xfId="1" applyFont="1" applyFill="1" applyBorder="1" applyAlignment="1">
      <alignment horizontal="right" vertical="center"/>
    </xf>
    <xf numFmtId="177" fontId="8" fillId="0" borderId="27" xfId="1" applyFont="1" applyFill="1" applyBorder="1" applyAlignment="1">
      <alignment horizontal="right" vertical="center"/>
    </xf>
    <xf numFmtId="177" fontId="8" fillId="0" borderId="22" xfId="1" applyFont="1" applyFill="1" applyBorder="1" applyAlignment="1">
      <alignment horizontal="right" vertical="center"/>
    </xf>
    <xf numFmtId="177" fontId="8" fillId="0" borderId="18" xfId="1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horizontal="right" vertical="center"/>
    </xf>
    <xf numFmtId="177" fontId="8" fillId="0" borderId="27" xfId="1" applyNumberFormat="1" applyFont="1" applyFill="1" applyBorder="1" applyAlignment="1">
      <alignment horizontal="right" vertical="center"/>
    </xf>
    <xf numFmtId="177" fontId="8" fillId="0" borderId="46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180" fontId="8" fillId="0" borderId="27" xfId="1" applyNumberFormat="1" applyFont="1" applyFill="1" applyBorder="1" applyAlignment="1">
      <alignment horizontal="right" vertical="center"/>
    </xf>
    <xf numFmtId="0" fontId="5" fillId="0" borderId="15" xfId="4" applyFont="1" applyFill="1" applyBorder="1" applyAlignment="1">
      <alignment horizontal="center" vertical="center" wrapText="1"/>
    </xf>
    <xf numFmtId="177" fontId="8" fillId="0" borderId="25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7" fontId="8" fillId="0" borderId="26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177" fontId="8" fillId="0" borderId="23" xfId="1" applyNumberFormat="1" applyFont="1" applyFill="1" applyBorder="1" applyAlignment="1">
      <alignment vertical="center"/>
    </xf>
    <xf numFmtId="177" fontId="8" fillId="0" borderId="20" xfId="1" applyNumberFormat="1" applyFont="1" applyFill="1" applyBorder="1" applyAlignment="1">
      <alignment vertical="center"/>
    </xf>
    <xf numFmtId="177" fontId="8" fillId="0" borderId="18" xfId="1" applyNumberFormat="1" applyFont="1" applyFill="1" applyBorder="1" applyAlignment="1">
      <alignment vertical="center"/>
    </xf>
    <xf numFmtId="177" fontId="8" fillId="0" borderId="19" xfId="1" applyNumberFormat="1" applyFont="1" applyFill="1" applyBorder="1" applyAlignment="1">
      <alignment vertical="center"/>
    </xf>
    <xf numFmtId="0" fontId="5" fillId="0" borderId="33" xfId="4" applyFont="1" applyFill="1" applyBorder="1" applyAlignment="1">
      <alignment horizontal="center" vertical="center"/>
    </xf>
    <xf numFmtId="0" fontId="5" fillId="0" borderId="34" xfId="4" applyFont="1" applyFill="1" applyBorder="1" applyAlignment="1">
      <alignment horizontal="center" vertical="center"/>
    </xf>
    <xf numFmtId="177" fontId="16" fillId="0" borderId="46" xfId="1" applyNumberFormat="1" applyFont="1" applyFill="1" applyBorder="1" applyAlignment="1">
      <alignment horizontal="right" vertical="center"/>
    </xf>
    <xf numFmtId="177" fontId="16" fillId="0" borderId="4" xfId="1" applyNumberFormat="1" applyFont="1" applyFill="1" applyBorder="1" applyAlignment="1">
      <alignment horizontal="right" vertical="center"/>
    </xf>
    <xf numFmtId="177" fontId="16" fillId="0" borderId="24" xfId="1" applyNumberFormat="1" applyFont="1" applyFill="1" applyBorder="1" applyAlignment="1">
      <alignment horizontal="right" vertical="center"/>
    </xf>
    <xf numFmtId="177" fontId="16" fillId="0" borderId="25" xfId="1" applyNumberFormat="1" applyFont="1" applyFill="1" applyBorder="1" applyAlignment="1">
      <alignment horizontal="right" vertical="center"/>
    </xf>
    <xf numFmtId="177" fontId="16" fillId="0" borderId="22" xfId="1" applyNumberFormat="1" applyFont="1" applyFill="1" applyBorder="1" applyAlignment="1">
      <alignment horizontal="right" vertical="center"/>
    </xf>
    <xf numFmtId="177" fontId="16" fillId="0" borderId="11" xfId="1" applyNumberFormat="1" applyFont="1" applyFill="1" applyBorder="1" applyAlignment="1">
      <alignment horizontal="right" vertical="center"/>
    </xf>
    <xf numFmtId="177" fontId="16" fillId="0" borderId="23" xfId="1" applyNumberFormat="1" applyFont="1" applyFill="1" applyBorder="1" applyAlignment="1">
      <alignment horizontal="right" vertical="center"/>
    </xf>
    <xf numFmtId="177" fontId="16" fillId="0" borderId="26" xfId="1" applyNumberFormat="1" applyFont="1" applyFill="1" applyBorder="1" applyAlignment="1">
      <alignment horizontal="right" vertical="center"/>
    </xf>
    <xf numFmtId="177" fontId="16" fillId="0" borderId="27" xfId="1" applyNumberFormat="1" applyFont="1" applyFill="1" applyBorder="1" applyAlignment="1">
      <alignment horizontal="right" vertical="center"/>
    </xf>
    <xf numFmtId="177" fontId="16" fillId="0" borderId="18" xfId="1" applyNumberFormat="1" applyFont="1" applyFill="1" applyBorder="1" applyAlignment="1">
      <alignment horizontal="right" vertical="center"/>
    </xf>
    <xf numFmtId="177" fontId="16" fillId="0" borderId="19" xfId="1" applyNumberFormat="1" applyFont="1" applyFill="1" applyBorder="1" applyAlignment="1">
      <alignment horizontal="right" vertical="center"/>
    </xf>
    <xf numFmtId="177" fontId="16" fillId="0" borderId="2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177" fontId="8" fillId="0" borderId="5" xfId="1" applyFont="1" applyFill="1" applyBorder="1" applyAlignment="1">
      <alignment horizontal="right" vertical="center"/>
    </xf>
    <xf numFmtId="177" fontId="8" fillId="0" borderId="14" xfId="1" applyFont="1" applyFill="1" applyBorder="1" applyAlignment="1">
      <alignment horizontal="right" vertical="center"/>
    </xf>
    <xf numFmtId="177" fontId="8" fillId="0" borderId="5" xfId="1" applyFont="1" applyFill="1" applyBorder="1" applyAlignment="1">
      <alignment vertical="center"/>
    </xf>
    <xf numFmtId="177" fontId="16" fillId="0" borderId="0" xfId="1" applyFont="1" applyFill="1" applyBorder="1" applyAlignment="1">
      <alignment horizontal="right" vertical="center"/>
    </xf>
    <xf numFmtId="183" fontId="8" fillId="0" borderId="23" xfId="1" applyNumberFormat="1" applyFont="1" applyFill="1" applyBorder="1" applyAlignment="1">
      <alignment horizontal="right" vertical="center"/>
    </xf>
    <xf numFmtId="184" fontId="8" fillId="0" borderId="11" xfId="1" applyNumberFormat="1" applyFont="1" applyFill="1" applyBorder="1" applyAlignment="1">
      <alignment horizontal="right" vertical="center"/>
    </xf>
    <xf numFmtId="185" fontId="8" fillId="0" borderId="11" xfId="1" applyNumberFormat="1" applyFont="1" applyFill="1" applyBorder="1">
      <alignment vertical="center"/>
    </xf>
    <xf numFmtId="185" fontId="8" fillId="0" borderId="23" xfId="1" applyNumberFormat="1" applyFont="1" applyFill="1" applyBorder="1">
      <alignment vertical="center"/>
    </xf>
    <xf numFmtId="184" fontId="8" fillId="0" borderId="23" xfId="1" applyNumberFormat="1" applyFont="1" applyFill="1" applyBorder="1" applyAlignment="1">
      <alignment horizontal="right" vertical="center"/>
    </xf>
    <xf numFmtId="184" fontId="8" fillId="0" borderId="18" xfId="1" applyNumberFormat="1" applyFont="1" applyFill="1" applyBorder="1" applyAlignment="1">
      <alignment horizontal="right" vertical="center"/>
    </xf>
    <xf numFmtId="184" fontId="8" fillId="0" borderId="19" xfId="1" applyNumberFormat="1" applyFont="1" applyFill="1" applyBorder="1" applyAlignment="1">
      <alignment horizontal="right" vertical="center"/>
    </xf>
    <xf numFmtId="177" fontId="18" fillId="0" borderId="22" xfId="1" applyFont="1" applyFill="1" applyBorder="1" applyAlignment="1">
      <alignment horizontal="right" vertical="center"/>
    </xf>
    <xf numFmtId="177" fontId="18" fillId="0" borderId="11" xfId="1" applyFont="1" applyFill="1" applyBorder="1" applyAlignment="1">
      <alignment horizontal="right" vertical="center"/>
    </xf>
    <xf numFmtId="177" fontId="18" fillId="0" borderId="23" xfId="1" applyFont="1" applyFill="1" applyBorder="1" applyAlignment="1">
      <alignment horizontal="right" vertical="center"/>
    </xf>
    <xf numFmtId="177" fontId="18" fillId="0" borderId="26" xfId="1" applyFont="1" applyFill="1" applyBorder="1" applyAlignment="1">
      <alignment horizontal="right" vertical="center"/>
    </xf>
    <xf numFmtId="177" fontId="18" fillId="0" borderId="27" xfId="1" applyFont="1" applyFill="1" applyBorder="1" applyAlignment="1">
      <alignment horizontal="right" vertical="center"/>
    </xf>
    <xf numFmtId="177" fontId="18" fillId="0" borderId="18" xfId="1" applyFont="1" applyFill="1" applyBorder="1" applyAlignment="1">
      <alignment horizontal="right" vertical="center"/>
    </xf>
    <xf numFmtId="177" fontId="18" fillId="0" borderId="19" xfId="1" applyFont="1" applyFill="1" applyBorder="1" applyAlignment="1">
      <alignment horizontal="right" vertical="center"/>
    </xf>
    <xf numFmtId="177" fontId="18" fillId="0" borderId="20" xfId="1" applyFont="1" applyFill="1" applyBorder="1" applyAlignment="1">
      <alignment horizontal="right" vertical="center"/>
    </xf>
    <xf numFmtId="177" fontId="18" fillId="0" borderId="0" xfId="1" applyFont="1" applyFill="1" applyBorder="1" applyAlignment="1">
      <alignment horizontal="right" vertical="center"/>
    </xf>
    <xf numFmtId="177" fontId="18" fillId="0" borderId="0" xfId="1" applyNumberFormat="1" applyFont="1" applyFill="1" applyBorder="1" applyAlignment="1">
      <alignment horizontal="center" vertical="center"/>
    </xf>
    <xf numFmtId="177" fontId="18" fillId="0" borderId="0" xfId="1" applyNumberFormat="1" applyFont="1" applyFill="1" applyBorder="1" applyAlignment="1">
      <alignment horizontal="right" vertical="center"/>
    </xf>
    <xf numFmtId="186" fontId="8" fillId="0" borderId="11" xfId="1" applyNumberFormat="1" applyFont="1" applyFill="1" applyBorder="1" applyAlignment="1">
      <alignment horizontal="right" vertical="center"/>
    </xf>
    <xf numFmtId="187" fontId="8" fillId="0" borderId="11" xfId="1" applyNumberFormat="1" applyFont="1" applyFill="1" applyBorder="1" applyAlignment="1">
      <alignment horizontal="right" vertical="center"/>
    </xf>
    <xf numFmtId="188" fontId="8" fillId="0" borderId="11" xfId="1" applyNumberFormat="1" applyFont="1" applyFill="1" applyBorder="1" applyAlignment="1">
      <alignment horizontal="right" vertical="center"/>
    </xf>
    <xf numFmtId="186" fontId="8" fillId="0" borderId="18" xfId="1" applyNumberFormat="1" applyFont="1" applyFill="1" applyBorder="1" applyAlignment="1">
      <alignment horizontal="right" vertical="center"/>
    </xf>
    <xf numFmtId="187" fontId="8" fillId="0" borderId="18" xfId="1" applyNumberFormat="1" applyFont="1" applyFill="1" applyBorder="1" applyAlignment="1">
      <alignment horizontal="right" vertical="center"/>
    </xf>
    <xf numFmtId="188" fontId="8" fillId="0" borderId="18" xfId="1" applyNumberFormat="1" applyFont="1" applyFill="1" applyBorder="1" applyAlignment="1">
      <alignment horizontal="right" vertical="center"/>
    </xf>
    <xf numFmtId="180" fontId="8" fillId="0" borderId="18" xfId="1" applyNumberFormat="1" applyFont="1" applyFill="1" applyBorder="1" applyAlignment="1">
      <alignment horizontal="right" vertical="center"/>
    </xf>
    <xf numFmtId="177" fontId="18" fillId="0" borderId="0" xfId="1" applyFont="1" applyFill="1" applyBorder="1" applyAlignment="1">
      <alignment horizontal="center" vertical="center"/>
    </xf>
    <xf numFmtId="9" fontId="8" fillId="0" borderId="11" xfId="2" applyFont="1" applyFill="1" applyBorder="1">
      <alignment vertical="center"/>
    </xf>
    <xf numFmtId="178" fontId="8" fillId="0" borderId="11" xfId="1" applyNumberFormat="1" applyFont="1" applyFill="1" applyBorder="1">
      <alignment vertical="center"/>
    </xf>
    <xf numFmtId="176" fontId="8" fillId="0" borderId="11" xfId="2" applyNumberFormat="1" applyFont="1" applyFill="1" applyBorder="1">
      <alignment vertical="center"/>
    </xf>
    <xf numFmtId="178" fontId="8" fillId="0" borderId="23" xfId="1" applyNumberFormat="1" applyFont="1" applyFill="1" applyBorder="1">
      <alignment vertical="center"/>
    </xf>
    <xf numFmtId="176" fontId="8" fillId="0" borderId="11" xfId="2" applyNumberFormat="1" applyFont="1" applyFill="1" applyBorder="1" applyAlignment="1">
      <alignment horizontal="right" vertical="center"/>
    </xf>
    <xf numFmtId="178" fontId="8" fillId="0" borderId="11" xfId="1" applyNumberFormat="1" applyFont="1" applyFill="1" applyBorder="1" applyAlignment="1">
      <alignment horizontal="right" vertical="center"/>
    </xf>
    <xf numFmtId="177" fontId="8" fillId="0" borderId="23" xfId="1" applyNumberFormat="1" applyFont="1" applyFill="1" applyBorder="1" applyAlignment="1">
      <alignment horizontal="left" vertical="center"/>
    </xf>
    <xf numFmtId="178" fontId="8" fillId="0" borderId="11" xfId="1" applyNumberFormat="1" applyFont="1" applyFill="1" applyBorder="1" applyAlignment="1">
      <alignment horizontal="left" vertical="center"/>
    </xf>
    <xf numFmtId="178" fontId="8" fillId="0" borderId="18" xfId="1" applyNumberFormat="1" applyFont="1" applyFill="1" applyBorder="1">
      <alignment vertical="center"/>
    </xf>
    <xf numFmtId="176" fontId="8" fillId="0" borderId="18" xfId="2" applyNumberFormat="1" applyFont="1" applyFill="1" applyBorder="1">
      <alignment vertical="center"/>
    </xf>
    <xf numFmtId="178" fontId="8" fillId="0" borderId="19" xfId="1" applyNumberFormat="1" applyFont="1" applyFill="1" applyBorder="1">
      <alignment vertical="center"/>
    </xf>
    <xf numFmtId="176" fontId="8" fillId="0" borderId="18" xfId="2" applyNumberFormat="1" applyFont="1" applyFill="1" applyBorder="1" applyAlignment="1">
      <alignment horizontal="right" vertical="center"/>
    </xf>
    <xf numFmtId="180" fontId="8" fillId="0" borderId="19" xfId="1" applyNumberFormat="1" applyFont="1" applyFill="1" applyBorder="1" applyAlignment="1">
      <alignment horizontal="right" vertical="center"/>
    </xf>
    <xf numFmtId="0" fontId="21" fillId="0" borderId="0" xfId="6" applyFont="1" applyAlignment="1">
      <alignment horizontal="right" vertical="center" justifyLastLine="1"/>
    </xf>
    <xf numFmtId="0" fontId="21" fillId="0" borderId="0" xfId="6" applyFont="1">
      <alignment vertical="center"/>
    </xf>
    <xf numFmtId="49" fontId="20" fillId="0" borderId="0" xfId="6" applyNumberFormat="1" applyAlignment="1">
      <alignment vertical="center" justifyLastLine="1"/>
    </xf>
    <xf numFmtId="0" fontId="20" fillId="0" borderId="0" xfId="6">
      <alignment vertical="center"/>
    </xf>
    <xf numFmtId="0" fontId="20" fillId="0" borderId="66" xfId="6" applyFont="1" applyBorder="1" applyAlignment="1">
      <alignment horizontal="distributed" vertical="center" justifyLastLine="1"/>
    </xf>
    <xf numFmtId="0" fontId="20" fillId="0" borderId="67" xfId="6" applyBorder="1" applyAlignment="1">
      <alignment horizontal="distributed" vertical="center" justifyLastLine="1"/>
    </xf>
    <xf numFmtId="0" fontId="20" fillId="0" borderId="68" xfId="6" applyBorder="1" applyAlignment="1">
      <alignment horizontal="distributed" vertical="center" justifyLastLine="1"/>
    </xf>
    <xf numFmtId="0" fontId="20" fillId="0" borderId="0" xfId="6" applyAlignment="1">
      <alignment horizontal="center" vertical="center"/>
    </xf>
    <xf numFmtId="0" fontId="21" fillId="0" borderId="69" xfId="6" applyFont="1" applyFill="1" applyBorder="1" applyAlignment="1">
      <alignment horizontal="distributed" vertical="center" wrapText="1" justifyLastLine="1"/>
    </xf>
    <xf numFmtId="0" fontId="22" fillId="0" borderId="69" xfId="7" applyFill="1" applyBorder="1" applyAlignment="1" applyProtection="1">
      <alignment vertical="center" wrapText="1"/>
    </xf>
    <xf numFmtId="49" fontId="20" fillId="0" borderId="69" xfId="6" applyNumberFormat="1" applyFont="1" applyFill="1" applyBorder="1" applyAlignment="1">
      <alignment vertical="center"/>
    </xf>
    <xf numFmtId="0" fontId="21" fillId="0" borderId="70" xfId="6" applyFont="1" applyFill="1" applyBorder="1" applyAlignment="1">
      <alignment horizontal="distributed" vertical="center" wrapText="1" justifyLastLine="1"/>
    </xf>
    <xf numFmtId="0" fontId="22" fillId="0" borderId="70" xfId="7" applyFill="1" applyBorder="1" applyAlignment="1" applyProtection="1">
      <alignment vertical="center" wrapText="1"/>
    </xf>
    <xf numFmtId="49" fontId="20" fillId="0" borderId="70" xfId="6" applyNumberFormat="1" applyFont="1" applyFill="1" applyBorder="1" applyAlignment="1">
      <alignment vertical="center"/>
    </xf>
    <xf numFmtId="0" fontId="23" fillId="0" borderId="70" xfId="8" applyFill="1" applyBorder="1" applyAlignment="1" applyProtection="1">
      <alignment vertical="center" wrapText="1"/>
    </xf>
    <xf numFmtId="0" fontId="20" fillId="0" borderId="70" xfId="6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1" fillId="0" borderId="71" xfId="6" applyFont="1" applyFill="1" applyBorder="1" applyAlignment="1">
      <alignment horizontal="distributed" vertical="center" wrapText="1" justifyLastLine="1"/>
    </xf>
    <xf numFmtId="0" fontId="23" fillId="0" borderId="71" xfId="8" applyFill="1" applyBorder="1" applyAlignment="1" applyProtection="1">
      <alignment vertical="center" wrapText="1"/>
    </xf>
    <xf numFmtId="49" fontId="20" fillId="0" borderId="71" xfId="6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center" vertical="center"/>
    </xf>
    <xf numFmtId="177" fontId="8" fillId="0" borderId="15" xfId="1" applyNumberFormat="1" applyFont="1" applyFill="1" applyBorder="1" applyAlignment="1">
      <alignment horizontal="center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0" xfId="1" applyFont="1" applyFill="1" applyBorder="1" applyAlignment="1">
      <alignment horizontal="center" vertical="center"/>
    </xf>
    <xf numFmtId="178" fontId="8" fillId="0" borderId="22" xfId="1" applyNumberFormat="1" applyFont="1" applyFill="1" applyBorder="1">
      <alignment vertical="center"/>
    </xf>
    <xf numFmtId="178" fontId="8" fillId="0" borderId="27" xfId="1" applyNumberFormat="1" applyFont="1" applyFill="1" applyBorder="1">
      <alignment vertical="center"/>
    </xf>
    <xf numFmtId="177" fontId="8" fillId="0" borderId="0" xfId="1" applyNumberFormat="1" applyFont="1" applyFill="1" applyBorder="1" applyAlignment="1">
      <alignment horizontal="center" vertical="center"/>
    </xf>
    <xf numFmtId="177" fontId="8" fillId="0" borderId="26" xfId="1" applyNumberFormat="1" applyFont="1" applyFill="1" applyBorder="1" applyAlignment="1">
      <alignment horizontal="center" vertical="center"/>
    </xf>
    <xf numFmtId="177" fontId="8" fillId="0" borderId="15" xfId="1" applyNumberFormat="1" applyFont="1" applyFill="1" applyBorder="1" applyAlignment="1">
      <alignment horizontal="center" vertical="center"/>
    </xf>
    <xf numFmtId="177" fontId="8" fillId="0" borderId="20" xfId="1" applyNumberFormat="1" applyFont="1" applyFill="1" applyBorder="1" applyAlignment="1">
      <alignment horizontal="center" vertical="center"/>
    </xf>
    <xf numFmtId="177" fontId="8" fillId="0" borderId="23" xfId="1" applyNumberFormat="1" applyFont="1" applyFill="1" applyBorder="1" applyAlignment="1">
      <alignment horizontal="center" vertical="center"/>
    </xf>
    <xf numFmtId="177" fontId="8" fillId="0" borderId="19" xfId="1" applyNumberFormat="1" applyFont="1" applyFill="1" applyBorder="1" applyAlignment="1">
      <alignment horizontal="center" vertical="center"/>
    </xf>
    <xf numFmtId="38" fontId="8" fillId="0" borderId="5" xfId="5" applyFont="1" applyFill="1" applyBorder="1" applyAlignment="1">
      <alignment horizontal="right" vertical="center"/>
    </xf>
    <xf numFmtId="38" fontId="8" fillId="0" borderId="6" xfId="5" applyFont="1" applyFill="1" applyBorder="1" applyAlignment="1">
      <alignment horizontal="right" vertical="center"/>
    </xf>
    <xf numFmtId="38" fontId="8" fillId="0" borderId="21" xfId="5" applyFont="1" applyFill="1" applyBorder="1" applyAlignment="1">
      <alignment horizontal="right" vertical="center"/>
    </xf>
    <xf numFmtId="38" fontId="8" fillId="0" borderId="57" xfId="5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left" vertical="center" wrapText="1"/>
    </xf>
    <xf numFmtId="0" fontId="5" fillId="0" borderId="26" xfId="4" applyFont="1" applyFill="1" applyBorder="1" applyAlignment="1">
      <alignment horizontal="left" vertical="center" wrapText="1"/>
    </xf>
    <xf numFmtId="0" fontId="5" fillId="0" borderId="23" xfId="4" applyFont="1" applyFill="1" applyBorder="1" applyAlignment="1">
      <alignment horizontal="left" vertical="center" wrapText="1"/>
    </xf>
    <xf numFmtId="177" fontId="8" fillId="0" borderId="0" xfId="1" applyFont="1" applyFill="1" applyBorder="1" applyAlignment="1">
      <alignment horizontal="center" vertical="center"/>
    </xf>
    <xf numFmtId="177" fontId="8" fillId="0" borderId="1" xfId="1" applyFont="1" applyFill="1" applyBorder="1" applyAlignment="1">
      <alignment horizontal="center" vertical="center"/>
    </xf>
    <xf numFmtId="3" fontId="4" fillId="0" borderId="0" xfId="4" applyNumberFormat="1" applyFont="1" applyFill="1" applyBorder="1" applyAlignment="1">
      <alignment vertical="center"/>
    </xf>
    <xf numFmtId="177" fontId="4" fillId="0" borderId="0" xfId="4" applyNumberFormat="1" applyFont="1" applyFill="1" applyBorder="1" applyAlignment="1">
      <alignment vertical="center"/>
    </xf>
    <xf numFmtId="176" fontId="4" fillId="0" borderId="0" xfId="4" applyNumberFormat="1" applyFont="1" applyFill="1" applyBorder="1" applyAlignment="1">
      <alignment vertical="center"/>
    </xf>
    <xf numFmtId="178" fontId="4" fillId="0" borderId="0" xfId="4" applyNumberFormat="1" applyFont="1" applyFill="1" applyBorder="1" applyAlignment="1">
      <alignment vertical="center"/>
    </xf>
    <xf numFmtId="9" fontId="4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horizontal="right" vertical="center" wrapText="1"/>
    </xf>
    <xf numFmtId="3" fontId="5" fillId="0" borderId="0" xfId="4" applyNumberFormat="1" applyFont="1" applyFill="1" applyBorder="1" applyAlignment="1">
      <alignment horizontal="right" vertical="center" wrapText="1"/>
    </xf>
    <xf numFmtId="0" fontId="5" fillId="0" borderId="0" xfId="4" applyFont="1" applyFill="1" applyAlignment="1">
      <alignment horizontal="left" vertical="center"/>
    </xf>
    <xf numFmtId="0" fontId="4" fillId="0" borderId="15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6" fillId="0" borderId="0" xfId="4" applyFont="1" applyFill="1" applyAlignment="1">
      <alignment vertical="center" wrapText="1"/>
    </xf>
    <xf numFmtId="179" fontId="4" fillId="0" borderId="0" xfId="9" applyFont="1" applyFill="1" applyBorder="1" applyAlignment="1">
      <alignment vertical="center"/>
    </xf>
    <xf numFmtId="179" fontId="4" fillId="0" borderId="11" xfId="9" applyFont="1" applyFill="1" applyBorder="1" applyAlignment="1">
      <alignment vertical="center"/>
    </xf>
    <xf numFmtId="0" fontId="6" fillId="0" borderId="0" xfId="4" applyFont="1" applyFill="1" applyAlignment="1">
      <alignment vertical="center" wrapText="1"/>
    </xf>
    <xf numFmtId="176" fontId="8" fillId="0" borderId="4" xfId="2" applyNumberFormat="1" applyFont="1" applyFill="1" applyBorder="1" applyAlignment="1">
      <alignment horizontal="right" vertical="center"/>
    </xf>
    <xf numFmtId="0" fontId="5" fillId="0" borderId="23" xfId="4" applyFont="1" applyFill="1" applyBorder="1" applyAlignment="1">
      <alignment horizontal="right" vertical="center" wrapText="1"/>
    </xf>
    <xf numFmtId="0" fontId="5" fillId="0" borderId="11" xfId="4" applyFont="1" applyFill="1" applyBorder="1" applyAlignment="1">
      <alignment horizontal="right" vertical="center" wrapText="1"/>
    </xf>
    <xf numFmtId="176" fontId="5" fillId="0" borderId="11" xfId="2" applyNumberFormat="1" applyFont="1" applyFill="1" applyBorder="1" applyAlignment="1">
      <alignment horizontal="right" vertical="center" wrapText="1"/>
    </xf>
    <xf numFmtId="9" fontId="5" fillId="0" borderId="11" xfId="2" applyFont="1" applyFill="1" applyBorder="1" applyAlignment="1">
      <alignment horizontal="right" vertical="center" wrapText="1"/>
    </xf>
    <xf numFmtId="0" fontId="5" fillId="0" borderId="22" xfId="4" applyFont="1" applyFill="1" applyBorder="1" applyAlignment="1">
      <alignment horizontal="right" vertical="center" wrapText="1"/>
    </xf>
    <xf numFmtId="0" fontId="1" fillId="0" borderId="0" xfId="4" applyFont="1" applyFill="1" applyBorder="1" applyAlignment="1">
      <alignment vertical="center"/>
    </xf>
    <xf numFmtId="0" fontId="1" fillId="0" borderId="0" xfId="4" applyFont="1" applyFill="1" applyBorder="1">
      <alignment vertical="center"/>
    </xf>
    <xf numFmtId="0" fontId="5" fillId="0" borderId="21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1" fillId="0" borderId="15" xfId="4" applyFont="1" applyFill="1" applyBorder="1" applyAlignment="1">
      <alignment vertical="center"/>
    </xf>
    <xf numFmtId="0" fontId="1" fillId="0" borderId="15" xfId="4" applyFont="1" applyFill="1" applyBorder="1">
      <alignment vertical="center"/>
    </xf>
    <xf numFmtId="0" fontId="5" fillId="0" borderId="14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  <xf numFmtId="0" fontId="1" fillId="0" borderId="0" xfId="4" applyFont="1" applyFill="1" applyBorder="1">
      <alignment vertical="center"/>
    </xf>
    <xf numFmtId="0" fontId="5" fillId="0" borderId="5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vertical="center" wrapText="1"/>
    </xf>
    <xf numFmtId="0" fontId="5" fillId="0" borderId="6" xfId="4" applyFont="1" applyFill="1" applyBorder="1" applyAlignment="1">
      <alignment vertical="center" wrapText="1"/>
    </xf>
    <xf numFmtId="0" fontId="5" fillId="0" borderId="6" xfId="4" applyFont="1" applyFill="1" applyBorder="1" applyAlignment="1">
      <alignment horizontal="right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justify" vertical="center" wrapText="1"/>
    </xf>
    <xf numFmtId="0" fontId="5" fillId="0" borderId="0" xfId="4" applyFont="1" applyFill="1" applyBorder="1" applyAlignment="1">
      <alignment vertical="center" wrapText="1"/>
    </xf>
    <xf numFmtId="0" fontId="5" fillId="0" borderId="0" xfId="4" applyFont="1" applyFill="1" applyAlignment="1">
      <alignment vertical="center"/>
    </xf>
    <xf numFmtId="0" fontId="5" fillId="0" borderId="0" xfId="4" applyFont="1" applyFill="1" applyBorder="1" applyAlignment="1">
      <alignment horizontal="right" vertical="center"/>
    </xf>
    <xf numFmtId="0" fontId="2" fillId="0" borderId="0" xfId="4" applyFont="1" applyFill="1" applyAlignment="1">
      <alignment vertical="center"/>
    </xf>
    <xf numFmtId="0" fontId="2" fillId="0" borderId="0" xfId="4" applyFont="1" applyFill="1" applyAlignment="1">
      <alignment horizontal="center" vertical="center"/>
    </xf>
    <xf numFmtId="0" fontId="5" fillId="0" borderId="0" xfId="4" applyFont="1" applyFill="1">
      <alignment vertical="center"/>
    </xf>
    <xf numFmtId="177" fontId="8" fillId="0" borderId="15" xfId="1" applyFont="1" applyFill="1" applyBorder="1" applyAlignment="1">
      <alignment horizontal="right" vertical="center"/>
    </xf>
    <xf numFmtId="0" fontId="5" fillId="0" borderId="15" xfId="4" applyFont="1" applyFill="1" applyBorder="1" applyAlignment="1">
      <alignment horizontal="distributed" vertical="top" indent="1"/>
    </xf>
    <xf numFmtId="177" fontId="1" fillId="0" borderId="23" xfId="1" applyFont="1" applyFill="1" applyBorder="1" applyAlignment="1">
      <alignment horizontal="right" vertical="center"/>
    </xf>
    <xf numFmtId="177" fontId="28" fillId="0" borderId="23" xfId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distributed" vertical="top" indent="1"/>
    </xf>
    <xf numFmtId="0" fontId="5" fillId="0" borderId="0" xfId="4" applyFont="1" applyFill="1" applyBorder="1" applyAlignment="1">
      <alignment vertical="top"/>
    </xf>
    <xf numFmtId="177" fontId="8" fillId="0" borderId="1" xfId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left" vertical="top"/>
    </xf>
    <xf numFmtId="0" fontId="5" fillId="0" borderId="21" xfId="4" applyFont="1" applyFill="1" applyBorder="1" applyAlignment="1">
      <alignment horizontal="center" vertical="center" wrapText="1"/>
    </xf>
    <xf numFmtId="0" fontId="5" fillId="0" borderId="57" xfId="4" applyFont="1" applyFill="1" applyBorder="1" applyAlignment="1">
      <alignment horizontal="center" vertical="center" wrapText="1"/>
    </xf>
    <xf numFmtId="0" fontId="5" fillId="0" borderId="29" xfId="4" applyFont="1" applyFill="1" applyBorder="1" applyAlignment="1">
      <alignment horizontal="left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28" xfId="4" applyFont="1" applyFill="1" applyBorder="1" applyAlignment="1">
      <alignment horizontal="left" vertical="center" wrapText="1"/>
    </xf>
    <xf numFmtId="0" fontId="5" fillId="0" borderId="0" xfId="4" applyFont="1" applyFill="1" applyAlignment="1">
      <alignment horizontal="right" vertical="center"/>
    </xf>
    <xf numFmtId="176" fontId="8" fillId="0" borderId="0" xfId="2" applyNumberFormat="1" applyFont="1" applyFill="1" applyBorder="1" applyAlignment="1">
      <alignment vertical="center"/>
    </xf>
    <xf numFmtId="0" fontId="5" fillId="0" borderId="34" xfId="4" applyFont="1" applyFill="1" applyBorder="1" applyAlignment="1">
      <alignment horizontal="center" vertical="center" wrapText="1"/>
    </xf>
    <xf numFmtId="0" fontId="5" fillId="0" borderId="33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31" xfId="4" applyFont="1" applyFill="1" applyBorder="1" applyAlignment="1">
      <alignment horizontal="left" vertical="center" wrapText="1"/>
    </xf>
    <xf numFmtId="0" fontId="5" fillId="0" borderId="30" xfId="4" applyFont="1" applyFill="1" applyBorder="1" applyAlignment="1">
      <alignment horizontal="left" vertical="center" wrapText="1"/>
    </xf>
    <xf numFmtId="180" fontId="4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4" fillId="0" borderId="33" xfId="4" applyFont="1" applyFill="1" applyBorder="1" applyAlignment="1">
      <alignment vertical="center"/>
    </xf>
    <xf numFmtId="0" fontId="5" fillId="0" borderId="32" xfId="4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 wrapText="1"/>
    </xf>
    <xf numFmtId="0" fontId="5" fillId="0" borderId="37" xfId="4" applyFont="1" applyFill="1" applyBorder="1" applyAlignment="1">
      <alignment horizontal="center" vertical="center" wrapText="1"/>
    </xf>
    <xf numFmtId="0" fontId="5" fillId="0" borderId="35" xfId="4" applyFont="1" applyFill="1" applyBorder="1" applyAlignment="1">
      <alignment horizontal="left" vertical="center" wrapText="1"/>
    </xf>
    <xf numFmtId="0" fontId="5" fillId="0" borderId="3" xfId="4" applyFont="1" applyFill="1" applyBorder="1" applyAlignment="1">
      <alignment horizontal="justify" vertical="center" wrapText="1"/>
    </xf>
    <xf numFmtId="0" fontId="5" fillId="0" borderId="7" xfId="4" applyFont="1" applyFill="1" applyBorder="1" applyAlignment="1">
      <alignment horizontal="justify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vertical="center" wrapText="1"/>
    </xf>
    <xf numFmtId="0" fontId="5" fillId="0" borderId="0" xfId="4" applyFont="1" applyFill="1" applyBorder="1">
      <alignment vertical="center"/>
    </xf>
    <xf numFmtId="0" fontId="1" fillId="0" borderId="14" xfId="4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/>
    </xf>
    <xf numFmtId="0" fontId="5" fillId="0" borderId="36" xfId="4" applyFont="1" applyFill="1" applyBorder="1" applyAlignment="1">
      <alignment vertical="center" wrapText="1"/>
    </xf>
    <xf numFmtId="0" fontId="5" fillId="0" borderId="37" xfId="4" applyFont="1" applyFill="1" applyBorder="1" applyAlignment="1">
      <alignment vertical="center" wrapText="1"/>
    </xf>
    <xf numFmtId="0" fontId="4" fillId="0" borderId="15" xfId="4" applyFont="1" applyFill="1" applyBorder="1" applyAlignment="1">
      <alignment vertical="center"/>
    </xf>
    <xf numFmtId="0" fontId="6" fillId="0" borderId="15" xfId="4" applyFont="1" applyFill="1" applyBorder="1" applyAlignment="1">
      <alignment vertical="center"/>
    </xf>
    <xf numFmtId="0" fontId="5" fillId="0" borderId="21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center" vertical="center"/>
    </xf>
    <xf numFmtId="0" fontId="5" fillId="0" borderId="32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5" fillId="0" borderId="42" xfId="4" applyFont="1" applyFill="1" applyBorder="1" applyAlignment="1">
      <alignment horizontal="center" vertical="center"/>
    </xf>
    <xf numFmtId="0" fontId="5" fillId="0" borderId="44" xfId="4" applyFont="1" applyFill="1" applyBorder="1" applyAlignment="1">
      <alignment horizontal="center" vertical="center"/>
    </xf>
    <xf numFmtId="0" fontId="5" fillId="0" borderId="43" xfId="4" applyFont="1" applyFill="1" applyBorder="1" applyAlignment="1">
      <alignment horizontal="center" vertical="center"/>
    </xf>
    <xf numFmtId="0" fontId="5" fillId="0" borderId="41" xfId="4" applyFont="1" applyFill="1" applyBorder="1" applyAlignment="1">
      <alignment horizontal="center" vertical="center"/>
    </xf>
    <xf numFmtId="0" fontId="5" fillId="0" borderId="23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40" xfId="4" applyFont="1" applyFill="1" applyBorder="1" applyAlignment="1">
      <alignment horizontal="center" vertical="center"/>
    </xf>
    <xf numFmtId="0" fontId="5" fillId="0" borderId="26" xfId="4" applyFont="1" applyFill="1" applyBorder="1" applyAlignment="1">
      <alignment horizontal="center" vertical="center"/>
    </xf>
    <xf numFmtId="0" fontId="5" fillId="0" borderId="39" xfId="4" applyFont="1" applyFill="1" applyBorder="1" applyAlignment="1">
      <alignment horizontal="center" vertical="center"/>
    </xf>
    <xf numFmtId="0" fontId="5" fillId="0" borderId="24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25" xfId="4" applyFont="1" applyFill="1" applyBorder="1" applyAlignment="1">
      <alignment horizontal="center" vertical="center"/>
    </xf>
    <xf numFmtId="0" fontId="5" fillId="0" borderId="38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right" vertical="top" wrapText="1"/>
    </xf>
    <xf numFmtId="0" fontId="1" fillId="0" borderId="0" xfId="4" applyFont="1" applyFill="1" applyBorder="1" applyAlignment="1">
      <alignment vertical="top" wrapText="1"/>
    </xf>
    <xf numFmtId="0" fontId="5" fillId="0" borderId="19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horizontal="center" vertical="center" wrapText="1"/>
    </xf>
    <xf numFmtId="0" fontId="5" fillId="0" borderId="24" xfId="4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center" vertical="center" wrapText="1"/>
    </xf>
    <xf numFmtId="0" fontId="5" fillId="0" borderId="45" xfId="4" applyFont="1" applyFill="1" applyBorder="1" applyAlignment="1">
      <alignment horizontal="left" vertical="center" wrapText="1"/>
    </xf>
    <xf numFmtId="0" fontId="4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vertical="center"/>
    </xf>
    <xf numFmtId="0" fontId="5" fillId="0" borderId="0" xfId="10" applyFont="1" applyFill="1" applyAlignment="1">
      <alignment horizontal="left" vertical="center"/>
    </xf>
    <xf numFmtId="0" fontId="5" fillId="0" borderId="15" xfId="10" applyFont="1" applyFill="1" applyBorder="1" applyAlignment="1">
      <alignment horizontal="distributed" vertical="center" indent="1"/>
    </xf>
    <xf numFmtId="0" fontId="5" fillId="0" borderId="0" xfId="10" applyFont="1" applyFill="1" applyBorder="1" applyAlignment="1">
      <alignment horizontal="distributed" vertical="center" indent="1"/>
    </xf>
    <xf numFmtId="0" fontId="5" fillId="0" borderId="0" xfId="10" applyFont="1" applyFill="1" applyBorder="1" applyAlignment="1">
      <alignment horizontal="center" vertical="center" wrapText="1"/>
    </xf>
    <xf numFmtId="0" fontId="5" fillId="0" borderId="19" xfId="10" applyFont="1" applyFill="1" applyBorder="1" applyAlignment="1">
      <alignment horizontal="center" vertical="center" wrapText="1"/>
    </xf>
    <xf numFmtId="0" fontId="5" fillId="0" borderId="20" xfId="10" applyFont="1" applyFill="1" applyBorder="1" applyAlignment="1">
      <alignment horizontal="center" vertical="center" wrapText="1"/>
    </xf>
    <xf numFmtId="0" fontId="5" fillId="0" borderId="18" xfId="10" applyFont="1" applyFill="1" applyBorder="1" applyAlignment="1">
      <alignment horizontal="center" vertical="center" wrapText="1"/>
    </xf>
    <xf numFmtId="0" fontId="5" fillId="0" borderId="18" xfId="10" applyFont="1" applyFill="1" applyBorder="1" applyAlignment="1">
      <alignment horizontal="right" vertical="center" wrapText="1"/>
    </xf>
    <xf numFmtId="0" fontId="5" fillId="0" borderId="27" xfId="10" applyFont="1" applyFill="1" applyBorder="1" applyAlignment="1">
      <alignment horizontal="right" vertical="center" wrapText="1"/>
    </xf>
    <xf numFmtId="0" fontId="5" fillId="0" borderId="29" xfId="10" applyFont="1" applyFill="1" applyBorder="1" applyAlignment="1">
      <alignment vertical="center" wrapText="1"/>
    </xf>
    <xf numFmtId="0" fontId="5" fillId="0" borderId="24" xfId="10" applyFont="1" applyFill="1" applyBorder="1" applyAlignment="1">
      <alignment horizontal="center" vertical="center" wrapText="1"/>
    </xf>
    <xf numFmtId="0" fontId="5" fillId="0" borderId="25" xfId="1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 wrapText="1"/>
    </xf>
    <xf numFmtId="0" fontId="5" fillId="0" borderId="46" xfId="10" applyFont="1" applyFill="1" applyBorder="1" applyAlignment="1">
      <alignment horizontal="center" vertical="center" wrapText="1"/>
    </xf>
    <xf numFmtId="0" fontId="5" fillId="0" borderId="28" xfId="10" applyFont="1" applyFill="1" applyBorder="1" applyAlignment="1">
      <alignment vertical="center" wrapText="1"/>
    </xf>
    <xf numFmtId="0" fontId="5" fillId="0" borderId="0" xfId="10" applyFont="1" applyFill="1" applyAlignment="1">
      <alignment horizontal="right" vertical="center"/>
    </xf>
    <xf numFmtId="0" fontId="1" fillId="0" borderId="0" xfId="4" applyFont="1" applyFill="1" applyBorder="1" applyAlignment="1">
      <alignment vertical="center" wrapText="1"/>
    </xf>
    <xf numFmtId="177" fontId="8" fillId="0" borderId="25" xfId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 shrinkToFit="1"/>
    </xf>
    <xf numFmtId="0" fontId="5" fillId="0" borderId="18" xfId="4" applyFont="1" applyFill="1" applyBorder="1" applyAlignment="1">
      <alignment horizontal="center" vertical="center" wrapText="1" shrinkToFit="1"/>
    </xf>
    <xf numFmtId="0" fontId="5" fillId="0" borderId="18" xfId="4" applyFont="1" applyFill="1" applyBorder="1" applyAlignment="1">
      <alignment horizontal="center" vertical="center" wrapText="1" shrinkToFit="1"/>
    </xf>
    <xf numFmtId="0" fontId="5" fillId="0" borderId="20" xfId="4" applyFont="1" applyFill="1" applyBorder="1" applyAlignment="1">
      <alignment horizontal="center" vertical="center" wrapText="1" shrinkToFit="1"/>
    </xf>
    <xf numFmtId="0" fontId="5" fillId="0" borderId="27" xfId="4" applyFont="1" applyFill="1" applyBorder="1" applyAlignment="1">
      <alignment horizontal="center" vertical="center" wrapText="1" shrinkToFit="1"/>
    </xf>
    <xf numFmtId="0" fontId="5" fillId="0" borderId="12" xfId="4" applyFont="1" applyFill="1" applyBorder="1" applyAlignment="1">
      <alignment horizontal="center" vertical="center" wrapText="1" shrinkToFit="1"/>
    </xf>
    <xf numFmtId="0" fontId="5" fillId="0" borderId="10" xfId="4" applyFont="1" applyFill="1" applyBorder="1" applyAlignment="1">
      <alignment horizontal="center" vertical="center" wrapText="1" shrinkToFit="1"/>
    </xf>
    <xf numFmtId="0" fontId="5" fillId="0" borderId="10" xfId="4" applyFont="1" applyFill="1" applyBorder="1" applyAlignment="1">
      <alignment horizontal="center" vertical="center" wrapText="1" shrinkToFit="1"/>
    </xf>
    <xf numFmtId="0" fontId="5" fillId="0" borderId="13" xfId="4" applyFont="1" applyFill="1" applyBorder="1" applyAlignment="1">
      <alignment horizontal="center" vertical="center" wrapText="1" shrinkToFit="1"/>
    </xf>
    <xf numFmtId="0" fontId="5" fillId="0" borderId="48" xfId="4" applyFont="1" applyFill="1" applyBorder="1" applyAlignment="1">
      <alignment horizontal="center" vertical="center" wrapText="1" shrinkToFit="1"/>
    </xf>
    <xf numFmtId="0" fontId="5" fillId="0" borderId="47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distributed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horizontal="center" vertical="center" shrinkToFit="1"/>
    </xf>
    <xf numFmtId="0" fontId="4" fillId="0" borderId="17" xfId="4" applyFont="1" applyFill="1" applyBorder="1" applyAlignment="1">
      <alignment horizontal="center" vertical="center" shrinkToFit="1"/>
    </xf>
    <xf numFmtId="0" fontId="4" fillId="0" borderId="32" xfId="4" applyFont="1" applyFill="1" applyBorder="1" applyAlignment="1">
      <alignment horizontal="center" vertical="center" shrinkToFit="1"/>
    </xf>
    <xf numFmtId="0" fontId="4" fillId="0" borderId="27" xfId="4" applyFont="1" applyFill="1" applyBorder="1" applyAlignment="1">
      <alignment horizontal="center" vertical="center" shrinkToFit="1"/>
    </xf>
    <xf numFmtId="0" fontId="4" fillId="0" borderId="29" xfId="4" applyFont="1" applyFill="1" applyBorder="1" applyAlignment="1">
      <alignment horizontal="left" vertical="center" wrapText="1"/>
    </xf>
    <xf numFmtId="0" fontId="4" fillId="0" borderId="6" xfId="4" applyFont="1" applyFill="1" applyBorder="1" applyAlignment="1">
      <alignment horizontal="center" vertical="center" shrinkToFit="1"/>
    </xf>
    <xf numFmtId="0" fontId="4" fillId="0" borderId="5" xfId="4" applyFont="1" applyFill="1" applyBorder="1" applyAlignment="1">
      <alignment horizontal="center" vertical="center" shrinkToFit="1"/>
    </xf>
    <xf numFmtId="0" fontId="4" fillId="0" borderId="7" xfId="4" applyFont="1" applyFill="1" applyBorder="1" applyAlignment="1">
      <alignment horizontal="center" vertical="center" shrinkToFit="1"/>
    </xf>
    <xf numFmtId="0" fontId="4" fillId="0" borderId="7" xfId="4" applyFont="1" applyFill="1" applyBorder="1" applyAlignment="1">
      <alignment horizontal="left" vertical="center"/>
    </xf>
    <xf numFmtId="0" fontId="4" fillId="0" borderId="6" xfId="4" applyFont="1" applyFill="1" applyBorder="1" applyAlignment="1">
      <alignment horizontal="left" vertical="center"/>
    </xf>
    <xf numFmtId="0" fontId="4" fillId="0" borderId="5" xfId="4" applyFont="1" applyFill="1" applyBorder="1" applyAlignment="1">
      <alignment horizontal="right" vertical="center"/>
    </xf>
    <xf numFmtId="0" fontId="4" fillId="0" borderId="46" xfId="4" applyFont="1" applyFill="1" applyBorder="1" applyAlignment="1">
      <alignment horizontal="center" vertical="center" shrinkToFit="1"/>
    </xf>
    <xf numFmtId="0" fontId="4" fillId="0" borderId="28" xfId="4" applyFont="1" applyFill="1" applyBorder="1" applyAlignment="1">
      <alignment horizontal="left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48" xfId="4" applyFont="1" applyFill="1" applyBorder="1" applyAlignment="1">
      <alignment horizontal="center" vertical="center" wrapText="1"/>
    </xf>
    <xf numFmtId="0" fontId="5" fillId="0" borderId="51" xfId="4" applyFont="1" applyFill="1" applyBorder="1" applyAlignment="1">
      <alignment horizontal="left" vertical="center" wrapText="1"/>
    </xf>
    <xf numFmtId="0" fontId="5" fillId="0" borderId="36" xfId="4" applyFont="1" applyFill="1" applyBorder="1" applyAlignment="1">
      <alignment horizontal="center" vertical="center" wrapText="1"/>
    </xf>
    <xf numFmtId="0" fontId="5" fillId="0" borderId="50" xfId="4" applyFont="1" applyFill="1" applyBorder="1" applyAlignment="1">
      <alignment horizontal="left" vertical="center" wrapText="1"/>
    </xf>
    <xf numFmtId="0" fontId="5" fillId="0" borderId="49" xfId="4" applyFont="1" applyFill="1" applyBorder="1" applyAlignment="1">
      <alignment horizontal="left" vertical="center" wrapText="1"/>
    </xf>
    <xf numFmtId="38" fontId="8" fillId="0" borderId="72" xfId="5" applyFont="1" applyFill="1" applyBorder="1" applyAlignment="1">
      <alignment horizontal="right" vertical="center"/>
    </xf>
    <xf numFmtId="0" fontId="5" fillId="0" borderId="58" xfId="4" applyFont="1" applyFill="1" applyBorder="1" applyAlignment="1">
      <alignment horizontal="center" vertical="center"/>
    </xf>
    <xf numFmtId="0" fontId="5" fillId="0" borderId="57" xfId="4" applyFont="1" applyFill="1" applyBorder="1" applyAlignment="1">
      <alignment horizontal="center" vertical="center"/>
    </xf>
    <xf numFmtId="0" fontId="5" fillId="0" borderId="0" xfId="4" applyFont="1" applyFill="1" applyAlignment="1">
      <alignment horizontal="left" vertical="center"/>
    </xf>
    <xf numFmtId="38" fontId="8" fillId="0" borderId="47" xfId="5" applyFont="1" applyFill="1" applyBorder="1" applyAlignment="1">
      <alignment horizontal="right" vertical="center"/>
    </xf>
    <xf numFmtId="0" fontId="5" fillId="0" borderId="56" xfId="4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left" vertical="center" wrapText="1"/>
    </xf>
    <xf numFmtId="0" fontId="5" fillId="0" borderId="55" xfId="4" applyFont="1" applyFill="1" applyBorder="1" applyAlignment="1">
      <alignment horizontal="center" vertical="center" wrapText="1"/>
    </xf>
    <xf numFmtId="0" fontId="5" fillId="0" borderId="54" xfId="4" applyFont="1" applyFill="1" applyBorder="1" applyAlignment="1">
      <alignment horizontal="center" vertical="center" wrapText="1"/>
    </xf>
    <xf numFmtId="0" fontId="5" fillId="0" borderId="73" xfId="4" applyFont="1" applyFill="1" applyBorder="1" applyAlignment="1">
      <alignment horizontal="center" vertical="center" wrapText="1"/>
    </xf>
    <xf numFmtId="0" fontId="5" fillId="0" borderId="53" xfId="4" applyFont="1" applyFill="1" applyBorder="1" applyAlignment="1">
      <alignment horizontal="left" vertical="center" wrapText="1"/>
    </xf>
    <xf numFmtId="0" fontId="5" fillId="0" borderId="52" xfId="4" applyFont="1" applyFill="1" applyBorder="1" applyAlignment="1">
      <alignment horizontal="left" vertical="center" wrapText="1"/>
    </xf>
    <xf numFmtId="0" fontId="5" fillId="0" borderId="0" xfId="4" applyFont="1" applyFill="1" applyAlignment="1">
      <alignment horizontal="right" vertical="top"/>
    </xf>
    <xf numFmtId="0" fontId="4" fillId="0" borderId="0" xfId="4" applyFont="1" applyFill="1" applyBorder="1" applyAlignment="1">
      <alignment horizontal="right" vertical="center"/>
    </xf>
    <xf numFmtId="0" fontId="5" fillId="0" borderId="32" xfId="4" applyFont="1" applyFill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0" fontId="5" fillId="0" borderId="59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22" xfId="4" applyFont="1" applyFill="1" applyBorder="1" applyAlignment="1">
      <alignment horizontal="center" vertical="center" wrapText="1"/>
    </xf>
    <xf numFmtId="0" fontId="5" fillId="0" borderId="46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4" fillId="0" borderId="19" xfId="4" applyFont="1" applyFill="1" applyBorder="1" applyAlignment="1">
      <alignment horizontal="center" vertical="center" wrapText="1"/>
    </xf>
    <xf numFmtId="0" fontId="4" fillId="0" borderId="18" xfId="4" applyFont="1" applyFill="1" applyBorder="1" applyAlignment="1">
      <alignment horizontal="center" vertical="center" wrapText="1"/>
    </xf>
    <xf numFmtId="0" fontId="4" fillId="0" borderId="17" xfId="4" applyFont="1" applyFill="1" applyBorder="1" applyAlignment="1">
      <alignment horizontal="center" vertical="center" wrapText="1"/>
    </xf>
    <xf numFmtId="0" fontId="4" fillId="0" borderId="54" xfId="4" applyFont="1" applyFill="1" applyBorder="1" applyAlignment="1">
      <alignment horizontal="center" vertical="center" wrapText="1"/>
    </xf>
    <xf numFmtId="0" fontId="4" fillId="0" borderId="62" xfId="4" applyFont="1" applyFill="1" applyBorder="1" applyAlignment="1">
      <alignment horizontal="center" vertical="center" wrapText="1"/>
    </xf>
    <xf numFmtId="0" fontId="4" fillId="0" borderId="61" xfId="4" applyFont="1" applyFill="1" applyBorder="1" applyAlignment="1">
      <alignment horizontal="center" vertical="center" wrapText="1"/>
    </xf>
    <xf numFmtId="0" fontId="4" fillId="0" borderId="60" xfId="4" applyFont="1" applyFill="1" applyBorder="1" applyAlignment="1">
      <alignment horizontal="center" vertical="center" wrapText="1"/>
    </xf>
    <xf numFmtId="0" fontId="4" fillId="0" borderId="52" xfId="4" applyFont="1" applyFill="1" applyBorder="1" applyAlignment="1">
      <alignment horizontal="left" vertical="center" wrapText="1"/>
    </xf>
    <xf numFmtId="0" fontId="4" fillId="0" borderId="23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4" fillId="0" borderId="13" xfId="4" applyFont="1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 wrapText="1"/>
    </xf>
    <xf numFmtId="0" fontId="4" fillId="0" borderId="26" xfId="4" applyFont="1" applyFill="1" applyBorder="1" applyAlignment="1">
      <alignment horizontal="center" vertical="center" wrapText="1"/>
    </xf>
    <xf numFmtId="0" fontId="4" fillId="0" borderId="22" xfId="4" applyFont="1" applyFill="1" applyBorder="1" applyAlignment="1">
      <alignment horizontal="center" vertical="center" wrapText="1"/>
    </xf>
    <xf numFmtId="0" fontId="4" fillId="0" borderId="45" xfId="4" applyFont="1" applyFill="1" applyBorder="1" applyAlignment="1">
      <alignment horizontal="left" vertical="center" wrapText="1"/>
    </xf>
    <xf numFmtId="0" fontId="4" fillId="0" borderId="43" xfId="4" applyFont="1" applyFill="1" applyBorder="1" applyAlignment="1">
      <alignment horizontal="center" vertical="center" wrapText="1"/>
    </xf>
    <xf numFmtId="0" fontId="4" fillId="0" borderId="42" xfId="4" applyFont="1" applyFill="1" applyBorder="1" applyAlignment="1">
      <alignment horizontal="center" vertical="center" wrapText="1"/>
    </xf>
    <xf numFmtId="0" fontId="4" fillId="0" borderId="44" xfId="4" applyFont="1" applyFill="1" applyBorder="1" applyAlignment="1">
      <alignment horizontal="center" vertical="center" wrapText="1"/>
    </xf>
    <xf numFmtId="0" fontId="4" fillId="0" borderId="13" xfId="4" applyFont="1" applyFill="1" applyBorder="1" applyAlignment="1">
      <alignment horizontal="center" vertical="center" wrapText="1"/>
    </xf>
    <xf numFmtId="0" fontId="4" fillId="0" borderId="24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25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46" xfId="4" applyFont="1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4" fillId="0" borderId="22" xfId="4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46" xfId="4" applyFont="1" applyFill="1" applyBorder="1" applyAlignment="1">
      <alignment horizontal="center" vertical="center" wrapText="1"/>
    </xf>
    <xf numFmtId="182" fontId="4" fillId="0" borderId="19" xfId="4" applyNumberFormat="1" applyFont="1" applyFill="1" applyBorder="1" applyAlignment="1">
      <alignment vertical="center"/>
    </xf>
    <xf numFmtId="182" fontId="4" fillId="0" borderId="23" xfId="4" applyNumberFormat="1" applyFont="1" applyFill="1" applyBorder="1" applyAlignment="1">
      <alignment vertical="center"/>
    </xf>
    <xf numFmtId="182" fontId="4" fillId="0" borderId="24" xfId="4" applyNumberFormat="1" applyFont="1" applyFill="1" applyBorder="1" applyAlignment="1">
      <alignment vertical="center"/>
    </xf>
    <xf numFmtId="0" fontId="15" fillId="0" borderId="23" xfId="4" applyFont="1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 shrinkToFit="1"/>
    </xf>
    <xf numFmtId="0" fontId="4" fillId="0" borderId="35" xfId="4" applyFont="1" applyFill="1" applyBorder="1" applyAlignment="1">
      <alignment vertical="center" wrapText="1"/>
    </xf>
    <xf numFmtId="0" fontId="15" fillId="0" borderId="12" xfId="4" applyFont="1" applyFill="1" applyBorder="1" applyAlignment="1">
      <alignment horizontal="center"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4" fillId="0" borderId="36" xfId="4" applyFont="1" applyFill="1" applyBorder="1" applyAlignment="1">
      <alignment horizontal="center" vertical="center" wrapText="1"/>
    </xf>
    <xf numFmtId="0" fontId="4" fillId="0" borderId="14" xfId="4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vertical="center" wrapText="1"/>
    </xf>
    <xf numFmtId="0" fontId="4" fillId="0" borderId="30" xfId="4" applyFont="1" applyFill="1" applyBorder="1" applyAlignment="1">
      <alignment vertical="center" wrapText="1"/>
    </xf>
    <xf numFmtId="0" fontId="4" fillId="0" borderId="0" xfId="4" applyFont="1" applyFill="1" applyBorder="1" applyAlignment="1">
      <alignment vertical="center" wrapText="1"/>
    </xf>
    <xf numFmtId="0" fontId="5" fillId="0" borderId="61" xfId="4" applyFont="1" applyFill="1" applyBorder="1" applyAlignment="1">
      <alignment horizontal="center" vertical="center" wrapText="1"/>
    </xf>
    <xf numFmtId="0" fontId="5" fillId="0" borderId="62" xfId="4" applyFont="1" applyFill="1" applyBorder="1" applyAlignment="1">
      <alignment horizontal="center" vertical="center" wrapText="1"/>
    </xf>
    <xf numFmtId="0" fontId="5" fillId="0" borderId="60" xfId="4" applyFont="1" applyFill="1" applyBorder="1" applyAlignment="1">
      <alignment horizontal="center" vertical="center" wrapText="1"/>
    </xf>
    <xf numFmtId="0" fontId="5" fillId="0" borderId="23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24" xfId="4" applyFont="1" applyFill="1" applyBorder="1" applyAlignment="1">
      <alignment horizontal="left" vertical="center" wrapText="1"/>
    </xf>
    <xf numFmtId="0" fontId="5" fillId="0" borderId="25" xfId="4" applyFont="1" applyFill="1" applyBorder="1" applyAlignment="1">
      <alignment horizontal="left" vertical="center" wrapText="1"/>
    </xf>
    <xf numFmtId="0" fontId="5" fillId="0" borderId="27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5" fillId="0" borderId="25" xfId="4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5" fillId="0" borderId="40" xfId="4" applyFont="1" applyFill="1" applyBorder="1" applyAlignment="1">
      <alignment horizontal="center" vertical="center" wrapText="1"/>
    </xf>
    <xf numFmtId="0" fontId="6" fillId="0" borderId="0" xfId="4" applyFont="1" applyFill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vertical="center"/>
    </xf>
    <xf numFmtId="0" fontId="5" fillId="0" borderId="19" xfId="4" applyFont="1" applyFill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4" fillId="0" borderId="18" xfId="4" applyFont="1" applyFill="1" applyBorder="1" applyAlignment="1">
      <alignment horizontal="center" vertical="top"/>
    </xf>
    <xf numFmtId="0" fontId="5" fillId="0" borderId="20" xfId="4" applyFont="1" applyFill="1" applyBorder="1" applyAlignment="1">
      <alignment horizontal="center" vertical="top"/>
    </xf>
    <xf numFmtId="0" fontId="5" fillId="0" borderId="18" xfId="4" applyFont="1" applyFill="1" applyBorder="1" applyAlignment="1">
      <alignment horizontal="center" vertical="top"/>
    </xf>
    <xf numFmtId="0" fontId="5" fillId="0" borderId="27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4" fillId="0" borderId="11" xfId="4" applyFont="1" applyFill="1" applyBorder="1" applyAlignment="1">
      <alignment horizontal="center" vertical="center"/>
    </xf>
    <xf numFmtId="0" fontId="5" fillId="0" borderId="26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22" xfId="4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/>
    </xf>
    <xf numFmtId="0" fontId="5" fillId="0" borderId="10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/>
    </xf>
    <xf numFmtId="0" fontId="5" fillId="0" borderId="11" xfId="4" applyFont="1" applyFill="1" applyBorder="1" applyAlignment="1">
      <alignment horizontal="center"/>
    </xf>
    <xf numFmtId="0" fontId="5" fillId="0" borderId="0" xfId="4" applyFont="1" applyFill="1" applyAlignment="1">
      <alignment horizontal="justify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left" vertical="center"/>
    </xf>
    <xf numFmtId="0" fontId="5" fillId="0" borderId="6" xfId="4" applyFont="1" applyFill="1" applyBorder="1" applyAlignment="1">
      <alignment horizontal="left" vertical="center"/>
    </xf>
    <xf numFmtId="0" fontId="14" fillId="0" borderId="6" xfId="4" applyFont="1" applyFill="1" applyBorder="1" applyAlignment="1">
      <alignment vertical="center"/>
    </xf>
    <xf numFmtId="0" fontId="4" fillId="0" borderId="24" xfId="4" applyFont="1" applyFill="1" applyBorder="1" applyAlignment="1">
      <alignment vertical="center"/>
    </xf>
    <xf numFmtId="0" fontId="5" fillId="0" borderId="46" xfId="4" applyFont="1" applyFill="1" applyBorder="1" applyAlignment="1">
      <alignment horizontal="center" vertical="center"/>
    </xf>
    <xf numFmtId="0" fontId="5" fillId="0" borderId="63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5" fillId="0" borderId="38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 wrapText="1"/>
    </xf>
    <xf numFmtId="0" fontId="5" fillId="0" borderId="42" xfId="4" applyFont="1" applyFill="1" applyBorder="1" applyAlignment="1">
      <alignment horizontal="center" vertical="center" wrapText="1"/>
    </xf>
    <xf numFmtId="0" fontId="5" fillId="0" borderId="44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/>
    </xf>
    <xf numFmtId="0" fontId="5" fillId="0" borderId="9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42" xfId="4" applyFont="1" applyFill="1" applyBorder="1" applyAlignment="1">
      <alignment vertical="center" wrapText="1"/>
    </xf>
    <xf numFmtId="0" fontId="4" fillId="0" borderId="37" xfId="4" applyFont="1" applyFill="1" applyBorder="1" applyAlignment="1">
      <alignment horizontal="center" vertical="center" wrapText="1"/>
    </xf>
    <xf numFmtId="0" fontId="4" fillId="0" borderId="48" xfId="4" applyFont="1" applyFill="1" applyBorder="1" applyAlignment="1">
      <alignment horizontal="center" vertical="center" wrapText="1"/>
    </xf>
    <xf numFmtId="0" fontId="4" fillId="0" borderId="40" xfId="4" applyFont="1" applyFill="1" applyBorder="1" applyAlignment="1">
      <alignment vertical="center" wrapText="1"/>
    </xf>
    <xf numFmtId="0" fontId="4" fillId="0" borderId="36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center" vertical="center" wrapText="1"/>
    </xf>
    <xf numFmtId="0" fontId="5" fillId="0" borderId="61" xfId="4" applyFont="1" applyFill="1" applyBorder="1" applyAlignment="1">
      <alignment horizontal="center" vertical="top" wrapText="1"/>
    </xf>
    <xf numFmtId="0" fontId="5" fillId="0" borderId="26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top" wrapText="1"/>
    </xf>
    <xf numFmtId="0" fontId="5" fillId="0" borderId="10" xfId="4" applyFont="1" applyFill="1" applyBorder="1" applyAlignment="1">
      <alignment horizontal="center" vertical="top" wrapText="1"/>
    </xf>
    <xf numFmtId="0" fontId="5" fillId="0" borderId="34" xfId="4" applyFont="1" applyFill="1" applyBorder="1" applyAlignment="1">
      <alignment horizontal="distributed" vertical="center" wrapText="1" indent="1"/>
    </xf>
    <xf numFmtId="0" fontId="5" fillId="0" borderId="33" xfId="4" applyFont="1" applyFill="1" applyBorder="1" applyAlignment="1">
      <alignment horizontal="distributed" vertical="center" wrapText="1" indent="1"/>
    </xf>
    <xf numFmtId="0" fontId="5" fillId="0" borderId="64" xfId="4" applyFont="1" applyFill="1" applyBorder="1" applyAlignment="1">
      <alignment horizontal="distributed" vertical="center" wrapText="1" indent="1"/>
    </xf>
    <xf numFmtId="0" fontId="5" fillId="0" borderId="56" xfId="4" applyFont="1" applyFill="1" applyBorder="1" applyAlignment="1">
      <alignment horizontal="distributed" vertical="center" wrapText="1" indent="1"/>
    </xf>
    <xf numFmtId="0" fontId="5" fillId="0" borderId="24" xfId="4" applyFont="1" applyFill="1" applyBorder="1" applyAlignment="1">
      <alignment horizontal="center" vertical="center" wrapText="1"/>
    </xf>
    <xf numFmtId="177" fontId="5" fillId="0" borderId="0" xfId="4" applyNumberFormat="1" applyFont="1" applyFill="1" applyBorder="1" applyAlignment="1">
      <alignment vertical="center"/>
    </xf>
    <xf numFmtId="0" fontId="5" fillId="0" borderId="15" xfId="4" applyFont="1" applyFill="1" applyBorder="1" applyAlignment="1">
      <alignment horizontal="distributed" vertical="center" wrapText="1"/>
    </xf>
    <xf numFmtId="0" fontId="5" fillId="0" borderId="0" xfId="4" applyFont="1" applyFill="1" applyBorder="1" applyAlignment="1">
      <alignment horizontal="distributed" vertical="center" wrapText="1"/>
    </xf>
    <xf numFmtId="0" fontId="5" fillId="0" borderId="1" xfId="4" applyFont="1" applyFill="1" applyBorder="1" applyAlignment="1">
      <alignment horizontal="justify" vertical="center" wrapText="1"/>
    </xf>
    <xf numFmtId="0" fontId="5" fillId="0" borderId="54" xfId="4" applyFont="1" applyFill="1" applyBorder="1" applyAlignment="1">
      <alignment horizontal="center" vertical="center" wrapText="1"/>
    </xf>
    <xf numFmtId="0" fontId="5" fillId="0" borderId="52" xfId="4" applyFont="1" applyFill="1" applyBorder="1" applyAlignment="1">
      <alignment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17" fillId="0" borderId="15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center" vertical="center"/>
    </xf>
    <xf numFmtId="0" fontId="17" fillId="0" borderId="24" xfId="4" applyFont="1" applyFill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0" fontId="17" fillId="0" borderId="25" xfId="4" applyFont="1" applyFill="1" applyBorder="1" applyAlignment="1">
      <alignment horizontal="center" vertical="center" wrapText="1"/>
    </xf>
    <xf numFmtId="0" fontId="17" fillId="0" borderId="54" xfId="4" applyFont="1" applyFill="1" applyBorder="1" applyAlignment="1">
      <alignment horizontal="center" vertical="center" wrapText="1"/>
    </xf>
    <xf numFmtId="0" fontId="17" fillId="0" borderId="60" xfId="4" applyFont="1" applyFill="1" applyBorder="1" applyAlignment="1">
      <alignment horizontal="center" vertical="center" wrapText="1"/>
    </xf>
    <xf numFmtId="0" fontId="17" fillId="0" borderId="28" xfId="4" applyFont="1" applyFill="1" applyBorder="1" applyAlignment="1">
      <alignment horizontal="left" vertical="center" wrapText="1"/>
    </xf>
    <xf numFmtId="0" fontId="17" fillId="0" borderId="0" xfId="4" applyFont="1" applyFill="1" applyAlignment="1">
      <alignment horizontal="right" vertical="center"/>
    </xf>
    <xf numFmtId="0" fontId="5" fillId="0" borderId="36" xfId="4" applyFont="1" applyFill="1" applyBorder="1" applyAlignment="1">
      <alignment vertical="center"/>
    </xf>
    <xf numFmtId="0" fontId="17" fillId="0" borderId="0" xfId="4" applyFont="1" applyFill="1" applyBorder="1" applyAlignment="1">
      <alignment vertical="center" wrapText="1"/>
    </xf>
    <xf numFmtId="0" fontId="5" fillId="0" borderId="60" xfId="4" applyFont="1" applyFill="1" applyBorder="1" applyAlignment="1">
      <alignment horizontal="center" vertical="center" wrapText="1"/>
    </xf>
    <xf numFmtId="0" fontId="5" fillId="0" borderId="28" xfId="4" applyFont="1" applyFill="1" applyBorder="1" applyAlignment="1">
      <alignment horizontal="left" vertical="center" wrapText="1"/>
    </xf>
    <xf numFmtId="0" fontId="5" fillId="0" borderId="40" xfId="4" applyFont="1" applyFill="1" applyBorder="1" applyAlignment="1">
      <alignment horizontal="left" vertical="center"/>
    </xf>
    <xf numFmtId="0" fontId="5" fillId="0" borderId="40" xfId="4" applyFont="1" applyFill="1" applyBorder="1" applyAlignment="1">
      <alignment horizontal="right" vertical="center"/>
    </xf>
    <xf numFmtId="0" fontId="5" fillId="0" borderId="42" xfId="4" applyFont="1" applyFill="1" applyBorder="1" applyAlignment="1">
      <alignment horizontal="left" vertical="center"/>
    </xf>
    <xf numFmtId="0" fontId="5" fillId="0" borderId="42" xfId="4" applyFont="1" applyFill="1" applyBorder="1" applyAlignment="1">
      <alignment horizontal="right"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Alignment="1">
      <alignment horizontal="left" vertical="center"/>
    </xf>
    <xf numFmtId="0" fontId="5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5" fillId="0" borderId="42" xfId="4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8" fillId="0" borderId="40" xfId="4" applyFont="1" applyFill="1" applyBorder="1" applyAlignment="1">
      <alignment horizontal="center" vertical="center" shrinkToFit="1"/>
    </xf>
    <xf numFmtId="0" fontId="5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42" xfId="4" applyFont="1" applyFill="1" applyBorder="1" applyAlignment="1">
      <alignment horizontal="center" vertical="center" shrinkToFit="1"/>
    </xf>
    <xf numFmtId="0" fontId="5" fillId="0" borderId="65" xfId="4" applyFont="1" applyFill="1" applyBorder="1" applyAlignment="1">
      <alignment horizontal="center" vertical="center" wrapText="1"/>
    </xf>
    <xf numFmtId="0" fontId="5" fillId="0" borderId="43" xfId="4" applyFont="1" applyFill="1" applyBorder="1" applyAlignment="1">
      <alignment horizontal="center" vertical="center" wrapText="1"/>
    </xf>
    <xf numFmtId="0" fontId="5" fillId="0" borderId="41" xfId="4" applyFont="1" applyFill="1" applyBorder="1" applyAlignment="1">
      <alignment horizontal="center" vertical="center" wrapText="1"/>
    </xf>
    <xf numFmtId="0" fontId="5" fillId="0" borderId="61" xfId="4" applyFont="1" applyFill="1" applyBorder="1" applyAlignment="1">
      <alignment horizontal="center" vertical="center" wrapText="1"/>
    </xf>
    <xf numFmtId="0" fontId="5" fillId="0" borderId="62" xfId="4" applyFont="1" applyFill="1" applyBorder="1" applyAlignment="1">
      <alignment horizontal="center" vertical="center" wrapText="1"/>
    </xf>
    <xf numFmtId="0" fontId="5" fillId="0" borderId="52" xfId="4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justify" vertical="center" wrapText="1"/>
    </xf>
    <xf numFmtId="0" fontId="5" fillId="0" borderId="39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</cellXfs>
  <cellStyles count="11">
    <cellStyle name="パーセント 2" xfId="2"/>
    <cellStyle name="ハイパーリンク" xfId="8" builtinId="8"/>
    <cellStyle name="ハイパーリンク 2" xfId="7"/>
    <cellStyle name="桁区切り 2" xfId="5"/>
    <cellStyle name="標準" xfId="0" builtinId="0"/>
    <cellStyle name="標準 2" xfId="3"/>
    <cellStyle name="標準 2 2" xfId="4"/>
    <cellStyle name="標準 2 2 2" xfId="9"/>
    <cellStyle name="標準 2 2 2 2" xfId="10"/>
    <cellStyle name="標準_(作成中)2008index" xfId="6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409575</xdr:colOff>
      <xdr:row>5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723900"/>
          <a:ext cx="10763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B40" sqref="B40"/>
    </sheetView>
  </sheetViews>
  <sheetFormatPr defaultRowHeight="13.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134" customFormat="1" ht="24" customHeight="1">
      <c r="A1" s="131">
        <v>19</v>
      </c>
      <c r="B1" s="132" t="s">
        <v>609</v>
      </c>
      <c r="C1" s="133"/>
    </row>
    <row r="2" spans="1:3" s="138" customFormat="1" ht="24" customHeight="1">
      <c r="A2" s="135" t="s">
        <v>610</v>
      </c>
      <c r="B2" s="136" t="s">
        <v>611</v>
      </c>
      <c r="C2" s="137" t="s">
        <v>612</v>
      </c>
    </row>
    <row r="3" spans="1:3" ht="14.25">
      <c r="A3" s="139">
        <v>1</v>
      </c>
      <c r="B3" s="140" t="s">
        <v>613</v>
      </c>
      <c r="C3" s="141" t="s">
        <v>614</v>
      </c>
    </row>
    <row r="4" spans="1:3" ht="14.25">
      <c r="A4" s="142">
        <v>2</v>
      </c>
      <c r="B4" s="143" t="s">
        <v>615</v>
      </c>
      <c r="C4" s="144" t="s">
        <v>616</v>
      </c>
    </row>
    <row r="5" spans="1:3" ht="14.25">
      <c r="A5" s="142">
        <v>3</v>
      </c>
      <c r="B5" s="143" t="s">
        <v>617</v>
      </c>
      <c r="C5" s="144" t="s">
        <v>618</v>
      </c>
    </row>
    <row r="6" spans="1:3" ht="14.25">
      <c r="A6" s="142">
        <v>4</v>
      </c>
      <c r="B6" s="143" t="s">
        <v>619</v>
      </c>
      <c r="C6" s="144" t="s">
        <v>620</v>
      </c>
    </row>
    <row r="7" spans="1:3" ht="14.25">
      <c r="A7" s="142"/>
      <c r="B7" s="143" t="s">
        <v>619</v>
      </c>
      <c r="C7" s="144" t="s">
        <v>621</v>
      </c>
    </row>
    <row r="8" spans="1:3">
      <c r="B8" s="143" t="s">
        <v>619</v>
      </c>
      <c r="C8" s="144" t="s">
        <v>622</v>
      </c>
    </row>
    <row r="9" spans="1:3" ht="14.25">
      <c r="A9" s="142">
        <v>5</v>
      </c>
      <c r="B9" s="143" t="s">
        <v>623</v>
      </c>
      <c r="C9" s="144" t="s">
        <v>624</v>
      </c>
    </row>
    <row r="10" spans="1:3" ht="14.25">
      <c r="A10" s="142">
        <v>6</v>
      </c>
      <c r="B10" s="143" t="s">
        <v>625</v>
      </c>
      <c r="C10" s="144" t="s">
        <v>626</v>
      </c>
    </row>
    <row r="11" spans="1:3" ht="14.25">
      <c r="A11" s="142">
        <v>7</v>
      </c>
      <c r="B11" s="143" t="s">
        <v>627</v>
      </c>
      <c r="C11" s="144" t="s">
        <v>628</v>
      </c>
    </row>
    <row r="12" spans="1:3" ht="14.25">
      <c r="A12" s="142">
        <v>8</v>
      </c>
      <c r="B12" s="143" t="s">
        <v>629</v>
      </c>
      <c r="C12" s="144" t="s">
        <v>630</v>
      </c>
    </row>
    <row r="13" spans="1:3" ht="14.25">
      <c r="A13" s="142">
        <v>9</v>
      </c>
      <c r="B13" s="143" t="s">
        <v>631</v>
      </c>
      <c r="C13" s="144" t="s">
        <v>632</v>
      </c>
    </row>
    <row r="14" spans="1:3" ht="14.25">
      <c r="A14" s="142">
        <v>10</v>
      </c>
      <c r="B14" s="145" t="s">
        <v>633</v>
      </c>
      <c r="C14" s="144" t="s">
        <v>634</v>
      </c>
    </row>
    <row r="15" spans="1:3" ht="14.25">
      <c r="A15" s="142">
        <v>11</v>
      </c>
      <c r="B15" s="145" t="s">
        <v>635</v>
      </c>
      <c r="C15" s="144" t="s">
        <v>636</v>
      </c>
    </row>
    <row r="16" spans="1:3" ht="14.25">
      <c r="A16" s="142"/>
      <c r="B16" s="146" t="s">
        <v>637</v>
      </c>
      <c r="C16" s="144"/>
    </row>
    <row r="17" spans="1:4" ht="14.25">
      <c r="A17" s="142">
        <v>12</v>
      </c>
      <c r="B17" s="145" t="s">
        <v>638</v>
      </c>
      <c r="C17" s="144" t="s">
        <v>639</v>
      </c>
    </row>
    <row r="18" spans="1:4" ht="14.25">
      <c r="A18" s="142">
        <v>13</v>
      </c>
      <c r="B18" s="145" t="s">
        <v>640</v>
      </c>
      <c r="C18" s="144" t="s">
        <v>641</v>
      </c>
    </row>
    <row r="19" spans="1:4" ht="14.25">
      <c r="A19" s="142">
        <v>14</v>
      </c>
      <c r="B19" s="145" t="s">
        <v>642</v>
      </c>
      <c r="C19" s="144" t="s">
        <v>643</v>
      </c>
    </row>
    <row r="20" spans="1:4" ht="14.25">
      <c r="A20" s="142">
        <v>15</v>
      </c>
      <c r="B20" s="145" t="s">
        <v>644</v>
      </c>
      <c r="C20" s="144" t="s">
        <v>645</v>
      </c>
    </row>
    <row r="21" spans="1:4" ht="14.25">
      <c r="A21" s="142">
        <v>16</v>
      </c>
      <c r="B21" s="145" t="s">
        <v>646</v>
      </c>
      <c r="C21" s="144" t="s">
        <v>647</v>
      </c>
    </row>
    <row r="22" spans="1:4" ht="14.25">
      <c r="A22" s="142">
        <v>17</v>
      </c>
      <c r="B22" s="145" t="s">
        <v>648</v>
      </c>
      <c r="C22" s="144" t="s">
        <v>649</v>
      </c>
    </row>
    <row r="23" spans="1:4" ht="14.25">
      <c r="A23" s="142">
        <v>18</v>
      </c>
      <c r="B23" s="145" t="s">
        <v>650</v>
      </c>
      <c r="C23" s="144" t="s">
        <v>651</v>
      </c>
    </row>
    <row r="24" spans="1:4" ht="14.25">
      <c r="A24" s="142">
        <v>19</v>
      </c>
      <c r="B24" s="145" t="s">
        <v>652</v>
      </c>
      <c r="C24" s="144" t="s">
        <v>653</v>
      </c>
      <c r="D24" s="147"/>
    </row>
    <row r="25" spans="1:4" ht="14.25">
      <c r="A25" s="142">
        <v>20</v>
      </c>
      <c r="B25" s="145" t="s">
        <v>654</v>
      </c>
      <c r="C25" s="144" t="s">
        <v>655</v>
      </c>
    </row>
    <row r="26" spans="1:4" ht="14.25">
      <c r="A26" s="142">
        <v>21</v>
      </c>
      <c r="B26" s="145" t="s">
        <v>656</v>
      </c>
      <c r="C26" s="144" t="s">
        <v>657</v>
      </c>
    </row>
    <row r="27" spans="1:4" ht="14.25">
      <c r="A27" s="142">
        <v>22</v>
      </c>
      <c r="B27" s="145" t="s">
        <v>658</v>
      </c>
      <c r="C27" s="144" t="s">
        <v>659</v>
      </c>
    </row>
    <row r="28" spans="1:4" ht="14.25">
      <c r="A28" s="142">
        <v>23</v>
      </c>
      <c r="B28" s="145" t="s">
        <v>660</v>
      </c>
      <c r="C28" s="144" t="s">
        <v>661</v>
      </c>
    </row>
    <row r="29" spans="1:4" ht="27">
      <c r="A29" s="142">
        <v>24</v>
      </c>
      <c r="B29" s="145" t="s">
        <v>662</v>
      </c>
      <c r="C29" s="144" t="s">
        <v>663</v>
      </c>
    </row>
    <row r="30" spans="1:4" ht="14.25">
      <c r="A30" s="142">
        <v>25</v>
      </c>
      <c r="B30" s="145" t="s">
        <v>664</v>
      </c>
      <c r="C30" s="144" t="s">
        <v>665</v>
      </c>
    </row>
    <row r="31" spans="1:4" ht="14.25">
      <c r="A31" s="142">
        <v>26</v>
      </c>
      <c r="B31" s="145" t="s">
        <v>666</v>
      </c>
      <c r="C31" s="144" t="s">
        <v>667</v>
      </c>
    </row>
    <row r="32" spans="1:4" ht="14.25">
      <c r="A32" s="142">
        <v>27</v>
      </c>
      <c r="B32" s="145" t="s">
        <v>668</v>
      </c>
      <c r="C32" s="144" t="s">
        <v>669</v>
      </c>
    </row>
    <row r="33" spans="1:3" ht="14.25">
      <c r="A33" s="142">
        <v>28</v>
      </c>
      <c r="B33" s="145" t="s">
        <v>670</v>
      </c>
      <c r="C33" s="144" t="s">
        <v>671</v>
      </c>
    </row>
    <row r="34" spans="1:3" ht="14.25">
      <c r="A34" s="142">
        <v>29</v>
      </c>
      <c r="B34" s="145" t="s">
        <v>672</v>
      </c>
      <c r="C34" s="144" t="s">
        <v>673</v>
      </c>
    </row>
    <row r="35" spans="1:3" ht="14.25">
      <c r="A35" s="142">
        <v>30</v>
      </c>
      <c r="B35" s="145" t="s">
        <v>674</v>
      </c>
      <c r="C35" s="144" t="s">
        <v>675</v>
      </c>
    </row>
    <row r="36" spans="1:3" ht="14.25">
      <c r="A36" s="142">
        <v>31</v>
      </c>
      <c r="B36" s="145" t="s">
        <v>676</v>
      </c>
      <c r="C36" s="144" t="s">
        <v>677</v>
      </c>
    </row>
    <row r="37" spans="1:3" ht="14.25">
      <c r="A37" s="142">
        <v>32</v>
      </c>
      <c r="B37" s="145" t="s">
        <v>678</v>
      </c>
      <c r="C37" s="144" t="s">
        <v>679</v>
      </c>
    </row>
    <row r="38" spans="1:3" ht="14.25">
      <c r="A38" s="142">
        <v>33</v>
      </c>
      <c r="B38" s="145" t="s">
        <v>680</v>
      </c>
      <c r="C38" s="144" t="s">
        <v>681</v>
      </c>
    </row>
    <row r="39" spans="1:3" ht="14.25">
      <c r="A39" s="142">
        <v>34</v>
      </c>
      <c r="B39" s="145" t="s">
        <v>682</v>
      </c>
      <c r="C39" s="144" t="s">
        <v>683</v>
      </c>
    </row>
    <row r="40" spans="1:3" ht="14.25">
      <c r="A40" s="148">
        <v>35</v>
      </c>
      <c r="B40" s="149" t="s">
        <v>684</v>
      </c>
      <c r="C40" s="150" t="s">
        <v>685</v>
      </c>
    </row>
  </sheetData>
  <phoneticPr fontId="3"/>
  <hyperlinks>
    <hyperlink ref="B3" location="'19-1'!A1" display="市税の適用税率状況"/>
    <hyperlink ref="B4" location="'19-2'!A1" display="市税課税状況"/>
    <hyperlink ref="B5" location="'19-3'!A1" display="納税組合・固定資産台帳縦覧状況"/>
    <hyperlink ref="B6" location="'19-4(1)'!A1" display="市税徴収状況"/>
    <hyperlink ref="B7" location="'19-4(2)'!A1" display="市税徴収状況"/>
    <hyperlink ref="B8" location="'19-4(3)'!A1" display="市税徴収状況"/>
    <hyperlink ref="B9" location="'19-5'!A1" display="市税徴収諸事務件数"/>
    <hyperlink ref="B10" location="'19-6'!A1" display="個人県民税徴収状況"/>
    <hyperlink ref="B11" location="'19-7'!A1" display="国民健康保険税課税状況"/>
    <hyperlink ref="B12" location="'19-8'!A1" display="市税･国民健康保険税等還付状況"/>
    <hyperlink ref="B13" location="'19-9'!A1" display="市民税所得割納税義務者数"/>
    <hyperlink ref="B14" location="'19-10'!A1" display="市民税特別徴収状況"/>
    <hyperlink ref="B15" location="'19-11'!A1" display="所得状況"/>
    <hyperlink ref="B17" location="'19-12'!A1" display="市民税課税所得額・所得控除額および課税標準額"/>
    <hyperlink ref="B18" location="'19-13'!A1" display="控除人員状況"/>
    <hyperlink ref="B19" location="'19-14'!A1" display="扶養控除人員別納税義務者数・扶養親族数等"/>
    <hyperlink ref="B20" location="'19-15'!A1" display="青色申告および事業専従者状況"/>
    <hyperlink ref="B21" location="'19-16'!A1" display="市民税所得割額等に関する状況"/>
    <hyperlink ref="B22" location="'19-17'!A1" display="土地の課税標準額"/>
    <hyperlink ref="B23" location="'19-18'!A1" display="免税点以上家屋の状況"/>
    <hyperlink ref="B24" location="'19-19'!A1" display="償却資産の決定価格等"/>
    <hyperlink ref="B25" location="'19-20'!A1" display="償却資産の課税標準額(法定免税点以上のもの)"/>
    <hyperlink ref="B26" location="'19-21'!A1" display="償却資産の段階別納税義務者数等"/>
    <hyperlink ref="B27" location="'19-22'!A1" display="固有資産等所在市町村交付の状況-国有資産- "/>
    <hyperlink ref="B28" location="'19-23'!A1" display="固有資産等所在市町村交付の状況-公有資産-"/>
    <hyperlink ref="B29" location="'19-24'!A1" display="都市計画税納税義務者数および課税標準額 (課税標準額は免税点以上のもの)"/>
    <hyperlink ref="B30" location="'19-25'!A1" display="軽自動車税課税対象車両数"/>
    <hyperlink ref="B31" location="'19-26'!A1" display="三木市会計別歳入決算額"/>
    <hyperlink ref="B32" location="'19-27'!A1" display="三木市会計別歳出決算額"/>
    <hyperlink ref="B33" location="'19-28'!A1" display="公営企業会計決算額"/>
    <hyperlink ref="B34" location="'19-29'!A1" display="普通会計決算収支状況"/>
    <hyperlink ref="B35" location="'19-30'!A1" display="普通会計歳入状況"/>
    <hyperlink ref="B36" location="'19-31'!A1" display="普通会計歳出状況Ⅰ（性質別歳出）"/>
    <hyperlink ref="B37" location="'19-32'!A1" display="普通会計歳出状況Ⅱ（目的別歳出）"/>
    <hyperlink ref="B38" location="'19-33'!A1" display="地方交付税決定状況および財政分析"/>
    <hyperlink ref="B39" location="'19-34'!A1" display="地方債種類別現在高"/>
    <hyperlink ref="B40" location="'19-35'!A1" display="地方債借入先別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Normal="100" zoomScaleSheetLayoutView="100" workbookViewId="0">
      <selection activeCell="C2" sqref="C2"/>
    </sheetView>
  </sheetViews>
  <sheetFormatPr defaultColWidth="10.875" defaultRowHeight="11.25"/>
  <cols>
    <col min="1" max="1" width="20.5" style="300" customWidth="1"/>
    <col min="2" max="3" width="13" style="300" customWidth="1"/>
    <col min="4" max="7" width="18" style="300" customWidth="1"/>
    <col min="8" max="8" width="12.75" style="300" customWidth="1"/>
    <col min="9" max="11" width="10.5" style="300" customWidth="1"/>
    <col min="12" max="252" width="9" style="300" customWidth="1"/>
    <col min="253" max="253" width="17.375" style="300" customWidth="1"/>
    <col min="254" max="254" width="12.375" style="300" customWidth="1"/>
    <col min="255" max="16384" width="10.875" style="300"/>
  </cols>
  <sheetData>
    <row r="1" spans="1:10" ht="18" customHeight="1" thickBot="1">
      <c r="A1" s="302" t="s">
        <v>149</v>
      </c>
      <c r="B1" s="35"/>
      <c r="C1" s="35"/>
      <c r="D1" s="35"/>
      <c r="E1" s="35"/>
      <c r="F1" s="35"/>
      <c r="G1" s="35"/>
      <c r="H1" s="318" t="s">
        <v>150</v>
      </c>
      <c r="I1" s="35"/>
      <c r="J1" s="40"/>
    </row>
    <row r="2" spans="1:10" ht="21" customHeight="1">
      <c r="A2" s="317" t="s">
        <v>151</v>
      </c>
      <c r="B2" s="316" t="s">
        <v>152</v>
      </c>
      <c r="C2" s="315" t="s">
        <v>153</v>
      </c>
      <c r="D2" s="314" t="s">
        <v>724</v>
      </c>
      <c r="E2" s="314" t="s">
        <v>154</v>
      </c>
      <c r="F2" s="312" t="s">
        <v>155</v>
      </c>
      <c r="G2" s="313" t="s">
        <v>156</v>
      </c>
      <c r="H2" s="312" t="s">
        <v>157</v>
      </c>
      <c r="I2" s="35"/>
      <c r="J2" s="40"/>
    </row>
    <row r="3" spans="1:10" ht="21" customHeight="1" thickBot="1">
      <c r="A3" s="311"/>
      <c r="B3" s="310" t="s">
        <v>723</v>
      </c>
      <c r="C3" s="309" t="s">
        <v>158</v>
      </c>
      <c r="D3" s="308"/>
      <c r="E3" s="308"/>
      <c r="F3" s="306"/>
      <c r="G3" s="307"/>
      <c r="H3" s="306"/>
      <c r="I3" s="35"/>
      <c r="J3" s="40"/>
    </row>
    <row r="4" spans="1:10" ht="21" customHeight="1">
      <c r="A4" s="305" t="s">
        <v>704</v>
      </c>
      <c r="B4" s="57"/>
      <c r="C4" s="30"/>
      <c r="D4" s="30">
        <v>2441734868</v>
      </c>
      <c r="E4" s="30">
        <v>1736858194</v>
      </c>
      <c r="F4" s="31">
        <v>630853763</v>
      </c>
      <c r="G4" s="29">
        <v>74022911</v>
      </c>
      <c r="H4" s="42">
        <v>71.132137103101726</v>
      </c>
      <c r="I4" s="35"/>
      <c r="J4" s="40"/>
    </row>
    <row r="5" spans="1:10" ht="21" customHeight="1">
      <c r="A5" s="304" t="s">
        <v>722</v>
      </c>
      <c r="B5" s="57">
        <v>12624</v>
      </c>
      <c r="C5" s="30">
        <v>21356</v>
      </c>
      <c r="D5" s="30">
        <v>1741534380</v>
      </c>
      <c r="E5" s="30">
        <v>1623920539</v>
      </c>
      <c r="F5" s="31">
        <v>117608241</v>
      </c>
      <c r="G5" s="29">
        <v>5600</v>
      </c>
      <c r="H5" s="42">
        <v>93.246539238576503</v>
      </c>
      <c r="I5" s="35"/>
      <c r="J5" s="40"/>
    </row>
    <row r="6" spans="1:10" ht="21" customHeight="1">
      <c r="A6" s="304" t="s">
        <v>721</v>
      </c>
      <c r="B6" s="57"/>
      <c r="C6" s="30"/>
      <c r="D6" s="30">
        <v>700200488</v>
      </c>
      <c r="E6" s="30">
        <v>112937655</v>
      </c>
      <c r="F6" s="31">
        <v>513245522</v>
      </c>
      <c r="G6" s="29">
        <v>74017311</v>
      </c>
      <c r="H6" s="42">
        <v>16.12933108952646</v>
      </c>
      <c r="I6" s="49"/>
      <c r="J6" s="40"/>
    </row>
    <row r="7" spans="1:10" ht="21" customHeight="1">
      <c r="A7" s="305">
        <v>28</v>
      </c>
      <c r="B7" s="57"/>
      <c r="C7" s="30"/>
      <c r="D7" s="30">
        <v>2321299769</v>
      </c>
      <c r="E7" s="30">
        <v>1715557182</v>
      </c>
      <c r="F7" s="31">
        <v>539863280</v>
      </c>
      <c r="G7" s="29">
        <v>65879307</v>
      </c>
      <c r="H7" s="42">
        <v>73.900000000000006</v>
      </c>
      <c r="I7" s="49"/>
      <c r="J7" s="40"/>
    </row>
    <row r="8" spans="1:10" ht="21" customHeight="1">
      <c r="A8" s="304" t="s">
        <v>722</v>
      </c>
      <c r="B8" s="57">
        <v>12216</v>
      </c>
      <c r="C8" s="30">
        <v>20307</v>
      </c>
      <c r="D8" s="30">
        <v>1700803100</v>
      </c>
      <c r="E8" s="30">
        <v>1605098730</v>
      </c>
      <c r="F8" s="31">
        <v>95572370</v>
      </c>
      <c r="G8" s="29">
        <v>132000</v>
      </c>
      <c r="H8" s="42">
        <v>94.4</v>
      </c>
      <c r="I8" s="49"/>
      <c r="J8" s="40"/>
    </row>
    <row r="9" spans="1:10" ht="21" customHeight="1">
      <c r="A9" s="304" t="s">
        <v>721</v>
      </c>
      <c r="B9" s="57"/>
      <c r="C9" s="30"/>
      <c r="D9" s="30">
        <v>620496669</v>
      </c>
      <c r="E9" s="30">
        <v>110458452</v>
      </c>
      <c r="F9" s="31">
        <v>444290910</v>
      </c>
      <c r="G9" s="29">
        <v>65747307</v>
      </c>
      <c r="H9" s="42">
        <v>17.8</v>
      </c>
      <c r="I9" s="49"/>
      <c r="J9" s="40"/>
    </row>
    <row r="10" spans="1:10" ht="21" customHeight="1">
      <c r="A10" s="305">
        <v>29</v>
      </c>
      <c r="B10" s="57"/>
      <c r="C10" s="30"/>
      <c r="D10" s="30">
        <v>2133189002</v>
      </c>
      <c r="E10" s="30">
        <v>1604223084</v>
      </c>
      <c r="F10" s="31">
        <v>478042856</v>
      </c>
      <c r="G10" s="29">
        <v>50923062</v>
      </c>
      <c r="H10" s="42">
        <v>75.2</v>
      </c>
      <c r="I10" s="49"/>
      <c r="J10" s="40"/>
    </row>
    <row r="11" spans="1:10" ht="21" customHeight="1">
      <c r="A11" s="304" t="s">
        <v>722</v>
      </c>
      <c r="B11" s="57">
        <v>11768</v>
      </c>
      <c r="C11" s="30">
        <v>19247</v>
      </c>
      <c r="D11" s="30">
        <v>1597310600</v>
      </c>
      <c r="E11" s="30">
        <v>1507188508</v>
      </c>
      <c r="F11" s="31">
        <v>90116392</v>
      </c>
      <c r="G11" s="29">
        <v>5700</v>
      </c>
      <c r="H11" s="42">
        <v>94.4</v>
      </c>
      <c r="I11" s="49"/>
      <c r="J11" s="40"/>
    </row>
    <row r="12" spans="1:10" ht="21" customHeight="1">
      <c r="A12" s="304" t="s">
        <v>721</v>
      </c>
      <c r="B12" s="57"/>
      <c r="C12" s="30"/>
      <c r="D12" s="30">
        <v>535878402</v>
      </c>
      <c r="E12" s="30">
        <v>97034576</v>
      </c>
      <c r="F12" s="31">
        <v>387926464</v>
      </c>
      <c r="G12" s="29">
        <v>50917362</v>
      </c>
      <c r="H12" s="42">
        <v>18.100000000000001</v>
      </c>
      <c r="I12" s="49"/>
      <c r="J12" s="40"/>
    </row>
    <row r="13" spans="1:10" ht="21" customHeight="1">
      <c r="A13" s="305">
        <v>30</v>
      </c>
      <c r="B13" s="57"/>
      <c r="C13" s="30"/>
      <c r="D13" s="30">
        <v>2121968528</v>
      </c>
      <c r="E13" s="30">
        <v>1634681506</v>
      </c>
      <c r="F13" s="31">
        <v>439900006</v>
      </c>
      <c r="G13" s="29">
        <v>47387016</v>
      </c>
      <c r="H13" s="42">
        <v>77</v>
      </c>
      <c r="I13" s="49"/>
      <c r="J13" s="40"/>
    </row>
    <row r="14" spans="1:10" ht="21" customHeight="1">
      <c r="A14" s="304" t="s">
        <v>722</v>
      </c>
      <c r="B14" s="57">
        <v>11344</v>
      </c>
      <c r="C14" s="30">
        <v>18375</v>
      </c>
      <c r="D14" s="30">
        <v>1650569600</v>
      </c>
      <c r="E14" s="30">
        <v>1553634280</v>
      </c>
      <c r="F14" s="31">
        <v>96894020</v>
      </c>
      <c r="G14" s="29">
        <v>41300</v>
      </c>
      <c r="H14" s="42">
        <v>94.1</v>
      </c>
      <c r="I14" s="49"/>
      <c r="J14" s="40"/>
    </row>
    <row r="15" spans="1:10" ht="21" customHeight="1">
      <c r="A15" s="304" t="s">
        <v>721</v>
      </c>
      <c r="B15" s="57"/>
      <c r="C15" s="30"/>
      <c r="D15" s="30">
        <v>471398928</v>
      </c>
      <c r="E15" s="30">
        <v>81047226</v>
      </c>
      <c r="F15" s="31">
        <v>343005986</v>
      </c>
      <c r="G15" s="29">
        <v>47345716</v>
      </c>
      <c r="H15" s="42">
        <v>17.2</v>
      </c>
      <c r="I15" s="49"/>
      <c r="J15" s="40"/>
    </row>
    <row r="16" spans="1:10" ht="21" customHeight="1">
      <c r="A16" s="305" t="s">
        <v>707</v>
      </c>
      <c r="B16" s="57"/>
      <c r="C16" s="30"/>
      <c r="D16" s="30">
        <v>2023742009</v>
      </c>
      <c r="E16" s="30">
        <v>1559636433</v>
      </c>
      <c r="F16" s="31">
        <v>432044721</v>
      </c>
      <c r="G16" s="29">
        <v>32060855</v>
      </c>
      <c r="H16" s="42">
        <v>77.099999999999994</v>
      </c>
      <c r="I16" s="49"/>
      <c r="J16" s="40"/>
    </row>
    <row r="17" spans="1:10" ht="21" customHeight="1">
      <c r="A17" s="304" t="s">
        <v>159</v>
      </c>
      <c r="B17" s="57">
        <v>11091</v>
      </c>
      <c r="C17" s="30">
        <v>17707</v>
      </c>
      <c r="D17" s="30">
        <v>1590723900</v>
      </c>
      <c r="E17" s="30">
        <v>1486468369</v>
      </c>
      <c r="F17" s="31">
        <v>104222631</v>
      </c>
      <c r="G17" s="29">
        <v>32900</v>
      </c>
      <c r="H17" s="42">
        <v>93.4</v>
      </c>
      <c r="I17" s="49"/>
      <c r="J17" s="40"/>
    </row>
    <row r="18" spans="1:10" ht="21" customHeight="1" thickBot="1">
      <c r="A18" s="303" t="s">
        <v>160</v>
      </c>
      <c r="B18" s="58"/>
      <c r="C18" s="56"/>
      <c r="D18" s="56">
        <v>433018109</v>
      </c>
      <c r="E18" s="56">
        <v>73168064</v>
      </c>
      <c r="F18" s="7">
        <v>327822090</v>
      </c>
      <c r="G18" s="48">
        <v>32027955</v>
      </c>
      <c r="H18" s="130">
        <v>16.899999999999999</v>
      </c>
      <c r="I18" s="49"/>
      <c r="J18" s="40"/>
    </row>
    <row r="19" spans="1:10" ht="18" customHeight="1">
      <c r="A19" s="302" t="s">
        <v>161</v>
      </c>
      <c r="B19" s="151"/>
      <c r="C19" s="35"/>
      <c r="D19" s="35"/>
      <c r="E19" s="35"/>
      <c r="F19" s="35"/>
      <c r="G19" s="35"/>
      <c r="H19" s="49"/>
      <c r="I19" s="49"/>
      <c r="J19" s="40"/>
    </row>
    <row r="20" spans="1:10" ht="18" customHeight="1">
      <c r="A20" s="302"/>
      <c r="B20" s="301"/>
      <c r="C20" s="301"/>
      <c r="D20" s="301"/>
      <c r="E20" s="301"/>
      <c r="F20" s="301"/>
      <c r="G20" s="301"/>
    </row>
    <row r="21" spans="1:10" ht="12">
      <c r="A21" s="49"/>
      <c r="B21" s="49"/>
      <c r="C21" s="49"/>
      <c r="D21" s="49"/>
      <c r="E21" s="49"/>
      <c r="F21" s="49"/>
      <c r="G21" s="49"/>
    </row>
    <row r="22" spans="1:10" ht="12">
      <c r="A22" s="49"/>
      <c r="B22" s="49"/>
      <c r="C22" s="49"/>
      <c r="D22" s="49"/>
      <c r="E22" s="49"/>
      <c r="F22" s="49"/>
      <c r="G22" s="49"/>
    </row>
    <row r="23" spans="1:10" ht="12">
      <c r="A23" s="49"/>
      <c r="B23" s="49"/>
      <c r="C23" s="49"/>
      <c r="D23" s="49"/>
      <c r="E23" s="49"/>
      <c r="F23" s="49"/>
      <c r="G23" s="49"/>
    </row>
    <row r="24" spans="1:10" ht="12">
      <c r="A24" s="49"/>
      <c r="B24" s="49"/>
      <c r="C24" s="49"/>
      <c r="D24" s="49"/>
      <c r="E24" s="49"/>
      <c r="F24" s="49"/>
      <c r="G24" s="49"/>
    </row>
    <row r="25" spans="1:10" ht="12">
      <c r="A25" s="49"/>
      <c r="B25" s="49"/>
      <c r="C25" s="49"/>
      <c r="D25" s="49"/>
      <c r="E25" s="49"/>
      <c r="F25" s="49"/>
      <c r="G25" s="49"/>
    </row>
    <row r="26" spans="1:10" ht="12">
      <c r="A26" s="49"/>
      <c r="B26" s="49"/>
      <c r="C26" s="49"/>
      <c r="D26" s="49"/>
      <c r="E26" s="49"/>
      <c r="F26" s="49"/>
      <c r="G26" s="49"/>
    </row>
    <row r="27" spans="1:10" ht="12">
      <c r="A27" s="49"/>
      <c r="B27" s="49"/>
      <c r="C27" s="49"/>
      <c r="D27" s="49"/>
      <c r="E27" s="49"/>
      <c r="F27" s="49"/>
      <c r="G27" s="49"/>
    </row>
    <row r="28" spans="1:10" ht="12">
      <c r="A28" s="49"/>
      <c r="B28" s="49"/>
      <c r="C28" s="49"/>
      <c r="D28" s="49"/>
      <c r="E28" s="49"/>
      <c r="F28" s="49"/>
      <c r="G28" s="49"/>
    </row>
    <row r="29" spans="1:10" ht="12">
      <c r="A29" s="49"/>
      <c r="B29" s="49"/>
      <c r="C29" s="49"/>
      <c r="D29" s="49"/>
      <c r="E29" s="49"/>
      <c r="F29" s="49"/>
      <c r="G29" s="49"/>
    </row>
    <row r="30" spans="1:10" ht="12">
      <c r="A30" s="49"/>
      <c r="B30" s="49"/>
      <c r="C30" s="49"/>
      <c r="D30" s="49"/>
      <c r="E30" s="49"/>
      <c r="F30" s="49"/>
      <c r="G30" s="49"/>
    </row>
    <row r="31" spans="1:10" ht="12">
      <c r="A31" s="49"/>
      <c r="B31" s="49"/>
      <c r="C31" s="49"/>
      <c r="D31" s="49"/>
      <c r="E31" s="49"/>
      <c r="F31" s="49"/>
      <c r="G31" s="49"/>
    </row>
    <row r="32" spans="1:10" ht="12">
      <c r="A32" s="49"/>
      <c r="B32" s="49"/>
      <c r="C32" s="49"/>
      <c r="D32" s="49"/>
      <c r="E32" s="49"/>
      <c r="F32" s="49"/>
      <c r="G32" s="49"/>
    </row>
    <row r="33" spans="1:7" ht="12">
      <c r="A33" s="49"/>
      <c r="B33" s="49"/>
      <c r="C33" s="49"/>
      <c r="D33" s="49"/>
      <c r="E33" s="49"/>
      <c r="F33" s="49"/>
      <c r="G33" s="49"/>
    </row>
  </sheetData>
  <mergeCells count="6">
    <mergeCell ref="H2:H3"/>
    <mergeCell ref="A2:A3"/>
    <mergeCell ref="D2:D3"/>
    <mergeCell ref="E2:E3"/>
    <mergeCell ref="F2:F3"/>
    <mergeCell ref="G2:G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7" fitToWidth="2" fitToHeight="0" orientation="portrait" r:id="rId1"/>
  <headerFooter alignWithMargins="0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view="pageBreakPreview" zoomScaleNormal="90" zoomScaleSheetLayoutView="100" workbookViewId="0">
      <selection activeCell="C2" sqref="C2"/>
    </sheetView>
  </sheetViews>
  <sheetFormatPr defaultRowHeight="11.25"/>
  <cols>
    <col min="1" max="1" width="11.375" style="51" customWidth="1"/>
    <col min="2" max="42" width="8.75" style="51" customWidth="1"/>
    <col min="43" max="16384" width="9" style="51"/>
  </cols>
  <sheetData>
    <row r="1" spans="1:21" ht="18" customHeight="1" thickBot="1">
      <c r="A1" s="228" t="s">
        <v>162</v>
      </c>
      <c r="E1" s="246"/>
      <c r="I1" s="246"/>
      <c r="M1" s="246"/>
      <c r="Q1" s="246"/>
      <c r="U1" s="246" t="s">
        <v>163</v>
      </c>
    </row>
    <row r="2" spans="1:21" s="297" customFormat="1" ht="14.25" customHeight="1">
      <c r="A2" s="245" t="s">
        <v>726</v>
      </c>
      <c r="B2" s="332" t="s">
        <v>704</v>
      </c>
      <c r="C2" s="244"/>
      <c r="D2" s="244"/>
      <c r="E2" s="262"/>
      <c r="F2" s="214">
        <v>28</v>
      </c>
      <c r="G2" s="244"/>
      <c r="H2" s="244"/>
      <c r="I2" s="262"/>
      <c r="J2" s="214">
        <v>29</v>
      </c>
      <c r="K2" s="244"/>
      <c r="L2" s="244"/>
      <c r="M2" s="244"/>
      <c r="N2" s="214">
        <v>30</v>
      </c>
      <c r="O2" s="244"/>
      <c r="P2" s="244"/>
      <c r="Q2" s="244"/>
      <c r="R2" s="214" t="s">
        <v>707</v>
      </c>
      <c r="S2" s="244"/>
      <c r="T2" s="244"/>
      <c r="U2" s="244"/>
    </row>
    <row r="3" spans="1:21" s="297" customFormat="1" ht="14.25" customHeight="1">
      <c r="A3" s="299"/>
      <c r="B3" s="331" t="s">
        <v>86</v>
      </c>
      <c r="C3" s="329" t="s">
        <v>164</v>
      </c>
      <c r="D3" s="328" t="s">
        <v>165</v>
      </c>
      <c r="E3" s="329" t="s">
        <v>166</v>
      </c>
      <c r="F3" s="329" t="s">
        <v>86</v>
      </c>
      <c r="G3" s="329" t="s">
        <v>164</v>
      </c>
      <c r="H3" s="328" t="s">
        <v>165</v>
      </c>
      <c r="I3" s="329" t="s">
        <v>166</v>
      </c>
      <c r="J3" s="327" t="s">
        <v>86</v>
      </c>
      <c r="K3" s="330" t="s">
        <v>164</v>
      </c>
      <c r="L3" s="328" t="s">
        <v>165</v>
      </c>
      <c r="M3" s="327" t="s">
        <v>166</v>
      </c>
      <c r="N3" s="329" t="s">
        <v>86</v>
      </c>
      <c r="O3" s="329" t="s">
        <v>164</v>
      </c>
      <c r="P3" s="328" t="s">
        <v>165</v>
      </c>
      <c r="Q3" s="327" t="s">
        <v>166</v>
      </c>
      <c r="R3" s="329" t="s">
        <v>86</v>
      </c>
      <c r="S3" s="329" t="s">
        <v>164</v>
      </c>
      <c r="T3" s="328" t="s">
        <v>165</v>
      </c>
      <c r="U3" s="327" t="s">
        <v>166</v>
      </c>
    </row>
    <row r="4" spans="1:21" s="297" customFormat="1" ht="14.25" customHeight="1" thickBot="1">
      <c r="A4" s="243"/>
      <c r="B4" s="326"/>
      <c r="C4" s="324"/>
      <c r="D4" s="323" t="s">
        <v>167</v>
      </c>
      <c r="E4" s="324"/>
      <c r="F4" s="324"/>
      <c r="G4" s="324"/>
      <c r="H4" s="323" t="s">
        <v>167</v>
      </c>
      <c r="I4" s="324"/>
      <c r="J4" s="322"/>
      <c r="K4" s="325"/>
      <c r="L4" s="323" t="s">
        <v>167</v>
      </c>
      <c r="M4" s="322"/>
      <c r="N4" s="324"/>
      <c r="O4" s="324"/>
      <c r="P4" s="323" t="s">
        <v>167</v>
      </c>
      <c r="Q4" s="322"/>
      <c r="R4" s="324"/>
      <c r="S4" s="324"/>
      <c r="T4" s="323" t="s">
        <v>167</v>
      </c>
      <c r="U4" s="322"/>
    </row>
    <row r="5" spans="1:21" s="254" customFormat="1" ht="23.25" customHeight="1">
      <c r="A5" s="321" t="s">
        <v>725</v>
      </c>
      <c r="B5" s="52">
        <v>7097</v>
      </c>
      <c r="C5" s="53">
        <v>3295</v>
      </c>
      <c r="D5" s="53">
        <v>2227</v>
      </c>
      <c r="E5" s="53">
        <v>1575</v>
      </c>
      <c r="F5" s="53">
        <v>7223</v>
      </c>
      <c r="G5" s="53">
        <v>2974</v>
      </c>
      <c r="H5" s="53">
        <v>2723</v>
      </c>
      <c r="I5" s="4">
        <v>1526</v>
      </c>
      <c r="J5" s="4">
        <v>6724</v>
      </c>
      <c r="K5" s="320">
        <v>2933</v>
      </c>
      <c r="L5" s="53">
        <v>2340</v>
      </c>
      <c r="M5" s="4">
        <v>1451</v>
      </c>
      <c r="N5" s="53">
        <v>6792</v>
      </c>
      <c r="O5" s="53">
        <v>3005</v>
      </c>
      <c r="P5" s="53">
        <v>2282</v>
      </c>
      <c r="Q5" s="4">
        <v>1505</v>
      </c>
      <c r="R5" s="53">
        <v>7212</v>
      </c>
      <c r="S5" s="53">
        <v>3277</v>
      </c>
      <c r="T5" s="53">
        <v>2282</v>
      </c>
      <c r="U5" s="4">
        <v>1653</v>
      </c>
    </row>
    <row r="6" spans="1:21" s="254" customFormat="1" ht="23.25" customHeight="1" thickBot="1">
      <c r="A6" s="62" t="s">
        <v>168</v>
      </c>
      <c r="B6" s="54">
        <v>128559</v>
      </c>
      <c r="C6" s="11">
        <v>43930</v>
      </c>
      <c r="D6" s="11">
        <v>23069</v>
      </c>
      <c r="E6" s="11">
        <v>61560</v>
      </c>
      <c r="F6" s="11">
        <v>108146</v>
      </c>
      <c r="G6" s="11">
        <v>33171</v>
      </c>
      <c r="H6" s="11">
        <v>27811</v>
      </c>
      <c r="I6" s="6">
        <v>47164</v>
      </c>
      <c r="J6" s="6">
        <v>110419</v>
      </c>
      <c r="K6" s="10">
        <v>30607</v>
      </c>
      <c r="L6" s="11">
        <v>23721</v>
      </c>
      <c r="M6" s="6">
        <v>56091</v>
      </c>
      <c r="N6" s="11">
        <v>92630</v>
      </c>
      <c r="O6" s="11">
        <v>32280</v>
      </c>
      <c r="P6" s="11">
        <v>23481</v>
      </c>
      <c r="Q6" s="6">
        <v>36868</v>
      </c>
      <c r="R6" s="11">
        <v>105674</v>
      </c>
      <c r="S6" s="11">
        <v>38416</v>
      </c>
      <c r="T6" s="11">
        <v>24582</v>
      </c>
      <c r="U6" s="6">
        <v>42676</v>
      </c>
    </row>
    <row r="7" spans="1:21" ht="18" customHeight="1">
      <c r="A7" s="228" t="s">
        <v>148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</row>
    <row r="8" spans="1:21" ht="12">
      <c r="A8" s="50"/>
      <c r="S8" s="174"/>
    </row>
    <row r="9" spans="1:21" ht="12">
      <c r="A9" s="254"/>
      <c r="S9" s="174"/>
    </row>
    <row r="10" spans="1:21" ht="12">
      <c r="A10" s="297"/>
    </row>
  </sheetData>
  <mergeCells count="21">
    <mergeCell ref="Q3:Q4"/>
    <mergeCell ref="A2:A4"/>
    <mergeCell ref="B2:E2"/>
    <mergeCell ref="F2:I2"/>
    <mergeCell ref="J2:M2"/>
    <mergeCell ref="N2:Q2"/>
    <mergeCell ref="G3:G4"/>
    <mergeCell ref="I3:I4"/>
    <mergeCell ref="J3:J4"/>
    <mergeCell ref="K3:K4"/>
    <mergeCell ref="M3:M4"/>
    <mergeCell ref="R2:U2"/>
    <mergeCell ref="B3:B4"/>
    <mergeCell ref="C3:C4"/>
    <mergeCell ref="E3:E4"/>
    <mergeCell ref="F3:F4"/>
    <mergeCell ref="N3:N4"/>
    <mergeCell ref="R3:R4"/>
    <mergeCell ref="S3:S4"/>
    <mergeCell ref="U3:U4"/>
    <mergeCell ref="O3:O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9" fitToWidth="2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view="pageBreakPreview" topLeftCell="B1" zoomScaleNormal="100" zoomScaleSheetLayoutView="100" workbookViewId="0">
      <selection activeCell="C2" sqref="C2"/>
    </sheetView>
  </sheetViews>
  <sheetFormatPr defaultRowHeight="11.25"/>
  <cols>
    <col min="1" max="1" width="11.375" style="51" customWidth="1"/>
    <col min="2" max="5" width="9.125" style="51" customWidth="1"/>
    <col min="6" max="9" width="8.75" style="51" customWidth="1"/>
    <col min="10" max="17" width="7" style="51" customWidth="1"/>
    <col min="18" max="18" width="7.25" style="51" customWidth="1"/>
    <col min="19" max="21" width="6.5" style="51" customWidth="1"/>
    <col min="22" max="16384" width="9" style="51"/>
  </cols>
  <sheetData>
    <row r="1" spans="1:20" ht="18" customHeight="1" thickBot="1">
      <c r="A1" s="228" t="s">
        <v>169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40"/>
      <c r="T1" s="246" t="s">
        <v>170</v>
      </c>
    </row>
    <row r="2" spans="1:20" s="335" customFormat="1" ht="17.25" customHeight="1">
      <c r="A2" s="348" t="s">
        <v>731</v>
      </c>
      <c r="B2" s="347" t="s">
        <v>171</v>
      </c>
      <c r="C2" s="342" t="s">
        <v>172</v>
      </c>
      <c r="D2" s="341"/>
      <c r="E2" s="343"/>
      <c r="F2" s="342" t="s">
        <v>173</v>
      </c>
      <c r="G2" s="341"/>
      <c r="H2" s="343"/>
      <c r="I2" s="346" t="s">
        <v>730</v>
      </c>
      <c r="J2" s="345" t="s">
        <v>729</v>
      </c>
      <c r="K2" s="344"/>
      <c r="L2" s="342" t="s">
        <v>174</v>
      </c>
      <c r="M2" s="341"/>
      <c r="N2" s="343"/>
      <c r="O2" s="342" t="s">
        <v>175</v>
      </c>
      <c r="P2" s="341"/>
      <c r="Q2" s="343"/>
      <c r="R2" s="342" t="s">
        <v>176</v>
      </c>
      <c r="S2" s="341"/>
      <c r="T2" s="341"/>
    </row>
    <row r="3" spans="1:20" s="335" customFormat="1" ht="17.25" customHeight="1" thickBot="1">
      <c r="A3" s="340"/>
      <c r="B3" s="339"/>
      <c r="C3" s="337" t="s">
        <v>86</v>
      </c>
      <c r="D3" s="337" t="s">
        <v>177</v>
      </c>
      <c r="E3" s="337" t="s">
        <v>13</v>
      </c>
      <c r="F3" s="337" t="s">
        <v>86</v>
      </c>
      <c r="G3" s="337" t="s">
        <v>177</v>
      </c>
      <c r="H3" s="337" t="s">
        <v>13</v>
      </c>
      <c r="I3" s="336" t="s">
        <v>86</v>
      </c>
      <c r="J3" s="338" t="s">
        <v>177</v>
      </c>
      <c r="K3" s="337" t="s">
        <v>13</v>
      </c>
      <c r="L3" s="337" t="s">
        <v>86</v>
      </c>
      <c r="M3" s="337" t="s">
        <v>177</v>
      </c>
      <c r="N3" s="337" t="s">
        <v>13</v>
      </c>
      <c r="O3" s="337" t="s">
        <v>86</v>
      </c>
      <c r="P3" s="337" t="s">
        <v>177</v>
      </c>
      <c r="Q3" s="337" t="s">
        <v>13</v>
      </c>
      <c r="R3" s="337" t="s">
        <v>86</v>
      </c>
      <c r="S3" s="337" t="s">
        <v>177</v>
      </c>
      <c r="T3" s="336" t="s">
        <v>13</v>
      </c>
    </row>
    <row r="4" spans="1:20" ht="21.75" customHeight="1">
      <c r="A4" s="50" t="s">
        <v>728</v>
      </c>
      <c r="B4" s="55">
        <v>33969</v>
      </c>
      <c r="C4" s="9">
        <v>25704</v>
      </c>
      <c r="D4" s="9">
        <v>23366</v>
      </c>
      <c r="E4" s="9">
        <v>2338</v>
      </c>
      <c r="F4" s="9">
        <v>1419</v>
      </c>
      <c r="G4" s="9">
        <v>1246</v>
      </c>
      <c r="H4" s="9">
        <v>173</v>
      </c>
      <c r="I4" s="5">
        <v>139</v>
      </c>
      <c r="J4" s="8">
        <v>124</v>
      </c>
      <c r="K4" s="9">
        <v>15</v>
      </c>
      <c r="L4" s="9" t="s">
        <v>74</v>
      </c>
      <c r="M4" s="9" t="s">
        <v>74</v>
      </c>
      <c r="N4" s="9" t="s">
        <v>74</v>
      </c>
      <c r="O4" s="9">
        <v>6373</v>
      </c>
      <c r="P4" s="9">
        <v>5780</v>
      </c>
      <c r="Q4" s="9">
        <v>593</v>
      </c>
      <c r="R4" s="9">
        <v>334</v>
      </c>
      <c r="S4" s="9">
        <v>325</v>
      </c>
      <c r="T4" s="5">
        <v>9</v>
      </c>
    </row>
    <row r="5" spans="1:20" ht="21.75" customHeight="1">
      <c r="A5" s="50">
        <v>29</v>
      </c>
      <c r="B5" s="55">
        <v>34142</v>
      </c>
      <c r="C5" s="9">
        <v>25956</v>
      </c>
      <c r="D5" s="9">
        <v>23604</v>
      </c>
      <c r="E5" s="9">
        <v>2352</v>
      </c>
      <c r="F5" s="9">
        <v>1398</v>
      </c>
      <c r="G5" s="9">
        <v>1236</v>
      </c>
      <c r="H5" s="9">
        <v>162</v>
      </c>
      <c r="I5" s="5">
        <v>120</v>
      </c>
      <c r="J5" s="8">
        <v>112</v>
      </c>
      <c r="K5" s="9">
        <v>8</v>
      </c>
      <c r="L5" s="9" t="s">
        <v>74</v>
      </c>
      <c r="M5" s="9" t="s">
        <v>74</v>
      </c>
      <c r="N5" s="9" t="s">
        <v>74</v>
      </c>
      <c r="O5" s="9">
        <v>6384</v>
      </c>
      <c r="P5" s="9">
        <v>5784</v>
      </c>
      <c r="Q5" s="9">
        <v>600</v>
      </c>
      <c r="R5" s="9">
        <v>284</v>
      </c>
      <c r="S5" s="9">
        <v>277</v>
      </c>
      <c r="T5" s="5">
        <v>7</v>
      </c>
    </row>
    <row r="6" spans="1:20" ht="21.75" customHeight="1">
      <c r="A6" s="50">
        <v>30</v>
      </c>
      <c r="B6" s="55">
        <v>34322</v>
      </c>
      <c r="C6" s="9">
        <v>26167</v>
      </c>
      <c r="D6" s="9">
        <v>23706</v>
      </c>
      <c r="E6" s="9">
        <v>2461</v>
      </c>
      <c r="F6" s="9">
        <v>1348</v>
      </c>
      <c r="G6" s="9">
        <v>1193</v>
      </c>
      <c r="H6" s="9">
        <v>155</v>
      </c>
      <c r="I6" s="5">
        <v>129</v>
      </c>
      <c r="J6" s="8">
        <v>109</v>
      </c>
      <c r="K6" s="9">
        <v>20</v>
      </c>
      <c r="L6" s="9" t="s">
        <v>74</v>
      </c>
      <c r="M6" s="9" t="s">
        <v>74</v>
      </c>
      <c r="N6" s="9" t="s">
        <v>74</v>
      </c>
      <c r="O6" s="9">
        <v>6337</v>
      </c>
      <c r="P6" s="9">
        <v>5733</v>
      </c>
      <c r="Q6" s="9">
        <v>604</v>
      </c>
      <c r="R6" s="9">
        <v>341</v>
      </c>
      <c r="S6" s="9">
        <v>336</v>
      </c>
      <c r="T6" s="5">
        <v>5</v>
      </c>
    </row>
    <row r="7" spans="1:20" ht="21.75" customHeight="1">
      <c r="A7" s="50" t="s">
        <v>727</v>
      </c>
      <c r="B7" s="55">
        <v>34595</v>
      </c>
      <c r="C7" s="9">
        <v>26509</v>
      </c>
      <c r="D7" s="9">
        <v>24155</v>
      </c>
      <c r="E7" s="9">
        <v>2354</v>
      </c>
      <c r="F7" s="9">
        <v>1363</v>
      </c>
      <c r="G7" s="9">
        <v>1207</v>
      </c>
      <c r="H7" s="9">
        <v>156</v>
      </c>
      <c r="I7" s="5">
        <v>78</v>
      </c>
      <c r="J7" s="8">
        <v>67</v>
      </c>
      <c r="K7" s="9">
        <v>11</v>
      </c>
      <c r="L7" s="9" t="s">
        <v>74</v>
      </c>
      <c r="M7" s="9" t="s">
        <v>74</v>
      </c>
      <c r="N7" s="9" t="s">
        <v>74</v>
      </c>
      <c r="O7" s="9">
        <v>6302</v>
      </c>
      <c r="P7" s="9">
        <v>5630</v>
      </c>
      <c r="Q7" s="9">
        <v>672</v>
      </c>
      <c r="R7" s="9">
        <v>343</v>
      </c>
      <c r="S7" s="9">
        <v>332</v>
      </c>
      <c r="T7" s="5">
        <v>11</v>
      </c>
    </row>
    <row r="8" spans="1:20" ht="21.75" customHeight="1" thickBot="1">
      <c r="A8" s="62">
        <v>2</v>
      </c>
      <c r="B8" s="54">
        <v>34535</v>
      </c>
      <c r="C8" s="11">
        <v>26594</v>
      </c>
      <c r="D8" s="11">
        <v>24125</v>
      </c>
      <c r="E8" s="11">
        <v>2469</v>
      </c>
      <c r="F8" s="11">
        <v>1350</v>
      </c>
      <c r="G8" s="11">
        <v>1189</v>
      </c>
      <c r="H8" s="11">
        <v>161</v>
      </c>
      <c r="I8" s="6">
        <v>85</v>
      </c>
      <c r="J8" s="10">
        <v>82</v>
      </c>
      <c r="K8" s="11">
        <v>3</v>
      </c>
      <c r="L8" s="11" t="s">
        <v>75</v>
      </c>
      <c r="M8" s="11" t="s">
        <v>75</v>
      </c>
      <c r="N8" s="11" t="s">
        <v>75</v>
      </c>
      <c r="O8" s="11">
        <v>6196</v>
      </c>
      <c r="P8" s="11">
        <v>5502</v>
      </c>
      <c r="Q8" s="11">
        <v>694</v>
      </c>
      <c r="R8" s="11">
        <v>310</v>
      </c>
      <c r="S8" s="11">
        <v>301</v>
      </c>
      <c r="T8" s="6">
        <v>9</v>
      </c>
    </row>
    <row r="9" spans="1:20" ht="18" customHeight="1">
      <c r="A9" s="180" t="s">
        <v>179</v>
      </c>
      <c r="B9" s="13"/>
      <c r="C9" s="13"/>
      <c r="D9" s="13"/>
      <c r="E9" s="13"/>
      <c r="F9" s="13"/>
      <c r="G9" s="13"/>
      <c r="H9" s="13"/>
      <c r="I9" s="13"/>
      <c r="J9" s="13"/>
      <c r="K9" s="43"/>
      <c r="L9" s="13"/>
      <c r="M9" s="13"/>
      <c r="N9" s="40"/>
    </row>
    <row r="10" spans="1:20" ht="18" customHeight="1">
      <c r="A10" s="180" t="s">
        <v>180</v>
      </c>
      <c r="B10" s="13"/>
      <c r="C10" s="13"/>
      <c r="D10" s="13"/>
      <c r="E10" s="13"/>
      <c r="F10" s="13"/>
      <c r="G10" s="13"/>
      <c r="H10" s="13"/>
      <c r="I10" s="13"/>
      <c r="J10" s="180"/>
      <c r="L10" s="13"/>
      <c r="M10" s="13"/>
      <c r="N10" s="40"/>
    </row>
    <row r="11" spans="1:20" ht="18" customHeight="1">
      <c r="A11" s="180" t="s">
        <v>181</v>
      </c>
      <c r="B11" s="13"/>
      <c r="C11" s="13"/>
      <c r="D11" s="13"/>
      <c r="E11" s="13"/>
      <c r="F11" s="13"/>
      <c r="G11" s="13"/>
      <c r="H11" s="13"/>
      <c r="I11" s="13"/>
      <c r="J11" s="180"/>
      <c r="L11" s="13"/>
      <c r="M11" s="13"/>
      <c r="N11" s="40"/>
    </row>
    <row r="12" spans="1:20" ht="12">
      <c r="A12" s="334"/>
      <c r="B12" s="13"/>
      <c r="C12" s="13"/>
      <c r="D12" s="13"/>
      <c r="E12" s="13"/>
      <c r="F12" s="13"/>
      <c r="G12" s="13"/>
      <c r="H12" s="28"/>
      <c r="I12" s="13"/>
      <c r="J12" s="13"/>
      <c r="K12" s="43"/>
      <c r="L12" s="13"/>
      <c r="M12" s="13"/>
      <c r="N12" s="40"/>
    </row>
    <row r="13" spans="1:20" ht="12">
      <c r="A13" s="334"/>
      <c r="B13" s="13"/>
      <c r="C13" s="13"/>
      <c r="D13" s="13"/>
      <c r="E13" s="13"/>
      <c r="F13" s="13"/>
      <c r="G13" s="13"/>
      <c r="H13" s="13"/>
      <c r="I13" s="13"/>
      <c r="J13" s="13"/>
      <c r="K13" s="43"/>
      <c r="L13" s="13"/>
      <c r="M13" s="27"/>
      <c r="N13" s="40"/>
    </row>
    <row r="14" spans="1:20" ht="12">
      <c r="A14" s="50"/>
      <c r="B14" s="13"/>
      <c r="C14" s="13"/>
      <c r="D14" s="13"/>
      <c r="E14" s="13"/>
      <c r="F14" s="13"/>
      <c r="G14" s="13"/>
      <c r="H14" s="13"/>
      <c r="I14" s="13"/>
      <c r="J14" s="13"/>
      <c r="K14" s="43"/>
      <c r="L14" s="13"/>
      <c r="M14" s="27"/>
      <c r="N14" s="40"/>
    </row>
    <row r="15" spans="1:20" ht="12">
      <c r="A15" s="334"/>
      <c r="B15" s="13"/>
      <c r="C15" s="13"/>
      <c r="D15" s="13"/>
      <c r="E15" s="13"/>
      <c r="F15" s="13"/>
      <c r="G15" s="13"/>
      <c r="H15" s="13"/>
      <c r="I15" s="13"/>
      <c r="J15" s="13"/>
      <c r="K15" s="43"/>
      <c r="L15" s="13"/>
      <c r="M15" s="27"/>
      <c r="N15" s="40"/>
    </row>
    <row r="16" spans="1:20" ht="12">
      <c r="A16" s="334"/>
      <c r="B16" s="13"/>
      <c r="C16" s="13"/>
      <c r="D16" s="13"/>
      <c r="E16" s="13"/>
      <c r="F16" s="13"/>
      <c r="G16" s="13"/>
      <c r="H16" s="13"/>
      <c r="I16" s="13"/>
      <c r="J16" s="13"/>
      <c r="K16" s="43"/>
      <c r="L16" s="13"/>
      <c r="M16" s="27"/>
      <c r="N16" s="40"/>
    </row>
    <row r="17" spans="1:14" ht="12">
      <c r="A17" s="50"/>
      <c r="B17" s="13"/>
      <c r="C17" s="13"/>
      <c r="D17" s="13"/>
      <c r="E17" s="13"/>
      <c r="F17" s="13"/>
      <c r="G17" s="13"/>
      <c r="H17" s="13"/>
      <c r="I17" s="13"/>
      <c r="J17" s="13"/>
      <c r="K17" s="43"/>
      <c r="L17" s="13"/>
      <c r="M17" s="27"/>
      <c r="N17" s="40"/>
    </row>
    <row r="18" spans="1:14" ht="12">
      <c r="A18" s="334"/>
      <c r="B18" s="13"/>
      <c r="C18" s="13"/>
      <c r="D18" s="13"/>
      <c r="E18" s="13"/>
      <c r="F18" s="13"/>
      <c r="G18" s="13"/>
      <c r="H18" s="13"/>
      <c r="I18" s="13"/>
      <c r="J18" s="13"/>
      <c r="K18" s="43"/>
      <c r="L18" s="13"/>
      <c r="M18" s="27"/>
      <c r="N18" s="40"/>
    </row>
    <row r="19" spans="1:14" ht="12">
      <c r="A19" s="334"/>
      <c r="B19" s="13"/>
      <c r="C19" s="13"/>
      <c r="D19" s="13"/>
      <c r="E19" s="13"/>
      <c r="F19" s="13"/>
      <c r="G19" s="13"/>
      <c r="H19" s="13"/>
      <c r="I19" s="13"/>
      <c r="J19" s="13"/>
      <c r="K19" s="43"/>
      <c r="L19" s="13"/>
      <c r="M19" s="27"/>
      <c r="N19" s="40"/>
    </row>
    <row r="20" spans="1:14" ht="12">
      <c r="A20" s="333"/>
      <c r="B20" s="13"/>
      <c r="C20" s="154"/>
      <c r="D20" s="13"/>
      <c r="E20" s="13"/>
      <c r="F20" s="13"/>
      <c r="G20" s="13"/>
      <c r="H20" s="13"/>
      <c r="I20" s="13"/>
      <c r="J20" s="13"/>
      <c r="K20" s="43"/>
      <c r="L20" s="27"/>
      <c r="M20" s="27"/>
      <c r="N20" s="40"/>
    </row>
    <row r="21" spans="1:14" ht="12">
      <c r="A21" s="333"/>
      <c r="B21" s="254"/>
      <c r="C21" s="254"/>
      <c r="D21" s="254"/>
      <c r="E21" s="254"/>
      <c r="F21" s="254"/>
      <c r="G21" s="254"/>
      <c r="H21" s="254"/>
      <c r="I21" s="254"/>
    </row>
    <row r="22" spans="1:14" ht="12">
      <c r="A22" s="27"/>
      <c r="B22" s="27"/>
      <c r="C22" s="27"/>
      <c r="D22" s="27"/>
      <c r="E22" s="27"/>
      <c r="F22" s="27"/>
      <c r="G22" s="27"/>
      <c r="H22" s="27"/>
      <c r="I22" s="27"/>
    </row>
    <row r="23" spans="1:14" ht="12">
      <c r="A23" s="27"/>
      <c r="B23" s="27"/>
      <c r="C23" s="27"/>
      <c r="D23" s="27"/>
      <c r="E23" s="27"/>
      <c r="F23" s="27"/>
      <c r="G23" s="27"/>
      <c r="H23" s="27"/>
      <c r="I23" s="27"/>
    </row>
    <row r="24" spans="1:14" ht="12">
      <c r="A24" s="27"/>
      <c r="B24" s="27"/>
      <c r="C24" s="27"/>
      <c r="D24" s="27"/>
      <c r="E24" s="27"/>
      <c r="F24" s="27"/>
      <c r="G24" s="27"/>
      <c r="H24" s="27"/>
      <c r="I24" s="27"/>
    </row>
    <row r="25" spans="1:14" ht="12">
      <c r="A25" s="27"/>
      <c r="B25" s="27"/>
      <c r="C25" s="27"/>
      <c r="D25" s="27"/>
      <c r="E25" s="27"/>
      <c r="F25" s="27"/>
      <c r="G25" s="27"/>
      <c r="H25" s="27"/>
      <c r="I25" s="27"/>
    </row>
    <row r="26" spans="1:14" ht="12">
      <c r="A26" s="27"/>
      <c r="B26" s="27"/>
      <c r="C26" s="27"/>
      <c r="D26" s="27"/>
      <c r="E26" s="27"/>
      <c r="F26" s="27"/>
      <c r="G26" s="27"/>
      <c r="H26" s="27"/>
      <c r="I26" s="27"/>
    </row>
    <row r="27" spans="1:14" ht="12">
      <c r="A27" s="27"/>
      <c r="B27" s="27"/>
      <c r="C27" s="27"/>
      <c r="D27" s="27"/>
      <c r="E27" s="27"/>
      <c r="F27" s="27"/>
      <c r="G27" s="27"/>
      <c r="H27" s="27"/>
      <c r="I27" s="27"/>
    </row>
    <row r="28" spans="1:14" ht="12">
      <c r="A28" s="27"/>
      <c r="B28" s="27"/>
      <c r="C28" s="27"/>
      <c r="D28" s="27"/>
      <c r="E28" s="27"/>
      <c r="F28" s="27"/>
      <c r="G28" s="27"/>
      <c r="H28" s="27"/>
      <c r="I28" s="27"/>
    </row>
    <row r="29" spans="1:14" ht="12">
      <c r="A29" s="27"/>
      <c r="B29" s="27"/>
      <c r="C29" s="27"/>
      <c r="D29" s="27"/>
      <c r="E29" s="27"/>
      <c r="F29" s="27"/>
      <c r="G29" s="27"/>
      <c r="H29" s="27"/>
      <c r="I29" s="27"/>
    </row>
    <row r="30" spans="1:14" ht="12">
      <c r="A30" s="27"/>
      <c r="B30" s="27"/>
      <c r="C30" s="27"/>
      <c r="D30" s="27"/>
      <c r="E30" s="27"/>
      <c r="F30" s="27"/>
      <c r="G30" s="27"/>
      <c r="H30" s="27"/>
      <c r="I30" s="27"/>
    </row>
    <row r="31" spans="1:14" ht="12">
      <c r="A31" s="27"/>
      <c r="B31" s="27"/>
      <c r="C31" s="27"/>
      <c r="D31" s="27"/>
      <c r="E31" s="27"/>
      <c r="F31" s="27"/>
      <c r="G31" s="27"/>
      <c r="H31" s="27"/>
      <c r="I31" s="27"/>
    </row>
    <row r="32" spans="1:14" ht="12">
      <c r="A32" s="27"/>
      <c r="B32" s="27"/>
      <c r="C32" s="27"/>
      <c r="D32" s="27"/>
      <c r="E32" s="27"/>
      <c r="F32" s="27"/>
      <c r="G32" s="27"/>
      <c r="H32" s="27"/>
      <c r="I32" s="27"/>
    </row>
    <row r="33" spans="1:9" ht="12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12">
      <c r="A34" s="27"/>
      <c r="B34" s="27"/>
      <c r="C34" s="27"/>
      <c r="D34" s="27"/>
      <c r="E34" s="27"/>
      <c r="F34" s="27"/>
      <c r="G34" s="27"/>
      <c r="H34" s="27"/>
      <c r="I34" s="27"/>
    </row>
    <row r="35" spans="1:9" ht="12">
      <c r="A35" s="27"/>
      <c r="B35" s="27"/>
      <c r="C35" s="27"/>
      <c r="D35" s="27"/>
      <c r="E35" s="27"/>
      <c r="F35" s="27"/>
      <c r="G35" s="27"/>
      <c r="H35" s="27"/>
      <c r="I35" s="27"/>
    </row>
  </sheetData>
  <mergeCells count="8">
    <mergeCell ref="O2:Q2"/>
    <mergeCell ref="R2:T2"/>
    <mergeCell ref="A2:A3"/>
    <mergeCell ref="B2:B3"/>
    <mergeCell ref="C2:E2"/>
    <mergeCell ref="F2:H2"/>
    <mergeCell ref="J2:K2"/>
    <mergeCell ref="L2:N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4" width="13.125" style="51" customWidth="1"/>
    <col min="5" max="7" width="10.5" style="51" customWidth="1"/>
    <col min="8" max="16384" width="9" style="51"/>
  </cols>
  <sheetData>
    <row r="1" spans="1:7" ht="18" customHeight="1" thickBot="1">
      <c r="A1" s="228" t="s">
        <v>182</v>
      </c>
      <c r="E1" s="229"/>
      <c r="F1" s="229"/>
      <c r="G1" s="246" t="s">
        <v>183</v>
      </c>
    </row>
    <row r="2" spans="1:7" ht="18.75" customHeight="1">
      <c r="A2" s="355" t="s">
        <v>735</v>
      </c>
      <c r="B2" s="223" t="s">
        <v>734</v>
      </c>
      <c r="C2" s="217" t="s">
        <v>733</v>
      </c>
      <c r="D2" s="217"/>
      <c r="E2" s="217" t="s">
        <v>732</v>
      </c>
      <c r="F2" s="217"/>
      <c r="G2" s="214"/>
    </row>
    <row r="3" spans="1:7" ht="18.75" customHeight="1">
      <c r="A3" s="354"/>
      <c r="B3" s="211"/>
      <c r="C3" s="204" t="s">
        <v>184</v>
      </c>
      <c r="D3" s="353"/>
      <c r="E3" s="207" t="s">
        <v>185</v>
      </c>
      <c r="F3" s="207" t="s">
        <v>186</v>
      </c>
      <c r="G3" s="204" t="s">
        <v>187</v>
      </c>
    </row>
    <row r="4" spans="1:7" ht="18.75" customHeight="1" thickBot="1">
      <c r="A4" s="352"/>
      <c r="B4" s="351"/>
      <c r="C4" s="350"/>
      <c r="D4" s="208" t="s">
        <v>188</v>
      </c>
      <c r="E4" s="350"/>
      <c r="F4" s="350"/>
      <c r="G4" s="349"/>
    </row>
    <row r="5" spans="1:7" ht="18.75" customHeight="1">
      <c r="A5" s="321" t="s">
        <v>728</v>
      </c>
      <c r="B5" s="52">
        <v>6244</v>
      </c>
      <c r="C5" s="53">
        <v>22727</v>
      </c>
      <c r="D5" s="53">
        <v>1494</v>
      </c>
      <c r="E5" s="53">
        <v>2641559</v>
      </c>
      <c r="F5" s="53">
        <v>79545</v>
      </c>
      <c r="G5" s="4">
        <v>2562014</v>
      </c>
    </row>
    <row r="6" spans="1:7" ht="18.75" customHeight="1">
      <c r="A6" s="50">
        <v>29</v>
      </c>
      <c r="B6" s="55">
        <v>6498</v>
      </c>
      <c r="C6" s="9">
        <v>23398</v>
      </c>
      <c r="D6" s="9">
        <v>1682</v>
      </c>
      <c r="E6" s="9">
        <v>2677515</v>
      </c>
      <c r="F6" s="9">
        <v>81893</v>
      </c>
      <c r="G6" s="5">
        <v>2595622</v>
      </c>
    </row>
    <row r="7" spans="1:7" ht="18.75" customHeight="1">
      <c r="A7" s="50">
        <v>30</v>
      </c>
      <c r="B7" s="55">
        <v>7041</v>
      </c>
      <c r="C7" s="9">
        <v>24843</v>
      </c>
      <c r="D7" s="9">
        <v>1953</v>
      </c>
      <c r="E7" s="9">
        <v>2769446</v>
      </c>
      <c r="F7" s="9">
        <v>86951</v>
      </c>
      <c r="G7" s="5">
        <v>2682495</v>
      </c>
    </row>
    <row r="8" spans="1:7" ht="18.75" customHeight="1">
      <c r="A8" s="50" t="s">
        <v>178</v>
      </c>
      <c r="B8" s="55">
        <v>7119</v>
      </c>
      <c r="C8" s="9">
        <v>25239</v>
      </c>
      <c r="D8" s="9">
        <v>2038</v>
      </c>
      <c r="E8" s="9">
        <v>2784799</v>
      </c>
      <c r="F8" s="9">
        <v>88337</v>
      </c>
      <c r="G8" s="5">
        <v>2696462</v>
      </c>
    </row>
    <row r="9" spans="1:7" ht="18.75" customHeight="1" thickBot="1">
      <c r="A9" s="62">
        <v>2</v>
      </c>
      <c r="B9" s="54">
        <v>7177</v>
      </c>
      <c r="C9" s="11">
        <v>25429</v>
      </c>
      <c r="D9" s="11">
        <v>2056</v>
      </c>
      <c r="E9" s="11">
        <v>2786304</v>
      </c>
      <c r="F9" s="11">
        <v>89002</v>
      </c>
      <c r="G9" s="6">
        <v>2697302</v>
      </c>
    </row>
    <row r="10" spans="1:7" ht="18" customHeight="1">
      <c r="A10" s="228" t="s">
        <v>179</v>
      </c>
      <c r="B10" s="13"/>
      <c r="C10" s="13"/>
      <c r="D10" s="13"/>
      <c r="E10" s="13"/>
      <c r="F10" s="40"/>
    </row>
    <row r="11" spans="1:7" ht="12">
      <c r="A11" s="13"/>
      <c r="B11" s="13"/>
      <c r="C11" s="13"/>
      <c r="D11" s="13"/>
      <c r="E11" s="13"/>
      <c r="F11" s="40"/>
    </row>
    <row r="12" spans="1:7" ht="12">
      <c r="A12" s="13"/>
      <c r="B12" s="13"/>
      <c r="C12" s="13"/>
      <c r="D12" s="13"/>
      <c r="E12" s="13"/>
      <c r="F12" s="40"/>
    </row>
  </sheetData>
  <mergeCells count="8">
    <mergeCell ref="A2:A4"/>
    <mergeCell ref="B2:B4"/>
    <mergeCell ref="C2:D2"/>
    <mergeCell ref="E2:G2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view="pageBreakPreview" zoomScaleNormal="100" zoomScaleSheetLayoutView="100" workbookViewId="0"/>
  </sheetViews>
  <sheetFormatPr defaultRowHeight="11.25"/>
  <cols>
    <col min="1" max="1" width="13.375" style="51" customWidth="1"/>
    <col min="2" max="4" width="11" style="51" bestFit="1" customWidth="1"/>
    <col min="5" max="5" width="11.5" style="51" customWidth="1"/>
    <col min="6" max="6" width="11" style="51" bestFit="1" customWidth="1"/>
    <col min="7" max="7" width="14.125" style="51" bestFit="1" customWidth="1"/>
    <col min="8" max="8" width="10" style="51" bestFit="1" customWidth="1"/>
    <col min="9" max="9" width="9.125" style="51" bestFit="1" customWidth="1"/>
    <col min="10" max="10" width="8.5" style="51" bestFit="1" customWidth="1"/>
    <col min="11" max="12" width="9.125" style="51" bestFit="1" customWidth="1"/>
    <col min="13" max="13" width="11.25" style="51" customWidth="1"/>
    <col min="14" max="14" width="8.625" style="51" customWidth="1"/>
    <col min="15" max="15" width="9.375" style="51" customWidth="1"/>
    <col min="16" max="16" width="10.375" style="51" customWidth="1"/>
    <col min="17" max="21" width="7" style="51" customWidth="1"/>
    <col min="22" max="16384" width="9" style="51"/>
  </cols>
  <sheetData>
    <row r="1" spans="1:20" ht="18" customHeight="1" thickBot="1">
      <c r="A1" s="228" t="s">
        <v>739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46" t="s">
        <v>189</v>
      </c>
      <c r="N1" s="35"/>
      <c r="O1" s="35"/>
      <c r="P1" s="35"/>
      <c r="Q1" s="35"/>
      <c r="R1" s="35"/>
      <c r="S1" s="35"/>
      <c r="T1" s="35"/>
    </row>
    <row r="2" spans="1:20" ht="12.75">
      <c r="A2" s="252" t="s">
        <v>190</v>
      </c>
      <c r="B2" s="262" t="s">
        <v>191</v>
      </c>
      <c r="C2" s="214" t="s">
        <v>192</v>
      </c>
      <c r="D2" s="371"/>
      <c r="E2" s="371"/>
      <c r="F2" s="371"/>
      <c r="G2" s="219"/>
      <c r="H2" s="218"/>
      <c r="I2" s="217" t="s">
        <v>193</v>
      </c>
      <c r="J2" s="217"/>
      <c r="K2" s="217"/>
      <c r="L2" s="217"/>
      <c r="M2" s="214"/>
      <c r="N2" s="186"/>
      <c r="O2" s="35"/>
      <c r="P2" s="35"/>
      <c r="Q2" s="35"/>
      <c r="R2" s="35"/>
      <c r="S2" s="35"/>
      <c r="T2" s="35"/>
    </row>
    <row r="3" spans="1:20" ht="12.75">
      <c r="A3" s="259"/>
      <c r="B3" s="257"/>
      <c r="C3" s="207"/>
      <c r="D3" s="207" t="s">
        <v>194</v>
      </c>
      <c r="E3" s="350" t="s">
        <v>195</v>
      </c>
      <c r="F3" s="350" t="s">
        <v>196</v>
      </c>
      <c r="G3" s="349" t="s">
        <v>197</v>
      </c>
      <c r="H3" s="209" t="s">
        <v>198</v>
      </c>
      <c r="I3" s="207"/>
      <c r="J3" s="207"/>
      <c r="K3" s="207"/>
      <c r="L3" s="207"/>
      <c r="M3" s="204"/>
      <c r="N3" s="186"/>
      <c r="O3" s="35"/>
      <c r="P3" s="35"/>
      <c r="Q3" s="35"/>
      <c r="R3" s="35"/>
      <c r="S3" s="35"/>
      <c r="T3" s="35"/>
    </row>
    <row r="4" spans="1:20" ht="24.75" thickBot="1">
      <c r="A4" s="251"/>
      <c r="B4" s="370"/>
      <c r="C4" s="198"/>
      <c r="D4" s="198"/>
      <c r="E4" s="196"/>
      <c r="F4" s="196"/>
      <c r="G4" s="293"/>
      <c r="H4" s="199"/>
      <c r="I4" s="250" t="s">
        <v>86</v>
      </c>
      <c r="J4" s="250" t="s">
        <v>199</v>
      </c>
      <c r="K4" s="250" t="s">
        <v>200</v>
      </c>
      <c r="L4" s="250" t="s">
        <v>201</v>
      </c>
      <c r="M4" s="241" t="s">
        <v>13</v>
      </c>
      <c r="N4" s="186"/>
    </row>
    <row r="5" spans="1:20" ht="17.25" customHeight="1">
      <c r="A5" s="249" t="s">
        <v>728</v>
      </c>
      <c r="B5" s="29">
        <v>98882768</v>
      </c>
      <c r="C5" s="30">
        <v>95583645</v>
      </c>
      <c r="D5" s="30">
        <v>78304353</v>
      </c>
      <c r="E5" s="30">
        <v>4658742</v>
      </c>
      <c r="F5" s="30">
        <v>344418</v>
      </c>
      <c r="G5" s="31" t="s">
        <v>74</v>
      </c>
      <c r="H5" s="29">
        <v>12276132</v>
      </c>
      <c r="I5" s="30">
        <v>3299123</v>
      </c>
      <c r="J5" s="30">
        <v>4613</v>
      </c>
      <c r="K5" s="30">
        <v>1237273</v>
      </c>
      <c r="L5" s="30">
        <v>1561530</v>
      </c>
      <c r="M5" s="31">
        <v>495707</v>
      </c>
      <c r="N5" s="186"/>
    </row>
    <row r="6" spans="1:20" ht="17.25" customHeight="1">
      <c r="A6" s="249">
        <v>29</v>
      </c>
      <c r="B6" s="29">
        <v>99929567</v>
      </c>
      <c r="C6" s="30">
        <v>96662314</v>
      </c>
      <c r="D6" s="30">
        <v>79592189</v>
      </c>
      <c r="E6" s="30">
        <v>4776927</v>
      </c>
      <c r="F6" s="30">
        <v>331887</v>
      </c>
      <c r="G6" s="31" t="s">
        <v>74</v>
      </c>
      <c r="H6" s="29">
        <v>11961311</v>
      </c>
      <c r="I6" s="30">
        <v>3267253</v>
      </c>
      <c r="J6" s="30">
        <v>32019</v>
      </c>
      <c r="K6" s="30">
        <v>1365101</v>
      </c>
      <c r="L6" s="30">
        <v>1451610</v>
      </c>
      <c r="M6" s="31">
        <v>418523</v>
      </c>
      <c r="N6" s="186"/>
    </row>
    <row r="7" spans="1:20" ht="17.25" customHeight="1">
      <c r="A7" s="249">
        <v>30</v>
      </c>
      <c r="B7" s="29">
        <v>101688917</v>
      </c>
      <c r="C7" s="30">
        <v>97723294</v>
      </c>
      <c r="D7" s="30">
        <v>80781379</v>
      </c>
      <c r="E7" s="30">
        <v>4620752</v>
      </c>
      <c r="F7" s="30">
        <v>339014</v>
      </c>
      <c r="G7" s="31" t="s">
        <v>74</v>
      </c>
      <c r="H7" s="29">
        <v>11982149</v>
      </c>
      <c r="I7" s="30">
        <v>3965623</v>
      </c>
      <c r="J7" s="30">
        <v>3340</v>
      </c>
      <c r="K7" s="30">
        <v>1137738</v>
      </c>
      <c r="L7" s="30">
        <v>1521538</v>
      </c>
      <c r="M7" s="31">
        <v>1303007</v>
      </c>
      <c r="N7" s="186"/>
    </row>
    <row r="8" spans="1:20" ht="17.25" customHeight="1">
      <c r="A8" s="249" t="s">
        <v>178</v>
      </c>
      <c r="B8" s="29">
        <v>101479529</v>
      </c>
      <c r="C8" s="30">
        <v>98359312</v>
      </c>
      <c r="D8" s="30">
        <v>81672687</v>
      </c>
      <c r="E8" s="30">
        <v>4631180</v>
      </c>
      <c r="F8" s="30">
        <v>213230</v>
      </c>
      <c r="G8" s="31" t="s">
        <v>74</v>
      </c>
      <c r="H8" s="29">
        <v>11842215</v>
      </c>
      <c r="I8" s="30">
        <v>3120217</v>
      </c>
      <c r="J8" s="30">
        <v>10672</v>
      </c>
      <c r="K8" s="30">
        <v>989657</v>
      </c>
      <c r="L8" s="30">
        <v>1691230</v>
      </c>
      <c r="M8" s="31">
        <v>428658</v>
      </c>
      <c r="N8" s="186"/>
    </row>
    <row r="9" spans="1:20" ht="17.25" customHeight="1" thickBot="1">
      <c r="A9" s="248">
        <v>2</v>
      </c>
      <c r="B9" s="48">
        <v>102068131</v>
      </c>
      <c r="C9" s="56">
        <v>98167251</v>
      </c>
      <c r="D9" s="56">
        <v>81793167</v>
      </c>
      <c r="E9" s="56">
        <v>4666943</v>
      </c>
      <c r="F9" s="56">
        <v>225217</v>
      </c>
      <c r="G9" s="7" t="s">
        <v>692</v>
      </c>
      <c r="H9" s="48">
        <v>11481924</v>
      </c>
      <c r="I9" s="56">
        <v>3900880</v>
      </c>
      <c r="J9" s="56">
        <v>4258</v>
      </c>
      <c r="K9" s="56">
        <v>1096417</v>
      </c>
      <c r="L9" s="56">
        <v>1916890</v>
      </c>
      <c r="M9" s="7">
        <v>883315</v>
      </c>
      <c r="N9" s="186"/>
    </row>
    <row r="10" spans="1:20" ht="18" customHeight="1">
      <c r="A10" s="180" t="s">
        <v>179</v>
      </c>
      <c r="B10" s="35"/>
      <c r="C10" s="35"/>
      <c r="D10" s="35"/>
      <c r="E10" s="35"/>
      <c r="F10" s="35"/>
      <c r="G10" s="35"/>
      <c r="H10" s="35"/>
      <c r="I10" s="35"/>
      <c r="J10" s="35"/>
      <c r="K10" s="43"/>
      <c r="L10" s="35"/>
      <c r="M10" s="49"/>
      <c r="N10" s="40"/>
    </row>
    <row r="11" spans="1:20" ht="16.5" customHeight="1">
      <c r="A11" s="180" t="s">
        <v>738</v>
      </c>
      <c r="B11" s="35"/>
      <c r="C11" s="35"/>
      <c r="D11" s="35"/>
      <c r="E11" s="35"/>
      <c r="F11" s="35"/>
      <c r="G11" s="180"/>
      <c r="H11" s="34"/>
      <c r="I11" s="35"/>
      <c r="J11" s="35"/>
      <c r="K11" s="43"/>
      <c r="L11" s="35"/>
      <c r="M11" s="49"/>
      <c r="N11" s="40"/>
    </row>
    <row r="12" spans="1:20" ht="12">
      <c r="A12" s="334"/>
      <c r="B12" s="35"/>
      <c r="C12" s="35"/>
      <c r="D12" s="35"/>
      <c r="E12" s="35"/>
      <c r="F12" s="35"/>
      <c r="G12" s="35"/>
      <c r="H12" s="35"/>
      <c r="I12" s="35"/>
      <c r="J12" s="35"/>
      <c r="K12" s="43"/>
      <c r="L12" s="35"/>
      <c r="M12" s="49"/>
      <c r="N12" s="40"/>
      <c r="P12" s="40"/>
    </row>
    <row r="13" spans="1:20" ht="12.75" thickBot="1">
      <c r="A13" s="334"/>
      <c r="B13" s="35"/>
      <c r="C13" s="35"/>
      <c r="D13" s="35"/>
      <c r="E13" s="35"/>
      <c r="F13" s="35"/>
      <c r="G13" s="35"/>
      <c r="H13" s="35"/>
      <c r="I13" s="35"/>
      <c r="J13" s="35"/>
      <c r="K13" s="43"/>
      <c r="L13" s="35"/>
      <c r="M13" s="167" t="s">
        <v>737</v>
      </c>
      <c r="N13" s="167"/>
      <c r="O13" s="167"/>
      <c r="P13" s="40"/>
      <c r="Q13" s="369"/>
      <c r="R13" s="40"/>
      <c r="S13" s="369"/>
    </row>
    <row r="14" spans="1:20" ht="31.5" customHeight="1" thickBot="1">
      <c r="B14" s="368" t="s">
        <v>202</v>
      </c>
      <c r="C14" s="368"/>
      <c r="D14" s="367" t="s">
        <v>203</v>
      </c>
      <c r="E14" s="366"/>
      <c r="F14" s="365" t="s">
        <v>728</v>
      </c>
      <c r="G14" s="363"/>
      <c r="H14" s="363">
        <v>29</v>
      </c>
      <c r="I14" s="363"/>
      <c r="J14" s="364">
        <v>30</v>
      </c>
      <c r="K14" s="363"/>
      <c r="L14" s="364" t="s">
        <v>736</v>
      </c>
      <c r="M14" s="363"/>
      <c r="N14" s="364">
        <v>2</v>
      </c>
      <c r="O14" s="363"/>
    </row>
    <row r="15" spans="1:20" ht="24.75" customHeight="1">
      <c r="B15" s="362" t="s">
        <v>205</v>
      </c>
      <c r="C15" s="359"/>
      <c r="D15" s="244" t="s">
        <v>206</v>
      </c>
      <c r="E15" s="361"/>
      <c r="F15" s="360">
        <v>113360192</v>
      </c>
      <c r="G15" s="164"/>
      <c r="H15" s="164">
        <v>114732277</v>
      </c>
      <c r="I15" s="164"/>
      <c r="J15" s="163">
        <v>116565652</v>
      </c>
      <c r="K15" s="164"/>
      <c r="L15" s="163">
        <v>118308736</v>
      </c>
      <c r="M15" s="164"/>
      <c r="N15" s="163">
        <v>118661201</v>
      </c>
      <c r="O15" s="164"/>
    </row>
    <row r="16" spans="1:20" ht="24.75" customHeight="1" thickBot="1">
      <c r="B16" s="359"/>
      <c r="C16" s="359"/>
      <c r="D16" s="358" t="s">
        <v>207</v>
      </c>
      <c r="E16" s="357"/>
      <c r="F16" s="356">
        <v>78701921</v>
      </c>
      <c r="G16" s="166"/>
      <c r="H16" s="166">
        <v>79765382</v>
      </c>
      <c r="I16" s="166"/>
      <c r="J16" s="165">
        <v>81142553</v>
      </c>
      <c r="K16" s="166"/>
      <c r="L16" s="165">
        <v>82376092</v>
      </c>
      <c r="M16" s="166"/>
      <c r="N16" s="165">
        <v>82599367</v>
      </c>
      <c r="O16" s="166"/>
    </row>
    <row r="17" spans="1:9" ht="12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2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12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2">
      <c r="A20" s="49"/>
      <c r="B20" s="49"/>
      <c r="C20" s="49"/>
      <c r="D20" s="49"/>
      <c r="E20" s="49"/>
      <c r="F20" s="49"/>
      <c r="G20" s="49"/>
      <c r="H20" s="49"/>
      <c r="I20" s="49"/>
    </row>
  </sheetData>
  <mergeCells count="30">
    <mergeCell ref="L16:M16"/>
    <mergeCell ref="N16:O16"/>
    <mergeCell ref="L15:M15"/>
    <mergeCell ref="B15:C16"/>
    <mergeCell ref="D15:E15"/>
    <mergeCell ref="F15:G15"/>
    <mergeCell ref="H15:I15"/>
    <mergeCell ref="J15:K15"/>
    <mergeCell ref="N15:O15"/>
    <mergeCell ref="D16:E16"/>
    <mergeCell ref="F16:G16"/>
    <mergeCell ref="H16:I16"/>
    <mergeCell ref="J16:K16"/>
    <mergeCell ref="M13:O13"/>
    <mergeCell ref="B14:C14"/>
    <mergeCell ref="D14:E14"/>
    <mergeCell ref="F14:G14"/>
    <mergeCell ref="H14:I14"/>
    <mergeCell ref="J14:K14"/>
    <mergeCell ref="L14:M14"/>
    <mergeCell ref="N14:O14"/>
    <mergeCell ref="A2:A4"/>
    <mergeCell ref="B2:B4"/>
    <mergeCell ref="C2:C4"/>
    <mergeCell ref="I2:M3"/>
    <mergeCell ref="D3:D4"/>
    <mergeCell ref="E3:E4"/>
    <mergeCell ref="F3:F4"/>
    <mergeCell ref="G3:G4"/>
    <mergeCell ref="H3:H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view="pageBreakPreview" zoomScaleNormal="100" zoomScaleSheetLayoutView="100" workbookViewId="0"/>
  </sheetViews>
  <sheetFormatPr defaultRowHeight="11.25"/>
  <cols>
    <col min="1" max="1" width="13.375" style="51" customWidth="1"/>
    <col min="2" max="4" width="11" style="51" bestFit="1" customWidth="1"/>
    <col min="5" max="5" width="11.5" style="51" customWidth="1"/>
    <col min="6" max="6" width="11" style="51" bestFit="1" customWidth="1"/>
    <col min="7" max="7" width="14.125" style="51" bestFit="1" customWidth="1"/>
    <col min="8" max="8" width="10" style="51" bestFit="1" customWidth="1"/>
    <col min="9" max="9" width="9.125" style="51" bestFit="1" customWidth="1"/>
    <col min="10" max="10" width="8.5" style="51" bestFit="1" customWidth="1"/>
    <col min="11" max="12" width="9.125" style="51" bestFit="1" customWidth="1"/>
    <col min="13" max="13" width="11.25" style="51" customWidth="1"/>
    <col min="14" max="14" width="8.625" style="51" customWidth="1"/>
    <col min="15" max="15" width="9.375" style="51" customWidth="1"/>
    <col min="16" max="16" width="10.375" style="51" customWidth="1"/>
    <col min="17" max="21" width="7" style="51" customWidth="1"/>
    <col min="22" max="16384" width="9" style="51"/>
  </cols>
  <sheetData>
    <row r="1" spans="1:16" ht="18" customHeight="1" thickBot="1">
      <c r="A1" s="228" t="s">
        <v>741</v>
      </c>
      <c r="B1" s="49"/>
      <c r="C1" s="49"/>
      <c r="D1" s="49"/>
      <c r="E1" s="49"/>
      <c r="F1" s="49"/>
      <c r="G1" s="49"/>
      <c r="H1" s="49"/>
      <c r="I1" s="49"/>
      <c r="P1" s="246" t="s">
        <v>189</v>
      </c>
    </row>
    <row r="2" spans="1:16" ht="18.75" customHeight="1">
      <c r="A2" s="252" t="s">
        <v>208</v>
      </c>
      <c r="B2" s="375" t="s">
        <v>209</v>
      </c>
      <c r="C2" s="214" t="s">
        <v>210</v>
      </c>
      <c r="D2" s="244"/>
      <c r="E2" s="244"/>
      <c r="F2" s="244"/>
      <c r="G2" s="244"/>
      <c r="H2" s="219"/>
      <c r="I2" s="244" t="s">
        <v>211</v>
      </c>
      <c r="J2" s="244"/>
      <c r="K2" s="244"/>
      <c r="L2" s="244"/>
      <c r="M2" s="244"/>
      <c r="N2" s="244"/>
      <c r="O2" s="244"/>
      <c r="P2" s="244"/>
    </row>
    <row r="3" spans="1:16" ht="33" customHeight="1" thickBot="1">
      <c r="A3" s="259"/>
      <c r="B3" s="374"/>
      <c r="C3" s="208" t="s">
        <v>86</v>
      </c>
      <c r="D3" s="208" t="s">
        <v>212</v>
      </c>
      <c r="E3" s="208" t="s">
        <v>213</v>
      </c>
      <c r="F3" s="208" t="s">
        <v>214</v>
      </c>
      <c r="G3" s="210" t="s">
        <v>215</v>
      </c>
      <c r="H3" s="373" t="s">
        <v>216</v>
      </c>
      <c r="I3" s="208" t="s">
        <v>217</v>
      </c>
      <c r="J3" s="208" t="s">
        <v>218</v>
      </c>
      <c r="K3" s="208" t="s">
        <v>219</v>
      </c>
      <c r="L3" s="208" t="s">
        <v>220</v>
      </c>
      <c r="M3" s="208" t="s">
        <v>221</v>
      </c>
      <c r="N3" s="208" t="s">
        <v>222</v>
      </c>
      <c r="O3" s="208" t="s">
        <v>223</v>
      </c>
      <c r="P3" s="210" t="s">
        <v>224</v>
      </c>
    </row>
    <row r="4" spans="1:16" ht="19.5" customHeight="1">
      <c r="A4" s="372" t="s">
        <v>728</v>
      </c>
      <c r="B4" s="2">
        <v>97145175</v>
      </c>
      <c r="C4" s="3">
        <v>37737002</v>
      </c>
      <c r="D4" s="3">
        <v>527</v>
      </c>
      <c r="E4" s="3">
        <v>909924</v>
      </c>
      <c r="F4" s="3">
        <v>17434039</v>
      </c>
      <c r="G4" s="1">
        <v>1232602</v>
      </c>
      <c r="H4" s="2">
        <v>394480</v>
      </c>
      <c r="I4" s="3">
        <v>79120</v>
      </c>
      <c r="J4" s="3">
        <v>199040</v>
      </c>
      <c r="K4" s="3">
        <v>780</v>
      </c>
      <c r="L4" s="3">
        <v>3182280</v>
      </c>
      <c r="M4" s="3">
        <v>254480</v>
      </c>
      <c r="N4" s="3">
        <v>2839960</v>
      </c>
      <c r="O4" s="3">
        <v>11209770</v>
      </c>
      <c r="P4" s="1" t="s">
        <v>74</v>
      </c>
    </row>
    <row r="5" spans="1:16" ht="19.5" customHeight="1">
      <c r="A5" s="249">
        <v>29</v>
      </c>
      <c r="B5" s="29">
        <v>98113924</v>
      </c>
      <c r="C5" s="30">
        <v>38064344</v>
      </c>
      <c r="D5" s="30">
        <v>166</v>
      </c>
      <c r="E5" s="30">
        <v>892762</v>
      </c>
      <c r="F5" s="30">
        <v>17882815</v>
      </c>
      <c r="G5" s="31">
        <v>1262171</v>
      </c>
      <c r="H5" s="29">
        <v>384840</v>
      </c>
      <c r="I5" s="30">
        <v>75210</v>
      </c>
      <c r="J5" s="30">
        <v>199660</v>
      </c>
      <c r="K5" s="30">
        <v>1040</v>
      </c>
      <c r="L5" s="30">
        <v>3086090</v>
      </c>
      <c r="M5" s="30">
        <v>247920</v>
      </c>
      <c r="N5" s="30">
        <v>2764810</v>
      </c>
      <c r="O5" s="30">
        <v>11266860</v>
      </c>
      <c r="P5" s="31" t="s">
        <v>74</v>
      </c>
    </row>
    <row r="6" spans="1:16" ht="19.5" customHeight="1">
      <c r="A6" s="249">
        <v>30</v>
      </c>
      <c r="B6" s="29">
        <v>99244832</v>
      </c>
      <c r="C6" s="30">
        <v>38553250</v>
      </c>
      <c r="D6" s="30">
        <v>824</v>
      </c>
      <c r="E6" s="30">
        <v>962017</v>
      </c>
      <c r="F6" s="30">
        <v>18287948</v>
      </c>
      <c r="G6" s="31">
        <v>1288921</v>
      </c>
      <c r="H6" s="29">
        <v>389340</v>
      </c>
      <c r="I6" s="30">
        <v>73370</v>
      </c>
      <c r="J6" s="30">
        <v>206580</v>
      </c>
      <c r="K6" s="30">
        <v>260</v>
      </c>
      <c r="L6" s="30">
        <v>3073160</v>
      </c>
      <c r="M6" s="30">
        <v>231510</v>
      </c>
      <c r="N6" s="30">
        <v>2713060</v>
      </c>
      <c r="O6" s="30">
        <v>11326260</v>
      </c>
      <c r="P6" s="31" t="s">
        <v>74</v>
      </c>
    </row>
    <row r="7" spans="1:16" ht="19.5" customHeight="1">
      <c r="A7" s="249" t="s">
        <v>736</v>
      </c>
      <c r="B7" s="29">
        <v>100050542</v>
      </c>
      <c r="C7" s="30">
        <v>39002853</v>
      </c>
      <c r="D7" s="30">
        <v>5297</v>
      </c>
      <c r="E7" s="30">
        <v>926446</v>
      </c>
      <c r="F7" s="30">
        <v>18627322</v>
      </c>
      <c r="G7" s="31">
        <v>1305748</v>
      </c>
      <c r="H7" s="29">
        <v>382580</v>
      </c>
      <c r="I7" s="30">
        <v>69460</v>
      </c>
      <c r="J7" s="30">
        <v>222980</v>
      </c>
      <c r="K7" s="30">
        <v>1300</v>
      </c>
      <c r="L7" s="30">
        <v>2807630</v>
      </c>
      <c r="M7" s="30">
        <v>544700</v>
      </c>
      <c r="N7" s="30">
        <v>2693040</v>
      </c>
      <c r="O7" s="30">
        <v>11416350</v>
      </c>
      <c r="P7" s="31" t="s">
        <v>74</v>
      </c>
    </row>
    <row r="8" spans="1:16" ht="19.5" customHeight="1" thickBot="1">
      <c r="A8" s="248">
        <v>2</v>
      </c>
      <c r="B8" s="48">
        <v>100084141</v>
      </c>
      <c r="C8" s="56">
        <v>39027042</v>
      </c>
      <c r="D8" s="56">
        <v>2861</v>
      </c>
      <c r="E8" s="56">
        <v>934379</v>
      </c>
      <c r="F8" s="56">
        <v>18813222</v>
      </c>
      <c r="G8" s="7">
        <v>1307460</v>
      </c>
      <c r="H8" s="48">
        <v>386700</v>
      </c>
      <c r="I8" s="56">
        <v>66470</v>
      </c>
      <c r="J8" s="56">
        <v>227660</v>
      </c>
      <c r="K8" s="56">
        <v>1040</v>
      </c>
      <c r="L8" s="56">
        <v>2703900</v>
      </c>
      <c r="M8" s="56">
        <v>570010</v>
      </c>
      <c r="N8" s="56">
        <v>2616790</v>
      </c>
      <c r="O8" s="56">
        <v>11396550</v>
      </c>
      <c r="P8" s="7" t="s">
        <v>740</v>
      </c>
    </row>
    <row r="9" spans="1:16" ht="18" customHeight="1">
      <c r="A9" s="180" t="s">
        <v>179</v>
      </c>
    </row>
    <row r="10" spans="1:16" ht="18" customHeight="1">
      <c r="A10" s="180" t="s">
        <v>225</v>
      </c>
    </row>
    <row r="11" spans="1:16" ht="18" customHeight="1">
      <c r="A11" s="180" t="s">
        <v>226</v>
      </c>
    </row>
  </sheetData>
  <mergeCells count="4">
    <mergeCell ref="A2:A3"/>
    <mergeCell ref="B2:B3"/>
    <mergeCell ref="C2:G2"/>
    <mergeCell ref="I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12" style="51" customWidth="1"/>
    <col min="2" max="2" width="10.5" style="51" customWidth="1"/>
    <col min="3" max="3" width="10.125" style="51" customWidth="1"/>
    <col min="4" max="4" width="9.875" style="51" customWidth="1"/>
    <col min="5" max="5" width="11.375" style="51" customWidth="1"/>
    <col min="6" max="6" width="10.875" style="51" customWidth="1"/>
    <col min="7" max="7" width="9.25" style="51" customWidth="1"/>
    <col min="8" max="8" width="7" style="51" customWidth="1"/>
    <col min="9" max="17" width="6.625" style="51" customWidth="1"/>
    <col min="18" max="18" width="8.375" style="51" customWidth="1"/>
    <col min="19" max="19" width="6.625" style="51" customWidth="1"/>
    <col min="20" max="21" width="5.75" style="51" customWidth="1"/>
    <col min="22" max="16384" width="9" style="51"/>
  </cols>
  <sheetData>
    <row r="1" spans="1:21" ht="18" customHeight="1" thickBot="1">
      <c r="A1" s="228" t="s">
        <v>742</v>
      </c>
      <c r="B1" s="247"/>
      <c r="C1" s="12"/>
      <c r="D1" s="12"/>
      <c r="E1" s="12"/>
      <c r="F1" s="35"/>
      <c r="G1" s="229"/>
      <c r="H1" s="35"/>
      <c r="I1" s="254"/>
      <c r="M1" s="229"/>
      <c r="N1" s="229"/>
      <c r="O1" s="229"/>
      <c r="U1" s="246" t="s">
        <v>170</v>
      </c>
    </row>
    <row r="2" spans="1:21" ht="11.25" customHeight="1">
      <c r="A2" s="348" t="s">
        <v>227</v>
      </c>
      <c r="B2" s="401" t="s">
        <v>228</v>
      </c>
      <c r="C2" s="397" t="s">
        <v>229</v>
      </c>
      <c r="D2" s="397" t="s">
        <v>230</v>
      </c>
      <c r="E2" s="397" t="s">
        <v>231</v>
      </c>
      <c r="F2" s="397" t="s">
        <v>232</v>
      </c>
      <c r="G2" s="397" t="s">
        <v>233</v>
      </c>
      <c r="H2" s="396" t="s">
        <v>234</v>
      </c>
      <c r="I2" s="400"/>
      <c r="J2" s="396" t="s">
        <v>235</v>
      </c>
      <c r="K2" s="399"/>
      <c r="L2" s="399"/>
      <c r="M2" s="398"/>
      <c r="N2" s="397" t="s">
        <v>236</v>
      </c>
      <c r="O2" s="397" t="s">
        <v>237</v>
      </c>
      <c r="P2" s="397" t="s">
        <v>238</v>
      </c>
      <c r="Q2" s="397" t="s">
        <v>239</v>
      </c>
      <c r="R2" s="397" t="s">
        <v>240</v>
      </c>
      <c r="S2" s="397" t="s">
        <v>241</v>
      </c>
      <c r="T2" s="397" t="s">
        <v>242</v>
      </c>
      <c r="U2" s="396" t="s">
        <v>243</v>
      </c>
    </row>
    <row r="3" spans="1:21" ht="11.25" customHeight="1">
      <c r="A3" s="391"/>
      <c r="B3" s="390"/>
      <c r="C3" s="386"/>
      <c r="D3" s="386"/>
      <c r="E3" s="386"/>
      <c r="F3" s="386"/>
      <c r="G3" s="386"/>
      <c r="H3" s="385"/>
      <c r="I3" s="395" t="s">
        <v>244</v>
      </c>
      <c r="J3" s="394"/>
      <c r="K3" s="393"/>
      <c r="L3" s="393"/>
      <c r="M3" s="392"/>
      <c r="N3" s="386"/>
      <c r="O3" s="386"/>
      <c r="P3" s="386"/>
      <c r="Q3" s="386"/>
      <c r="R3" s="386"/>
      <c r="S3" s="386"/>
      <c r="T3" s="386"/>
      <c r="U3" s="385"/>
    </row>
    <row r="4" spans="1:21" ht="11.25" customHeight="1" thickBot="1">
      <c r="A4" s="391"/>
      <c r="B4" s="390"/>
      <c r="C4" s="386"/>
      <c r="D4" s="386"/>
      <c r="E4" s="386"/>
      <c r="F4" s="386"/>
      <c r="G4" s="386"/>
      <c r="H4" s="385"/>
      <c r="I4" s="389"/>
      <c r="J4" s="388" t="s">
        <v>245</v>
      </c>
      <c r="K4" s="387"/>
      <c r="L4" s="388" t="s">
        <v>246</v>
      </c>
      <c r="M4" s="387"/>
      <c r="N4" s="386"/>
      <c r="O4" s="386"/>
      <c r="P4" s="386"/>
      <c r="Q4" s="386"/>
      <c r="R4" s="386"/>
      <c r="S4" s="386"/>
      <c r="T4" s="386"/>
      <c r="U4" s="385"/>
    </row>
    <row r="5" spans="1:21" ht="29.25" customHeight="1" thickBot="1">
      <c r="A5" s="384"/>
      <c r="B5" s="383"/>
      <c r="C5" s="382"/>
      <c r="D5" s="382"/>
      <c r="E5" s="382"/>
      <c r="F5" s="382"/>
      <c r="G5" s="382"/>
      <c r="H5" s="380"/>
      <c r="I5" s="381"/>
      <c r="J5" s="380"/>
      <c r="K5" s="379" t="s">
        <v>244</v>
      </c>
      <c r="L5" s="380"/>
      <c r="M5" s="379" t="s">
        <v>244</v>
      </c>
      <c r="N5" s="378"/>
      <c r="O5" s="378"/>
      <c r="P5" s="378"/>
      <c r="Q5" s="378"/>
      <c r="R5" s="378"/>
      <c r="S5" s="378"/>
      <c r="T5" s="378"/>
      <c r="U5" s="377"/>
    </row>
    <row r="6" spans="1:21" s="335" customFormat="1" ht="25.5" customHeight="1">
      <c r="A6" s="50" t="s">
        <v>728</v>
      </c>
      <c r="B6" s="57">
        <v>1</v>
      </c>
      <c r="C6" s="30">
        <v>4729</v>
      </c>
      <c r="D6" s="30">
        <v>32580</v>
      </c>
      <c r="E6" s="30">
        <v>846</v>
      </c>
      <c r="F6" s="30">
        <v>25075</v>
      </c>
      <c r="G6" s="30">
        <v>6399</v>
      </c>
      <c r="H6" s="31">
        <v>1374</v>
      </c>
      <c r="I6" s="29">
        <v>597</v>
      </c>
      <c r="J6" s="30">
        <v>555</v>
      </c>
      <c r="K6" s="30">
        <v>202</v>
      </c>
      <c r="L6" s="30">
        <v>869</v>
      </c>
      <c r="M6" s="30">
        <v>404</v>
      </c>
      <c r="N6" s="30" t="s">
        <v>74</v>
      </c>
      <c r="O6" s="30">
        <v>710</v>
      </c>
      <c r="P6" s="30">
        <v>3</v>
      </c>
      <c r="Q6" s="30">
        <v>9341</v>
      </c>
      <c r="R6" s="30">
        <v>1097</v>
      </c>
      <c r="S6" s="30">
        <v>5324</v>
      </c>
      <c r="T6" s="30">
        <v>446</v>
      </c>
      <c r="U6" s="31">
        <v>822</v>
      </c>
    </row>
    <row r="7" spans="1:21" ht="25.5" customHeight="1">
      <c r="A7" s="50">
        <v>29</v>
      </c>
      <c r="B7" s="57">
        <v>1</v>
      </c>
      <c r="C7" s="30">
        <v>4708</v>
      </c>
      <c r="D7" s="30">
        <v>32827</v>
      </c>
      <c r="E7" s="30">
        <v>887</v>
      </c>
      <c r="F7" s="30">
        <v>25131</v>
      </c>
      <c r="G7" s="30">
        <v>6481</v>
      </c>
      <c r="H7" s="31">
        <v>1340</v>
      </c>
      <c r="I7" s="29">
        <v>576</v>
      </c>
      <c r="J7" s="30">
        <v>553</v>
      </c>
      <c r="K7" s="30">
        <v>192</v>
      </c>
      <c r="L7" s="30">
        <v>837</v>
      </c>
      <c r="M7" s="30">
        <v>394</v>
      </c>
      <c r="N7" s="30" t="s">
        <v>74</v>
      </c>
      <c r="O7" s="30">
        <v>711</v>
      </c>
      <c r="P7" s="30">
        <v>4</v>
      </c>
      <c r="Q7" s="30">
        <v>9043</v>
      </c>
      <c r="R7" s="30">
        <v>1066</v>
      </c>
      <c r="S7" s="30">
        <v>5188</v>
      </c>
      <c r="T7" s="30">
        <v>483</v>
      </c>
      <c r="U7" s="31">
        <v>1275</v>
      </c>
    </row>
    <row r="8" spans="1:21" ht="25.5" customHeight="1">
      <c r="A8" s="50">
        <v>30</v>
      </c>
      <c r="B8" s="57">
        <v>2</v>
      </c>
      <c r="C8" s="30">
        <v>4918</v>
      </c>
      <c r="D8" s="30">
        <v>33087</v>
      </c>
      <c r="E8" s="30">
        <v>1010</v>
      </c>
      <c r="F8" s="30">
        <v>25385</v>
      </c>
      <c r="G8" s="30">
        <v>6525</v>
      </c>
      <c r="H8" s="31">
        <v>1360</v>
      </c>
      <c r="I8" s="29">
        <v>577</v>
      </c>
      <c r="J8" s="30">
        <v>584</v>
      </c>
      <c r="K8" s="30">
        <v>203</v>
      </c>
      <c r="L8" s="30">
        <v>823</v>
      </c>
      <c r="M8" s="30">
        <v>385</v>
      </c>
      <c r="N8" s="30" t="s">
        <v>74</v>
      </c>
      <c r="O8" s="30">
        <v>735</v>
      </c>
      <c r="P8" s="30">
        <v>1</v>
      </c>
      <c r="Q8" s="30">
        <v>8987</v>
      </c>
      <c r="R8" s="30">
        <v>1011</v>
      </c>
      <c r="S8" s="30">
        <v>5149</v>
      </c>
      <c r="T8" s="30">
        <v>479</v>
      </c>
      <c r="U8" s="31">
        <v>1674</v>
      </c>
    </row>
    <row r="9" spans="1:21" ht="25.5" customHeight="1">
      <c r="A9" s="50" t="s">
        <v>727</v>
      </c>
      <c r="B9" s="57">
        <v>19</v>
      </c>
      <c r="C9" s="30">
        <v>4789</v>
      </c>
      <c r="D9" s="30">
        <v>33363</v>
      </c>
      <c r="E9" s="30">
        <v>1246</v>
      </c>
      <c r="F9" s="30">
        <v>25553</v>
      </c>
      <c r="G9" s="30">
        <v>6917</v>
      </c>
      <c r="H9" s="31">
        <v>1332</v>
      </c>
      <c r="I9" s="29">
        <v>565</v>
      </c>
      <c r="J9" s="30">
        <v>593</v>
      </c>
      <c r="K9" s="30">
        <v>210</v>
      </c>
      <c r="L9" s="30">
        <v>790</v>
      </c>
      <c r="M9" s="30">
        <v>365</v>
      </c>
      <c r="N9" s="30" t="s">
        <v>74</v>
      </c>
      <c r="O9" s="30">
        <v>795</v>
      </c>
      <c r="P9" s="30">
        <v>5</v>
      </c>
      <c r="Q9" s="30">
        <v>8190</v>
      </c>
      <c r="R9" s="30">
        <v>1815</v>
      </c>
      <c r="S9" s="30">
        <v>5138</v>
      </c>
      <c r="T9" s="30">
        <v>488</v>
      </c>
      <c r="U9" s="31">
        <v>2232</v>
      </c>
    </row>
    <row r="10" spans="1:21" ht="25.5" customHeight="1" thickBot="1">
      <c r="A10" s="62">
        <v>2</v>
      </c>
      <c r="B10" s="58">
        <v>10</v>
      </c>
      <c r="C10" s="56">
        <v>4708</v>
      </c>
      <c r="D10" s="56">
        <v>33278</v>
      </c>
      <c r="E10" s="56">
        <v>1441</v>
      </c>
      <c r="F10" s="56">
        <v>25433</v>
      </c>
      <c r="G10" s="56">
        <v>7128</v>
      </c>
      <c r="H10" s="7">
        <v>1340</v>
      </c>
      <c r="I10" s="48">
        <v>560</v>
      </c>
      <c r="J10" s="56">
        <v>600</v>
      </c>
      <c r="K10" s="56">
        <v>223</v>
      </c>
      <c r="L10" s="56">
        <v>799</v>
      </c>
      <c r="M10" s="56">
        <v>351</v>
      </c>
      <c r="N10" s="56" t="s">
        <v>740</v>
      </c>
      <c r="O10" s="56">
        <v>813</v>
      </c>
      <c r="P10" s="56">
        <v>4</v>
      </c>
      <c r="Q10" s="56">
        <v>7860</v>
      </c>
      <c r="R10" s="56">
        <v>1898</v>
      </c>
      <c r="S10" s="56">
        <v>5012</v>
      </c>
      <c r="T10" s="56">
        <v>513</v>
      </c>
      <c r="U10" s="7">
        <v>2289</v>
      </c>
    </row>
    <row r="11" spans="1:21" ht="18" customHeight="1">
      <c r="A11" s="180" t="s">
        <v>179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229"/>
      <c r="N11" s="35"/>
      <c r="O11" s="35"/>
      <c r="P11" s="35"/>
      <c r="Q11" s="35"/>
      <c r="R11" s="35"/>
      <c r="S11" s="35"/>
      <c r="T11" s="35"/>
    </row>
    <row r="12" spans="1:21" ht="18" customHeight="1">
      <c r="A12" s="180" t="s">
        <v>247</v>
      </c>
      <c r="B12" s="227"/>
      <c r="C12" s="227"/>
      <c r="D12" s="376"/>
      <c r="E12" s="376"/>
      <c r="F12" s="376"/>
      <c r="G12" s="227"/>
      <c r="I12" s="254" t="s">
        <v>248</v>
      </c>
      <c r="K12" s="227"/>
      <c r="L12" s="227"/>
      <c r="M12" s="227"/>
      <c r="N12" s="263"/>
      <c r="O12" s="35"/>
      <c r="P12" s="35"/>
      <c r="Q12" s="35"/>
      <c r="R12" s="35"/>
      <c r="S12" s="35"/>
      <c r="T12" s="35"/>
    </row>
    <row r="13" spans="1:21" ht="12.75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63"/>
      <c r="O13" s="35"/>
      <c r="P13" s="35"/>
      <c r="Q13" s="35"/>
      <c r="R13" s="35"/>
      <c r="S13" s="35"/>
      <c r="T13" s="35"/>
    </row>
    <row r="14" spans="1:21" ht="12.75">
      <c r="A14" s="227"/>
      <c r="B14" s="227"/>
      <c r="C14" s="227"/>
      <c r="D14" s="227"/>
      <c r="E14" s="227"/>
      <c r="F14" s="227"/>
      <c r="G14" s="227"/>
      <c r="H14" s="227"/>
      <c r="I14" s="50"/>
      <c r="J14" s="50"/>
      <c r="K14" s="50"/>
      <c r="L14" s="50"/>
      <c r="M14" s="50"/>
      <c r="N14" s="263"/>
    </row>
    <row r="15" spans="1:21" ht="12.75">
      <c r="A15" s="5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263"/>
    </row>
  </sheetData>
  <mergeCells count="20">
    <mergeCell ref="R2:R5"/>
    <mergeCell ref="S2:S5"/>
    <mergeCell ref="T2:T5"/>
    <mergeCell ref="U2:U5"/>
    <mergeCell ref="J4:J5"/>
    <mergeCell ref="L4:L5"/>
    <mergeCell ref="G2:G5"/>
    <mergeCell ref="H2:H5"/>
    <mergeCell ref="J2:M3"/>
    <mergeCell ref="Q2:Q5"/>
    <mergeCell ref="N2:N5"/>
    <mergeCell ref="O2:O5"/>
    <mergeCell ref="P2:P5"/>
    <mergeCell ref="A2:A5"/>
    <mergeCell ref="B2:B5"/>
    <mergeCell ref="C2:C5"/>
    <mergeCell ref="D2:D5"/>
    <mergeCell ref="E2:E5"/>
    <mergeCell ref="F2:F5"/>
    <mergeCell ref="I3:I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12" style="51" customWidth="1"/>
    <col min="2" max="2" width="10.5" style="51" customWidth="1"/>
    <col min="3" max="3" width="10.125" style="51" customWidth="1"/>
    <col min="4" max="4" width="9.875" style="51" customWidth="1"/>
    <col min="5" max="5" width="11.375" style="51" customWidth="1"/>
    <col min="6" max="6" width="10.875" style="51" customWidth="1"/>
    <col min="7" max="7" width="9.25" style="51" customWidth="1"/>
    <col min="8" max="8" width="7" style="51" customWidth="1"/>
    <col min="9" max="15" width="6.625" style="51" customWidth="1"/>
    <col min="16" max="16" width="8.375" style="51" customWidth="1"/>
    <col min="17" max="17" width="6.625" style="51" customWidth="1"/>
    <col min="18" max="19" width="5.75" style="51" customWidth="1"/>
    <col min="20" max="16384" width="9" style="51"/>
  </cols>
  <sheetData>
    <row r="1" spans="1:16" ht="18" customHeight="1" thickBot="1">
      <c r="A1" s="180" t="s">
        <v>743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63"/>
      <c r="P1" s="229" t="s">
        <v>170</v>
      </c>
    </row>
    <row r="2" spans="1:16" ht="24" customHeight="1">
      <c r="A2" s="348" t="s">
        <v>249</v>
      </c>
      <c r="B2" s="409" t="s">
        <v>250</v>
      </c>
      <c r="C2" s="408" t="s">
        <v>251</v>
      </c>
      <c r="D2" s="408" t="s">
        <v>252</v>
      </c>
      <c r="E2" s="408" t="s">
        <v>246</v>
      </c>
      <c r="F2" s="407" t="s">
        <v>253</v>
      </c>
      <c r="G2" s="406"/>
      <c r="H2" s="406"/>
      <c r="I2" s="406" t="s">
        <v>254</v>
      </c>
      <c r="J2" s="406"/>
      <c r="K2" s="406"/>
      <c r="L2" s="406"/>
      <c r="M2" s="406"/>
      <c r="N2" s="406"/>
      <c r="O2" s="406"/>
      <c r="P2" s="406"/>
    </row>
    <row r="3" spans="1:16" ht="24" customHeight="1" thickBot="1">
      <c r="A3" s="391"/>
      <c r="B3" s="405" t="s">
        <v>255</v>
      </c>
      <c r="C3" s="404" t="s">
        <v>256</v>
      </c>
      <c r="D3" s="404" t="s">
        <v>256</v>
      </c>
      <c r="E3" s="404" t="s">
        <v>184</v>
      </c>
      <c r="F3" s="403" t="s">
        <v>171</v>
      </c>
      <c r="G3" s="403" t="s">
        <v>257</v>
      </c>
      <c r="H3" s="402" t="s">
        <v>258</v>
      </c>
      <c r="I3" s="387" t="s">
        <v>259</v>
      </c>
      <c r="J3" s="403" t="s">
        <v>260</v>
      </c>
      <c r="K3" s="403" t="s">
        <v>261</v>
      </c>
      <c r="L3" s="403" t="s">
        <v>262</v>
      </c>
      <c r="M3" s="403" t="s">
        <v>263</v>
      </c>
      <c r="N3" s="403" t="s">
        <v>264</v>
      </c>
      <c r="O3" s="403" t="s">
        <v>265</v>
      </c>
      <c r="P3" s="402" t="s">
        <v>266</v>
      </c>
    </row>
    <row r="4" spans="1:16" ht="25.5" customHeight="1">
      <c r="A4" s="321" t="s">
        <v>728</v>
      </c>
      <c r="B4" s="59">
        <v>33969</v>
      </c>
      <c r="C4" s="3">
        <v>7346</v>
      </c>
      <c r="D4" s="3">
        <v>1995</v>
      </c>
      <c r="E4" s="3">
        <v>15486</v>
      </c>
      <c r="F4" s="3">
        <v>14116</v>
      </c>
      <c r="G4" s="3">
        <v>7674</v>
      </c>
      <c r="H4" s="1">
        <v>3307</v>
      </c>
      <c r="I4" s="2">
        <v>2213</v>
      </c>
      <c r="J4" s="3">
        <v>751</v>
      </c>
      <c r="K4" s="3">
        <v>137</v>
      </c>
      <c r="L4" s="3">
        <v>27</v>
      </c>
      <c r="M4" s="3">
        <v>7</v>
      </c>
      <c r="N4" s="3" t="s">
        <v>74</v>
      </c>
      <c r="O4" s="3" t="s">
        <v>74</v>
      </c>
      <c r="P4" s="1" t="s">
        <v>74</v>
      </c>
    </row>
    <row r="5" spans="1:16" ht="25.5" customHeight="1">
      <c r="A5" s="50">
        <v>29</v>
      </c>
      <c r="B5" s="57">
        <v>34142</v>
      </c>
      <c r="C5" s="30">
        <v>7005</v>
      </c>
      <c r="D5" s="30">
        <v>2038</v>
      </c>
      <c r="E5" s="30">
        <v>15224</v>
      </c>
      <c r="F5" s="30">
        <v>13915</v>
      </c>
      <c r="G5" s="30">
        <v>7625</v>
      </c>
      <c r="H5" s="31">
        <v>3273</v>
      </c>
      <c r="I5" s="29">
        <v>2156</v>
      </c>
      <c r="J5" s="30">
        <v>713</v>
      </c>
      <c r="K5" s="30">
        <v>118</v>
      </c>
      <c r="L5" s="30">
        <v>24</v>
      </c>
      <c r="M5" s="30">
        <v>6</v>
      </c>
      <c r="N5" s="30" t="s">
        <v>74</v>
      </c>
      <c r="O5" s="30" t="s">
        <v>74</v>
      </c>
      <c r="P5" s="31" t="s">
        <v>74</v>
      </c>
    </row>
    <row r="6" spans="1:16" ht="25.5" customHeight="1">
      <c r="A6" s="50">
        <v>30</v>
      </c>
      <c r="B6" s="57">
        <v>34322</v>
      </c>
      <c r="C6" s="30">
        <v>6838</v>
      </c>
      <c r="D6" s="30">
        <v>2149</v>
      </c>
      <c r="E6" s="30">
        <v>15041</v>
      </c>
      <c r="F6" s="30">
        <v>13917</v>
      </c>
      <c r="G6" s="30">
        <v>7764</v>
      </c>
      <c r="H6" s="31">
        <v>3208</v>
      </c>
      <c r="I6" s="29">
        <v>2113</v>
      </c>
      <c r="J6" s="30">
        <v>690</v>
      </c>
      <c r="K6" s="30">
        <v>113</v>
      </c>
      <c r="L6" s="30">
        <v>22</v>
      </c>
      <c r="M6" s="30">
        <v>5</v>
      </c>
      <c r="N6" s="30">
        <v>1</v>
      </c>
      <c r="O6" s="30">
        <v>1</v>
      </c>
      <c r="P6" s="31" t="s">
        <v>74</v>
      </c>
    </row>
    <row r="7" spans="1:16" ht="25.5" customHeight="1">
      <c r="A7" s="50" t="s">
        <v>736</v>
      </c>
      <c r="B7" s="57">
        <v>34595</v>
      </c>
      <c r="C7" s="30">
        <v>5896</v>
      </c>
      <c r="D7" s="30">
        <v>2294</v>
      </c>
      <c r="E7" s="30">
        <v>14884</v>
      </c>
      <c r="F7" s="30">
        <v>13549</v>
      </c>
      <c r="G7" s="30">
        <v>7615</v>
      </c>
      <c r="H7" s="31">
        <v>3256</v>
      </c>
      <c r="I7" s="29">
        <v>1932</v>
      </c>
      <c r="J7" s="30">
        <v>614</v>
      </c>
      <c r="K7" s="30">
        <v>105</v>
      </c>
      <c r="L7" s="30">
        <v>23</v>
      </c>
      <c r="M7" s="30">
        <v>2</v>
      </c>
      <c r="N7" s="30" t="s">
        <v>74</v>
      </c>
      <c r="O7" s="30">
        <v>2</v>
      </c>
      <c r="P7" s="31" t="s">
        <v>74</v>
      </c>
    </row>
    <row r="8" spans="1:16" ht="25.5" customHeight="1" thickBot="1">
      <c r="A8" s="62">
        <v>2</v>
      </c>
      <c r="B8" s="58">
        <v>34535</v>
      </c>
      <c r="C8" s="56">
        <v>5465</v>
      </c>
      <c r="D8" s="56">
        <v>2395</v>
      </c>
      <c r="E8" s="56">
        <v>14457</v>
      </c>
      <c r="F8" s="56">
        <v>13250</v>
      </c>
      <c r="G8" s="56">
        <v>7551</v>
      </c>
      <c r="H8" s="7">
        <v>3175</v>
      </c>
      <c r="I8" s="48">
        <v>1835</v>
      </c>
      <c r="J8" s="56">
        <v>558</v>
      </c>
      <c r="K8" s="56">
        <v>114</v>
      </c>
      <c r="L8" s="56">
        <v>13</v>
      </c>
      <c r="M8" s="56">
        <v>2</v>
      </c>
      <c r="N8" s="56">
        <v>1</v>
      </c>
      <c r="O8" s="56">
        <v>1</v>
      </c>
      <c r="P8" s="7" t="s">
        <v>740</v>
      </c>
    </row>
    <row r="9" spans="1:16" ht="18.75" customHeight="1">
      <c r="A9" s="180" t="s">
        <v>179</v>
      </c>
      <c r="B9" s="254"/>
      <c r="C9" s="254"/>
      <c r="D9" s="227"/>
      <c r="E9" s="227"/>
      <c r="F9" s="227"/>
      <c r="G9" s="227"/>
      <c r="H9" s="319"/>
      <c r="I9" s="319"/>
      <c r="J9" s="319"/>
      <c r="K9" s="319"/>
      <c r="L9" s="319"/>
      <c r="M9" s="319"/>
      <c r="N9" s="319"/>
      <c r="O9" s="319"/>
      <c r="P9" s="178"/>
    </row>
    <row r="10" spans="1:16" ht="12">
      <c r="B10" s="227"/>
      <c r="C10" s="254"/>
      <c r="D10" s="227"/>
      <c r="E10" s="227"/>
      <c r="F10" s="49"/>
      <c r="G10" s="49"/>
      <c r="H10" s="49"/>
      <c r="I10" s="49"/>
      <c r="J10" s="49"/>
      <c r="K10" s="49"/>
      <c r="L10" s="49"/>
      <c r="M10" s="49"/>
    </row>
    <row r="11" spans="1:16" ht="12">
      <c r="B11" s="254"/>
      <c r="C11" s="254"/>
      <c r="D11" s="254"/>
      <c r="E11" s="254"/>
      <c r="F11" s="49"/>
      <c r="G11" s="49"/>
      <c r="H11" s="49"/>
      <c r="I11" s="49"/>
      <c r="J11" s="49"/>
      <c r="K11" s="49"/>
      <c r="L11" s="49"/>
      <c r="M11" s="49"/>
    </row>
    <row r="12" spans="1:16" ht="12">
      <c r="A12" s="49"/>
      <c r="B12" s="49"/>
      <c r="C12" s="49"/>
      <c r="D12" s="49"/>
      <c r="E12" s="49"/>
      <c r="F12" s="49"/>
      <c r="G12" s="49"/>
      <c r="H12" s="49"/>
      <c r="I12" s="49"/>
    </row>
  </sheetData>
  <mergeCells count="3">
    <mergeCell ref="A2:A3"/>
    <mergeCell ref="F2:H2"/>
    <mergeCell ref="I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fitToWidth="2" fitToHeight="0" orientation="portrait" r:id="rId1"/>
  <headerFooter alignWithMargins="0"/>
  <colBreaks count="1" manualBreakCount="1">
    <brk id="8" max="1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12" style="51" customWidth="1"/>
    <col min="2" max="2" width="10.125" style="51" customWidth="1"/>
    <col min="3" max="4" width="20.25" style="51" customWidth="1"/>
    <col min="5" max="6" width="13.875" style="51" customWidth="1"/>
    <col min="7" max="8" width="13.25" style="51" customWidth="1"/>
    <col min="9" max="9" width="13.125" style="51" customWidth="1"/>
    <col min="10" max="10" width="15.375" style="51" customWidth="1"/>
    <col min="11" max="11" width="6.625" style="51" customWidth="1"/>
    <col min="12" max="13" width="5.75" style="51" customWidth="1"/>
    <col min="14" max="16384" width="9" style="51"/>
  </cols>
  <sheetData>
    <row r="1" spans="1:10" ht="18" customHeight="1" thickBot="1">
      <c r="A1" s="228" t="s">
        <v>744</v>
      </c>
      <c r="B1" s="49"/>
      <c r="C1" s="49"/>
      <c r="D1" s="49"/>
      <c r="E1" s="49"/>
      <c r="J1" s="246" t="s">
        <v>170</v>
      </c>
    </row>
    <row r="2" spans="1:10" ht="19.5" customHeight="1">
      <c r="A2" s="421" t="s">
        <v>227</v>
      </c>
      <c r="B2" s="398" t="s">
        <v>267</v>
      </c>
      <c r="C2" s="407" t="s">
        <v>268</v>
      </c>
      <c r="D2" s="406"/>
      <c r="E2" s="406"/>
      <c r="F2" s="420" t="s">
        <v>269</v>
      </c>
      <c r="G2" s="407" t="s">
        <v>270</v>
      </c>
      <c r="H2" s="406"/>
      <c r="I2" s="406"/>
      <c r="J2" s="406"/>
    </row>
    <row r="3" spans="1:10" ht="21.75" customHeight="1">
      <c r="A3" s="415"/>
      <c r="B3" s="389"/>
      <c r="C3" s="419" t="s">
        <v>271</v>
      </c>
      <c r="D3" s="418"/>
      <c r="E3" s="388" t="s">
        <v>272</v>
      </c>
      <c r="F3" s="395" t="s">
        <v>273</v>
      </c>
      <c r="G3" s="419" t="s">
        <v>274</v>
      </c>
      <c r="H3" s="418"/>
      <c r="I3" s="417" t="s">
        <v>275</v>
      </c>
      <c r="J3" s="416" t="s">
        <v>276</v>
      </c>
    </row>
    <row r="4" spans="1:10" ht="21.75" customHeight="1" thickBot="1">
      <c r="A4" s="415"/>
      <c r="B4" s="389"/>
      <c r="C4" s="402" t="s">
        <v>277</v>
      </c>
      <c r="D4" s="402" t="s">
        <v>278</v>
      </c>
      <c r="E4" s="385"/>
      <c r="F4" s="389"/>
      <c r="G4" s="402" t="s">
        <v>277</v>
      </c>
      <c r="H4" s="414" t="s">
        <v>278</v>
      </c>
      <c r="I4" s="386"/>
      <c r="J4" s="413"/>
    </row>
    <row r="5" spans="1:10" ht="25.5" customHeight="1">
      <c r="A5" s="372" t="s">
        <v>728</v>
      </c>
      <c r="B5" s="2">
        <v>1863</v>
      </c>
      <c r="C5" s="2">
        <v>382</v>
      </c>
      <c r="D5" s="2">
        <v>146</v>
      </c>
      <c r="E5" s="412">
        <v>1055373</v>
      </c>
      <c r="F5" s="2">
        <v>435</v>
      </c>
      <c r="G5" s="2">
        <v>90</v>
      </c>
      <c r="H5" s="2">
        <v>22</v>
      </c>
      <c r="I5" s="412">
        <v>80760</v>
      </c>
      <c r="J5" s="1">
        <v>105</v>
      </c>
    </row>
    <row r="6" spans="1:10" ht="25.5" customHeight="1">
      <c r="A6" s="249">
        <v>29</v>
      </c>
      <c r="B6" s="29">
        <v>1874</v>
      </c>
      <c r="C6" s="29">
        <v>364</v>
      </c>
      <c r="D6" s="29">
        <v>141</v>
      </c>
      <c r="E6" s="411">
        <v>966127</v>
      </c>
      <c r="F6" s="29">
        <v>428</v>
      </c>
      <c r="G6" s="29">
        <v>98</v>
      </c>
      <c r="H6" s="29">
        <v>15</v>
      </c>
      <c r="I6" s="411">
        <v>80303</v>
      </c>
      <c r="J6" s="31">
        <v>107</v>
      </c>
    </row>
    <row r="7" spans="1:10" ht="25.5" customHeight="1">
      <c r="A7" s="249">
        <v>30</v>
      </c>
      <c r="B7" s="29">
        <v>1868</v>
      </c>
      <c r="C7" s="29">
        <v>344</v>
      </c>
      <c r="D7" s="29">
        <v>146</v>
      </c>
      <c r="E7" s="411">
        <v>983517</v>
      </c>
      <c r="F7" s="29">
        <v>408</v>
      </c>
      <c r="G7" s="29">
        <v>82</v>
      </c>
      <c r="H7" s="29">
        <v>14</v>
      </c>
      <c r="I7" s="411">
        <v>70393</v>
      </c>
      <c r="J7" s="31">
        <v>91</v>
      </c>
    </row>
    <row r="8" spans="1:10" ht="25.5" customHeight="1">
      <c r="A8" s="249" t="s">
        <v>736</v>
      </c>
      <c r="B8" s="29">
        <v>1860</v>
      </c>
      <c r="C8" s="29">
        <v>339</v>
      </c>
      <c r="D8" s="29">
        <v>144</v>
      </c>
      <c r="E8" s="411">
        <v>979481</v>
      </c>
      <c r="F8" s="29">
        <v>406</v>
      </c>
      <c r="G8" s="29">
        <v>84</v>
      </c>
      <c r="H8" s="29">
        <v>13</v>
      </c>
      <c r="I8" s="411">
        <v>73976</v>
      </c>
      <c r="J8" s="31">
        <v>91</v>
      </c>
    </row>
    <row r="9" spans="1:10" ht="25.5" customHeight="1" thickBot="1">
      <c r="A9" s="248">
        <v>2</v>
      </c>
      <c r="B9" s="48">
        <v>1860</v>
      </c>
      <c r="C9" s="48">
        <v>332</v>
      </c>
      <c r="D9" s="48">
        <v>127</v>
      </c>
      <c r="E9" s="410">
        <v>935392</v>
      </c>
      <c r="F9" s="48">
        <v>389</v>
      </c>
      <c r="G9" s="48">
        <v>87</v>
      </c>
      <c r="H9" s="48">
        <v>13</v>
      </c>
      <c r="I9" s="410">
        <v>77144</v>
      </c>
      <c r="J9" s="7">
        <v>94</v>
      </c>
    </row>
    <row r="10" spans="1:10" ht="18" customHeight="1">
      <c r="A10" s="180" t="s">
        <v>179</v>
      </c>
      <c r="B10" s="35"/>
      <c r="C10" s="35"/>
      <c r="D10" s="35"/>
      <c r="E10" s="35"/>
      <c r="F10" s="35"/>
      <c r="G10" s="35"/>
      <c r="H10" s="35"/>
      <c r="I10" s="35"/>
    </row>
    <row r="11" spans="1:10" ht="12">
      <c r="A11" s="50"/>
      <c r="B11" s="35"/>
      <c r="C11" s="35"/>
      <c r="D11" s="35"/>
      <c r="E11" s="35"/>
      <c r="F11" s="35"/>
      <c r="G11" s="35"/>
      <c r="H11" s="35"/>
      <c r="I11" s="35"/>
    </row>
    <row r="12" spans="1:10" ht="12">
      <c r="A12" s="333"/>
    </row>
    <row r="13" spans="1:10" ht="12">
      <c r="A13" s="333"/>
    </row>
    <row r="14" spans="1:10" ht="12">
      <c r="A14" s="333"/>
    </row>
  </sheetData>
  <mergeCells count="10">
    <mergeCell ref="A2:A4"/>
    <mergeCell ref="B2:B4"/>
    <mergeCell ref="C2:E2"/>
    <mergeCell ref="G2:J2"/>
    <mergeCell ref="C3:D3"/>
    <mergeCell ref="E3:E4"/>
    <mergeCell ref="F3:F4"/>
    <mergeCell ref="G3:H3"/>
    <mergeCell ref="I3:I4"/>
    <mergeCell ref="J3:J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3" fitToHeight="0" orientation="portrait" r:id="rId1"/>
  <headerFooter alignWithMargins="0"/>
  <colBreaks count="1" manualBreakCount="1">
    <brk id="5" max="1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10.125" style="51" customWidth="1"/>
    <col min="2" max="2" width="10.625" style="51" customWidth="1"/>
    <col min="3" max="4" width="9.625" style="51" customWidth="1"/>
    <col min="5" max="6" width="6.625" style="51" customWidth="1"/>
    <col min="7" max="7" width="8.625" style="51" customWidth="1"/>
    <col min="8" max="18" width="7.875" style="51" customWidth="1"/>
    <col min="19" max="19" width="10.125" style="51" customWidth="1"/>
    <col min="20" max="20" width="9.625" style="51" bestFit="1" customWidth="1"/>
    <col min="21" max="21" width="10" style="51" customWidth="1"/>
    <col min="22" max="22" width="6.625" style="51" customWidth="1"/>
    <col min="23" max="24" width="5.75" style="51" customWidth="1"/>
    <col min="25" max="16384" width="9" style="51"/>
  </cols>
  <sheetData>
    <row r="1" spans="1:24" ht="18" customHeight="1" thickBot="1">
      <c r="A1" s="228" t="s">
        <v>746</v>
      </c>
      <c r="B1" s="247"/>
      <c r="C1" s="12"/>
      <c r="D1" s="12"/>
      <c r="E1" s="12"/>
      <c r="F1" s="35"/>
      <c r="G1" s="229"/>
      <c r="H1" s="35"/>
      <c r="I1" s="254"/>
      <c r="K1" s="227"/>
      <c r="L1" s="227"/>
      <c r="M1" s="227"/>
      <c r="O1" s="427"/>
      <c r="P1" s="427"/>
      <c r="Q1" s="427"/>
      <c r="R1" s="427"/>
      <c r="T1" s="227"/>
      <c r="U1" s="246" t="s">
        <v>189</v>
      </c>
      <c r="V1" s="422"/>
      <c r="X1" s="229"/>
    </row>
    <row r="2" spans="1:24" ht="20.25" customHeight="1">
      <c r="A2" s="245" t="s">
        <v>279</v>
      </c>
      <c r="B2" s="375" t="s">
        <v>280</v>
      </c>
      <c r="C2" s="214" t="s">
        <v>281</v>
      </c>
      <c r="D2" s="244"/>
      <c r="E2" s="244"/>
      <c r="F2" s="244"/>
      <c r="G2" s="244"/>
      <c r="H2" s="244"/>
      <c r="I2" s="262"/>
      <c r="J2" s="214" t="s">
        <v>282</v>
      </c>
      <c r="K2" s="244"/>
      <c r="L2" s="244"/>
      <c r="M2" s="244"/>
      <c r="N2" s="244"/>
      <c r="O2" s="262"/>
      <c r="P2" s="215" t="s">
        <v>283</v>
      </c>
      <c r="Q2" s="215" t="s">
        <v>284</v>
      </c>
      <c r="R2" s="215" t="s">
        <v>285</v>
      </c>
      <c r="S2" s="214" t="s">
        <v>286</v>
      </c>
      <c r="T2" s="244"/>
      <c r="U2" s="244"/>
      <c r="V2" s="422"/>
      <c r="W2" s="422"/>
      <c r="X2" s="422"/>
    </row>
    <row r="3" spans="1:24" ht="20.25" customHeight="1">
      <c r="A3" s="299"/>
      <c r="B3" s="374"/>
      <c r="C3" s="350" t="s">
        <v>86</v>
      </c>
      <c r="D3" s="350" t="s">
        <v>287</v>
      </c>
      <c r="E3" s="350" t="s">
        <v>288</v>
      </c>
      <c r="F3" s="350" t="s">
        <v>289</v>
      </c>
      <c r="G3" s="350" t="s">
        <v>290</v>
      </c>
      <c r="H3" s="350" t="s">
        <v>291</v>
      </c>
      <c r="I3" s="350" t="s">
        <v>292</v>
      </c>
      <c r="J3" s="204" t="s">
        <v>86</v>
      </c>
      <c r="K3" s="257" t="s">
        <v>293</v>
      </c>
      <c r="L3" s="207" t="s">
        <v>294</v>
      </c>
      <c r="M3" s="207" t="s">
        <v>295</v>
      </c>
      <c r="N3" s="207" t="s">
        <v>296</v>
      </c>
      <c r="O3" s="207" t="s">
        <v>297</v>
      </c>
      <c r="P3" s="205"/>
      <c r="Q3" s="205"/>
      <c r="R3" s="205"/>
      <c r="S3" s="350" t="s">
        <v>86</v>
      </c>
      <c r="T3" s="350" t="s">
        <v>177</v>
      </c>
      <c r="U3" s="349" t="s">
        <v>13</v>
      </c>
      <c r="V3" s="422"/>
      <c r="W3" s="422"/>
      <c r="X3" s="422"/>
    </row>
    <row r="4" spans="1:24" ht="18" customHeight="1" thickBot="1">
      <c r="A4" s="299"/>
      <c r="B4" s="374"/>
      <c r="C4" s="205"/>
      <c r="D4" s="205"/>
      <c r="E4" s="205"/>
      <c r="F4" s="205"/>
      <c r="G4" s="205"/>
      <c r="H4" s="205"/>
      <c r="I4" s="205"/>
      <c r="J4" s="349"/>
      <c r="K4" s="209"/>
      <c r="L4" s="350"/>
      <c r="M4" s="350"/>
      <c r="N4" s="207"/>
      <c r="O4" s="207"/>
      <c r="P4" s="205"/>
      <c r="Q4" s="205"/>
      <c r="R4" s="205"/>
      <c r="S4" s="205"/>
      <c r="T4" s="205"/>
      <c r="U4" s="426"/>
      <c r="V4" s="422"/>
      <c r="W4" s="422"/>
      <c r="X4" s="422"/>
    </row>
    <row r="5" spans="1:24" ht="18" customHeight="1" thickBot="1">
      <c r="A5" s="367"/>
      <c r="B5" s="425"/>
      <c r="C5" s="423"/>
      <c r="D5" s="423"/>
      <c r="E5" s="423"/>
      <c r="F5" s="423"/>
      <c r="G5" s="423"/>
      <c r="H5" s="423"/>
      <c r="I5" s="423"/>
      <c r="J5" s="364"/>
      <c r="K5" s="424"/>
      <c r="L5" s="423"/>
      <c r="M5" s="423"/>
      <c r="N5" s="198"/>
      <c r="O5" s="198"/>
      <c r="P5" s="196"/>
      <c r="Q5" s="196"/>
      <c r="R5" s="196"/>
      <c r="S5" s="196"/>
      <c r="T5" s="196"/>
      <c r="U5" s="293"/>
      <c r="V5" s="35"/>
      <c r="W5" s="422"/>
      <c r="X5" s="422"/>
    </row>
    <row r="6" spans="1:24" s="335" customFormat="1" ht="23.25" customHeight="1">
      <c r="A6" s="50" t="s">
        <v>728</v>
      </c>
      <c r="B6" s="60">
        <v>6</v>
      </c>
      <c r="C6" s="30">
        <v>3616427</v>
      </c>
      <c r="D6" s="30">
        <v>3565415</v>
      </c>
      <c r="E6" s="30">
        <v>226</v>
      </c>
      <c r="F6" s="30">
        <v>36283</v>
      </c>
      <c r="G6" s="30">
        <v>12875</v>
      </c>
      <c r="H6" s="30">
        <v>1074</v>
      </c>
      <c r="I6" s="30">
        <v>554</v>
      </c>
      <c r="J6" s="31">
        <v>148628</v>
      </c>
      <c r="K6" s="29">
        <v>74830</v>
      </c>
      <c r="L6" s="30">
        <v>3898</v>
      </c>
      <c r="M6" s="30">
        <v>45538</v>
      </c>
      <c r="N6" s="30">
        <v>24350</v>
      </c>
      <c r="O6" s="30">
        <v>12</v>
      </c>
      <c r="P6" s="30">
        <v>560</v>
      </c>
      <c r="Q6" s="30">
        <v>3729</v>
      </c>
      <c r="R6" s="30">
        <v>2558</v>
      </c>
      <c r="S6" s="30">
        <v>3460952</v>
      </c>
      <c r="T6" s="30">
        <v>3357012</v>
      </c>
      <c r="U6" s="31">
        <v>103940</v>
      </c>
      <c r="V6" s="35"/>
      <c r="W6" s="35"/>
      <c r="X6" s="35"/>
    </row>
    <row r="7" spans="1:24" ht="23.25" customHeight="1">
      <c r="A7" s="50">
        <v>29</v>
      </c>
      <c r="B7" s="60">
        <v>6</v>
      </c>
      <c r="C7" s="30">
        <v>3657789</v>
      </c>
      <c r="D7" s="30">
        <v>3603574</v>
      </c>
      <c r="E7" s="30">
        <v>1667</v>
      </c>
      <c r="F7" s="30">
        <v>40131</v>
      </c>
      <c r="G7" s="30">
        <v>11631</v>
      </c>
      <c r="H7" s="30">
        <v>487</v>
      </c>
      <c r="I7" s="30">
        <v>299</v>
      </c>
      <c r="J7" s="31">
        <v>174362</v>
      </c>
      <c r="K7" s="29">
        <v>74614</v>
      </c>
      <c r="L7" s="30">
        <v>3222</v>
      </c>
      <c r="M7" s="30">
        <v>52470</v>
      </c>
      <c r="N7" s="30">
        <v>44055</v>
      </c>
      <c r="O7" s="30">
        <v>1</v>
      </c>
      <c r="P7" s="30">
        <v>362</v>
      </c>
      <c r="Q7" s="30">
        <v>2956</v>
      </c>
      <c r="R7" s="30">
        <v>1606</v>
      </c>
      <c r="S7" s="30">
        <v>3478503</v>
      </c>
      <c r="T7" s="30">
        <v>3370540</v>
      </c>
      <c r="U7" s="31">
        <v>107963</v>
      </c>
      <c r="V7" s="35"/>
      <c r="W7" s="35"/>
      <c r="X7" s="35"/>
    </row>
    <row r="8" spans="1:24" ht="23.25" customHeight="1">
      <c r="A8" s="50">
        <v>30</v>
      </c>
      <c r="B8" s="60">
        <v>6</v>
      </c>
      <c r="C8" s="30">
        <v>3714654</v>
      </c>
      <c r="D8" s="30">
        <v>3642502</v>
      </c>
      <c r="E8" s="30">
        <v>144</v>
      </c>
      <c r="F8" s="30">
        <v>33027</v>
      </c>
      <c r="G8" s="30">
        <v>37575</v>
      </c>
      <c r="H8" s="30">
        <v>1087</v>
      </c>
      <c r="I8" s="30">
        <v>319</v>
      </c>
      <c r="J8" s="31">
        <v>202542</v>
      </c>
      <c r="K8" s="29">
        <v>74685</v>
      </c>
      <c r="L8" s="30">
        <v>2715</v>
      </c>
      <c r="M8" s="30">
        <v>58651</v>
      </c>
      <c r="N8" s="30">
        <v>66460</v>
      </c>
      <c r="O8" s="30">
        <v>31</v>
      </c>
      <c r="P8" s="30">
        <v>406</v>
      </c>
      <c r="Q8" s="30">
        <v>4241</v>
      </c>
      <c r="R8" s="30">
        <v>6389</v>
      </c>
      <c r="S8" s="30">
        <v>3501076</v>
      </c>
      <c r="T8" s="30">
        <v>3388320</v>
      </c>
      <c r="U8" s="31">
        <v>112756</v>
      </c>
      <c r="V8" s="35"/>
      <c r="W8" s="35"/>
      <c r="X8" s="35"/>
    </row>
    <row r="9" spans="1:24" ht="23.25" customHeight="1">
      <c r="A9" s="50" t="s">
        <v>178</v>
      </c>
      <c r="B9" s="60">
        <v>6</v>
      </c>
      <c r="C9" s="30">
        <v>3705806</v>
      </c>
      <c r="D9" s="30">
        <v>3664022</v>
      </c>
      <c r="E9" s="30">
        <v>576</v>
      </c>
      <c r="F9" s="30">
        <v>28614</v>
      </c>
      <c r="G9" s="30">
        <v>11397</v>
      </c>
      <c r="H9" s="30">
        <v>780</v>
      </c>
      <c r="I9" s="30">
        <v>417</v>
      </c>
      <c r="J9" s="31">
        <v>226804</v>
      </c>
      <c r="K9" s="29">
        <v>74869</v>
      </c>
      <c r="L9" s="30">
        <v>2599</v>
      </c>
      <c r="M9" s="30">
        <v>64577</v>
      </c>
      <c r="N9" s="30">
        <v>84746</v>
      </c>
      <c r="O9" s="30">
        <v>13</v>
      </c>
      <c r="P9" s="30">
        <v>519</v>
      </c>
      <c r="Q9" s="30">
        <v>3003</v>
      </c>
      <c r="R9" s="30">
        <v>3901</v>
      </c>
      <c r="S9" s="30">
        <v>3471579</v>
      </c>
      <c r="T9" s="30">
        <v>3354440</v>
      </c>
      <c r="U9" s="31">
        <v>117139</v>
      </c>
      <c r="V9" s="35"/>
      <c r="W9" s="35"/>
      <c r="X9" s="35"/>
    </row>
    <row r="10" spans="1:24" ht="23.25" customHeight="1" thickBot="1">
      <c r="A10" s="62">
        <v>2</v>
      </c>
      <c r="B10" s="61">
        <v>6</v>
      </c>
      <c r="C10" s="56">
        <v>3722393</v>
      </c>
      <c r="D10" s="56">
        <v>3663672</v>
      </c>
      <c r="E10" s="56">
        <v>230</v>
      </c>
      <c r="F10" s="56">
        <v>32206</v>
      </c>
      <c r="G10" s="56">
        <v>25183</v>
      </c>
      <c r="H10" s="56">
        <v>653</v>
      </c>
      <c r="I10" s="56">
        <v>449</v>
      </c>
      <c r="J10" s="7">
        <v>235904</v>
      </c>
      <c r="K10" s="48">
        <v>74592</v>
      </c>
      <c r="L10" s="56">
        <v>4136</v>
      </c>
      <c r="M10" s="56">
        <v>67859</v>
      </c>
      <c r="N10" s="56">
        <v>89302</v>
      </c>
      <c r="O10" s="56">
        <v>15</v>
      </c>
      <c r="P10" s="56">
        <v>316</v>
      </c>
      <c r="Q10" s="56">
        <v>3830</v>
      </c>
      <c r="R10" s="56">
        <v>2289</v>
      </c>
      <c r="S10" s="56">
        <v>3480006</v>
      </c>
      <c r="T10" s="56">
        <v>3359019</v>
      </c>
      <c r="U10" s="7">
        <v>120987</v>
      </c>
      <c r="V10" s="35"/>
      <c r="W10" s="35"/>
      <c r="X10" s="35"/>
    </row>
    <row r="11" spans="1:24" ht="18" customHeight="1">
      <c r="A11" s="180" t="s">
        <v>179</v>
      </c>
      <c r="B11" s="35"/>
      <c r="C11" s="35"/>
      <c r="D11" s="35"/>
      <c r="E11" s="35"/>
      <c r="F11" s="35"/>
      <c r="G11" s="35"/>
      <c r="H11" s="35"/>
      <c r="I11" s="35"/>
      <c r="J11" s="319"/>
      <c r="K11" s="178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5"/>
      <c r="W11" s="35"/>
    </row>
    <row r="12" spans="1:24" ht="18" customHeight="1">
      <c r="A12" s="180" t="s">
        <v>745</v>
      </c>
      <c r="B12" s="227"/>
      <c r="C12" s="227"/>
      <c r="D12" s="376"/>
      <c r="E12" s="376"/>
      <c r="F12" s="376"/>
      <c r="G12" s="227"/>
      <c r="I12" s="254"/>
      <c r="J12" s="180"/>
      <c r="K12" s="227"/>
      <c r="L12" s="227"/>
      <c r="M12" s="227"/>
      <c r="N12" s="263"/>
      <c r="O12" s="35"/>
      <c r="P12" s="35"/>
      <c r="Q12" s="35"/>
      <c r="R12" s="35"/>
      <c r="S12" s="35"/>
      <c r="T12" s="35"/>
      <c r="U12" s="35"/>
      <c r="V12" s="35"/>
      <c r="W12" s="35"/>
    </row>
    <row r="13" spans="1:24" ht="12.75">
      <c r="A13" s="227"/>
      <c r="B13" s="227"/>
      <c r="C13" s="227"/>
      <c r="D13" s="227"/>
      <c r="E13" s="227"/>
      <c r="F13" s="227"/>
      <c r="G13" s="227"/>
      <c r="H13" s="227"/>
      <c r="I13" s="227"/>
      <c r="J13" s="50"/>
      <c r="K13" s="50"/>
      <c r="L13" s="50"/>
      <c r="M13" s="50"/>
      <c r="N13" s="263"/>
      <c r="W13" s="35"/>
    </row>
    <row r="14" spans="1:24" ht="12.75">
      <c r="A14" s="227"/>
      <c r="B14" s="227"/>
      <c r="C14" s="227"/>
      <c r="D14" s="227"/>
      <c r="E14" s="227"/>
      <c r="F14" s="227"/>
      <c r="G14" s="227"/>
      <c r="H14" s="227"/>
      <c r="I14" s="50"/>
      <c r="J14" s="35"/>
      <c r="K14" s="35"/>
      <c r="L14" s="35"/>
      <c r="M14" s="35"/>
      <c r="N14" s="263"/>
    </row>
    <row r="15" spans="1:24" ht="12.75">
      <c r="A15" s="5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263"/>
      <c r="U15" s="229"/>
    </row>
  </sheetData>
  <mergeCells count="24">
    <mergeCell ref="O3:O5"/>
    <mergeCell ref="S3:S5"/>
    <mergeCell ref="T3:T5"/>
    <mergeCell ref="U3:U5"/>
    <mergeCell ref="R2:R5"/>
    <mergeCell ref="S2:U2"/>
    <mergeCell ref="P2:P5"/>
    <mergeCell ref="Q2:Q5"/>
    <mergeCell ref="N3:N5"/>
    <mergeCell ref="C3:C5"/>
    <mergeCell ref="D3:D5"/>
    <mergeCell ref="E3:E5"/>
    <mergeCell ref="F3:F5"/>
    <mergeCell ref="G3:G5"/>
    <mergeCell ref="H3:H5"/>
    <mergeCell ref="I3:I5"/>
    <mergeCell ref="J3:J5"/>
    <mergeCell ref="A2:A5"/>
    <mergeCell ref="B2:B5"/>
    <mergeCell ref="C2:I2"/>
    <mergeCell ref="J2:O2"/>
    <mergeCell ref="K3:K5"/>
    <mergeCell ref="L3:L5"/>
    <mergeCell ref="M3:M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Width="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view="pageBreakPreview" zoomScaleNormal="90" zoomScaleSheetLayoutView="100" workbookViewId="0">
      <selection sqref="A1:K1"/>
    </sheetView>
  </sheetViews>
  <sheetFormatPr defaultRowHeight="11.25"/>
  <cols>
    <col min="1" max="1" width="6.125" style="51" customWidth="1"/>
    <col min="2" max="2" width="5.625" style="51" customWidth="1"/>
    <col min="3" max="3" width="8.5" style="51" customWidth="1"/>
    <col min="4" max="4" width="6.75" style="51" customWidth="1"/>
    <col min="5" max="5" width="10.875" style="51" customWidth="1"/>
    <col min="6" max="6" width="6.5" style="51" customWidth="1"/>
    <col min="7" max="7" width="9.375" style="51" customWidth="1"/>
    <col min="8" max="8" width="11.25" style="51" customWidth="1"/>
    <col min="9" max="9" width="6.125" style="51" customWidth="1"/>
    <col min="10" max="10" width="6.125" style="51" bestFit="1" customWidth="1"/>
    <col min="11" max="11" width="7.375" style="51" customWidth="1"/>
    <col min="12" max="12" width="6.5" style="51" customWidth="1"/>
    <col min="13" max="13" width="6.125" style="51" customWidth="1"/>
    <col min="14" max="14" width="6.625" style="51" customWidth="1"/>
    <col min="15" max="15" width="6.375" style="51" customWidth="1"/>
    <col min="16" max="17" width="6.625" style="51" customWidth="1"/>
    <col min="18" max="18" width="6.75" style="51" customWidth="1"/>
    <col min="19" max="19" width="6.875" style="51" customWidth="1"/>
    <col min="20" max="20" width="7.5" style="51" customWidth="1"/>
    <col min="21" max="21" width="8" style="51" customWidth="1"/>
    <col min="22" max="22" width="6.625" style="51" customWidth="1"/>
    <col min="23" max="23" width="6.25" style="51" customWidth="1"/>
    <col min="24" max="24" width="5.875" style="51" customWidth="1"/>
    <col min="25" max="25" width="9.75" style="51" customWidth="1"/>
    <col min="26" max="26" width="9.875" style="51" customWidth="1"/>
    <col min="27" max="27" width="9.375" style="51" customWidth="1"/>
    <col min="28" max="28" width="7.5" style="51" customWidth="1"/>
    <col min="29" max="29" width="8.25" style="51" customWidth="1"/>
    <col min="30" max="31" width="11.5" style="51" customWidth="1"/>
    <col min="32" max="32" width="11.875" style="51" customWidth="1"/>
    <col min="33" max="16384" width="9" style="51"/>
  </cols>
  <sheetData>
    <row r="1" spans="1:24" ht="15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24" ht="15">
      <c r="A2" s="230"/>
      <c r="F2" s="229"/>
    </row>
    <row r="3" spans="1:24" ht="18" customHeight="1" thickBot="1">
      <c r="A3" s="228" t="s">
        <v>1</v>
      </c>
      <c r="B3" s="227"/>
      <c r="C3" s="227"/>
      <c r="D3" s="227"/>
      <c r="E3" s="227"/>
      <c r="F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6"/>
      <c r="W3" s="226"/>
      <c r="X3" s="186"/>
    </row>
    <row r="4" spans="1:24" ht="18" customHeight="1">
      <c r="A4" s="225" t="s">
        <v>2</v>
      </c>
      <c r="B4" s="224" t="s">
        <v>3</v>
      </c>
      <c r="C4" s="223" t="s">
        <v>4</v>
      </c>
      <c r="D4" s="217"/>
      <c r="E4" s="217" t="s">
        <v>5</v>
      </c>
      <c r="F4" s="217"/>
      <c r="G4" s="215" t="s">
        <v>6</v>
      </c>
      <c r="H4" s="215" t="s">
        <v>7</v>
      </c>
      <c r="I4" s="222"/>
      <c r="J4" s="221"/>
      <c r="K4" s="220" t="s">
        <v>8</v>
      </c>
      <c r="L4" s="219" t="s">
        <v>9</v>
      </c>
      <c r="M4" s="219"/>
      <c r="N4" s="218"/>
      <c r="O4" s="217" t="s">
        <v>10</v>
      </c>
      <c r="P4" s="217"/>
      <c r="Q4" s="217" t="s">
        <v>11</v>
      </c>
      <c r="R4" s="217"/>
      <c r="S4" s="215" t="s">
        <v>12</v>
      </c>
      <c r="T4" s="216" t="s">
        <v>13</v>
      </c>
      <c r="U4" s="216" t="s">
        <v>14</v>
      </c>
      <c r="V4" s="215" t="s">
        <v>15</v>
      </c>
      <c r="W4" s="214" t="s">
        <v>16</v>
      </c>
      <c r="X4" s="186"/>
    </row>
    <row r="5" spans="1:24" ht="13.5" customHeight="1">
      <c r="A5" s="213"/>
      <c r="B5" s="212"/>
      <c r="C5" s="211" t="s">
        <v>17</v>
      </c>
      <c r="D5" s="207" t="s">
        <v>18</v>
      </c>
      <c r="E5" s="207" t="s">
        <v>17</v>
      </c>
      <c r="F5" s="208" t="s">
        <v>19</v>
      </c>
      <c r="G5" s="205"/>
      <c r="H5" s="205"/>
      <c r="I5" s="208" t="s">
        <v>20</v>
      </c>
      <c r="J5" s="210" t="s">
        <v>21</v>
      </c>
      <c r="K5" s="210" t="s">
        <v>22</v>
      </c>
      <c r="L5" s="209" t="s">
        <v>23</v>
      </c>
      <c r="M5" s="208" t="s">
        <v>24</v>
      </c>
      <c r="N5" s="208" t="s">
        <v>25</v>
      </c>
      <c r="O5" s="207" t="s">
        <v>26</v>
      </c>
      <c r="P5" s="207" t="s">
        <v>27</v>
      </c>
      <c r="Q5" s="207" t="s">
        <v>26</v>
      </c>
      <c r="R5" s="207" t="s">
        <v>27</v>
      </c>
      <c r="S5" s="205"/>
      <c r="T5" s="206" t="s">
        <v>28</v>
      </c>
      <c r="U5" s="206" t="s">
        <v>29</v>
      </c>
      <c r="V5" s="205"/>
      <c r="W5" s="204"/>
      <c r="X5" s="186"/>
    </row>
    <row r="6" spans="1:24" ht="14.25" customHeight="1" thickBot="1">
      <c r="A6" s="203"/>
      <c r="B6" s="202"/>
      <c r="C6" s="201"/>
      <c r="D6" s="198"/>
      <c r="E6" s="198"/>
      <c r="F6" s="197" t="s">
        <v>30</v>
      </c>
      <c r="G6" s="196"/>
      <c r="H6" s="196"/>
      <c r="I6" s="197" t="s">
        <v>31</v>
      </c>
      <c r="J6" s="200" t="s">
        <v>32</v>
      </c>
      <c r="K6" s="200" t="s">
        <v>33</v>
      </c>
      <c r="L6" s="199"/>
      <c r="M6" s="197" t="s">
        <v>34</v>
      </c>
      <c r="N6" s="197" t="s">
        <v>34</v>
      </c>
      <c r="O6" s="198"/>
      <c r="P6" s="198"/>
      <c r="Q6" s="198"/>
      <c r="R6" s="198"/>
      <c r="S6" s="196"/>
      <c r="T6" s="197" t="s">
        <v>35</v>
      </c>
      <c r="U6" s="197" t="s">
        <v>36</v>
      </c>
      <c r="V6" s="196"/>
      <c r="W6" s="195"/>
      <c r="X6" s="186"/>
    </row>
    <row r="7" spans="1:24" ht="18" customHeight="1">
      <c r="A7" s="194"/>
      <c r="B7" s="193"/>
      <c r="C7" s="192" t="s">
        <v>37</v>
      </c>
      <c r="D7" s="191"/>
      <c r="E7" s="189" t="s">
        <v>38</v>
      </c>
      <c r="F7" s="190"/>
      <c r="G7" s="190"/>
      <c r="H7" s="189" t="s">
        <v>39</v>
      </c>
      <c r="I7" s="189" t="s">
        <v>40</v>
      </c>
      <c r="J7" s="188" t="s">
        <v>41</v>
      </c>
      <c r="K7" s="1" t="s">
        <v>41</v>
      </c>
      <c r="L7" s="2" t="s">
        <v>42</v>
      </c>
      <c r="M7" s="3" t="s">
        <v>42</v>
      </c>
      <c r="N7" s="3" t="s">
        <v>43</v>
      </c>
      <c r="O7" s="3" t="s">
        <v>41</v>
      </c>
      <c r="P7" s="3" t="s">
        <v>42</v>
      </c>
      <c r="Q7" s="3" t="s">
        <v>42</v>
      </c>
      <c r="R7" s="3" t="s">
        <v>42</v>
      </c>
      <c r="S7" s="3" t="s">
        <v>42</v>
      </c>
      <c r="T7" s="3" t="s">
        <v>42</v>
      </c>
      <c r="U7" s="3" t="s">
        <v>44</v>
      </c>
      <c r="V7" s="187"/>
      <c r="W7" s="1" t="s">
        <v>41</v>
      </c>
      <c r="X7" s="186"/>
    </row>
    <row r="8" spans="1:24" ht="18" customHeight="1">
      <c r="A8" s="182" t="s">
        <v>691</v>
      </c>
      <c r="B8" s="182"/>
      <c r="C8" s="155">
        <v>3500</v>
      </c>
      <c r="D8" s="118"/>
      <c r="E8" s="119">
        <v>3000000</v>
      </c>
      <c r="F8" s="120"/>
      <c r="G8" s="120"/>
      <c r="H8" s="119" t="s">
        <v>45</v>
      </c>
      <c r="I8" s="119"/>
      <c r="J8" s="121"/>
      <c r="K8" s="31"/>
      <c r="L8" s="29"/>
      <c r="M8" s="30"/>
      <c r="N8" s="30"/>
      <c r="O8" s="30"/>
      <c r="P8" s="30"/>
      <c r="Q8" s="30"/>
      <c r="R8" s="30"/>
      <c r="S8" s="30"/>
      <c r="T8" s="30"/>
      <c r="U8" s="30"/>
      <c r="V8" s="122"/>
      <c r="W8" s="31"/>
      <c r="X8" s="183"/>
    </row>
    <row r="9" spans="1:24" ht="18" customHeight="1">
      <c r="A9" s="182"/>
      <c r="B9" s="182"/>
      <c r="C9" s="155"/>
      <c r="D9" s="118"/>
      <c r="E9" s="119">
        <v>1750000</v>
      </c>
      <c r="F9" s="120"/>
      <c r="G9" s="120"/>
      <c r="H9" s="119"/>
      <c r="I9" s="119"/>
      <c r="J9" s="121"/>
      <c r="K9" s="31"/>
      <c r="L9" s="29"/>
      <c r="M9" s="30"/>
      <c r="N9" s="30">
        <v>3100</v>
      </c>
      <c r="O9" s="30">
        <v>3000</v>
      </c>
      <c r="P9" s="30">
        <v>4000</v>
      </c>
      <c r="Q9" s="30">
        <v>5500</v>
      </c>
      <c r="R9" s="30">
        <v>7200</v>
      </c>
      <c r="S9" s="30"/>
      <c r="T9" s="30"/>
      <c r="U9" s="30"/>
      <c r="V9" s="185"/>
      <c r="W9" s="184"/>
      <c r="X9" s="183"/>
    </row>
    <row r="10" spans="1:24" ht="18" customHeight="1">
      <c r="A10" s="182"/>
      <c r="B10" s="182"/>
      <c r="C10" s="155"/>
      <c r="D10" s="118"/>
      <c r="E10" s="119">
        <v>410000</v>
      </c>
      <c r="F10" s="120"/>
      <c r="G10" s="120"/>
      <c r="H10" s="125" t="s">
        <v>690</v>
      </c>
      <c r="I10" s="119"/>
      <c r="J10" s="121"/>
      <c r="K10" s="31"/>
      <c r="L10" s="29"/>
      <c r="M10" s="30"/>
      <c r="N10" s="30">
        <v>3900</v>
      </c>
      <c r="O10" s="30">
        <v>3800</v>
      </c>
      <c r="P10" s="30">
        <v>5000</v>
      </c>
      <c r="Q10" s="30">
        <v>6900</v>
      </c>
      <c r="R10" s="30">
        <v>10800</v>
      </c>
      <c r="S10" s="30"/>
      <c r="T10" s="30"/>
      <c r="U10" s="30"/>
      <c r="V10" s="122"/>
      <c r="W10" s="124" t="s">
        <v>46</v>
      </c>
      <c r="X10" s="183"/>
    </row>
    <row r="11" spans="1:24" ht="18" customHeight="1">
      <c r="A11" s="182"/>
      <c r="B11" s="182"/>
      <c r="C11" s="155"/>
      <c r="D11" s="118"/>
      <c r="E11" s="119">
        <v>400000</v>
      </c>
      <c r="F11" s="120"/>
      <c r="G11" s="120"/>
      <c r="H11" s="119">
        <v>5692</v>
      </c>
      <c r="I11" s="119"/>
      <c r="J11" s="121"/>
      <c r="K11" s="31"/>
      <c r="L11" s="29"/>
      <c r="M11" s="30"/>
      <c r="N11" s="30">
        <v>4600</v>
      </c>
      <c r="O11" s="30">
        <v>4500</v>
      </c>
      <c r="P11" s="30">
        <v>6000</v>
      </c>
      <c r="Q11" s="30">
        <v>8200</v>
      </c>
      <c r="R11" s="30">
        <v>12900</v>
      </c>
      <c r="S11" s="30"/>
      <c r="T11" s="30"/>
      <c r="U11" s="30"/>
      <c r="V11" s="122"/>
      <c r="W11" s="31">
        <v>150</v>
      </c>
      <c r="X11" s="183"/>
    </row>
    <row r="12" spans="1:24" ht="18" customHeight="1">
      <c r="A12" s="182"/>
      <c r="B12" s="182"/>
      <c r="C12" s="155"/>
      <c r="D12" s="118">
        <v>0.06</v>
      </c>
      <c r="E12" s="119">
        <v>160000</v>
      </c>
      <c r="F12" s="120">
        <v>8.4000000000000005E-2</v>
      </c>
      <c r="G12" s="120">
        <v>1.4E-2</v>
      </c>
      <c r="H12" s="119" t="s">
        <v>689</v>
      </c>
      <c r="I12" s="119">
        <v>2000</v>
      </c>
      <c r="J12" s="121">
        <v>2000</v>
      </c>
      <c r="K12" s="31">
        <v>2400</v>
      </c>
      <c r="L12" s="29">
        <v>3700</v>
      </c>
      <c r="M12" s="30">
        <v>3600</v>
      </c>
      <c r="N12" s="30"/>
      <c r="O12" s="30"/>
      <c r="P12" s="30"/>
      <c r="Q12" s="30"/>
      <c r="R12" s="30"/>
      <c r="S12" s="30">
        <v>2400</v>
      </c>
      <c r="T12" s="30">
        <v>5900</v>
      </c>
      <c r="U12" s="30">
        <v>6000</v>
      </c>
      <c r="V12" s="122">
        <v>3.0000000000000001E-3</v>
      </c>
      <c r="W12" s="124" t="s">
        <v>47</v>
      </c>
      <c r="X12" s="183"/>
    </row>
    <row r="13" spans="1:24" ht="18" customHeight="1">
      <c r="A13" s="182"/>
      <c r="B13" s="182"/>
      <c r="C13" s="155"/>
      <c r="D13" s="118"/>
      <c r="E13" s="119">
        <v>150000</v>
      </c>
      <c r="F13" s="122" t="s">
        <v>48</v>
      </c>
      <c r="G13" s="120"/>
      <c r="H13" s="119">
        <v>6122</v>
      </c>
      <c r="I13" s="119"/>
      <c r="J13" s="121"/>
      <c r="K13" s="31"/>
      <c r="L13" s="29"/>
      <c r="M13" s="30"/>
      <c r="N13" s="30">
        <v>1000</v>
      </c>
      <c r="O13" s="30">
        <v>1000</v>
      </c>
      <c r="P13" s="30">
        <v>1300</v>
      </c>
      <c r="Q13" s="30">
        <v>1800</v>
      </c>
      <c r="R13" s="30">
        <v>2700</v>
      </c>
      <c r="S13" s="30"/>
      <c r="T13" s="30"/>
      <c r="U13" s="30"/>
      <c r="V13" s="122"/>
      <c r="W13" s="31">
        <v>50</v>
      </c>
      <c r="X13" s="183"/>
    </row>
    <row r="14" spans="1:24" ht="18" customHeight="1">
      <c r="A14" s="182"/>
      <c r="B14" s="182"/>
      <c r="C14" s="155"/>
      <c r="D14" s="118"/>
      <c r="E14" s="119">
        <v>130000</v>
      </c>
      <c r="F14" s="120"/>
      <c r="G14" s="120"/>
      <c r="H14" s="123"/>
      <c r="I14" s="119"/>
      <c r="J14" s="121"/>
      <c r="K14" s="31"/>
      <c r="L14" s="29"/>
      <c r="M14" s="30"/>
      <c r="N14" s="30">
        <v>2000</v>
      </c>
      <c r="O14" s="30">
        <v>1900</v>
      </c>
      <c r="P14" s="30">
        <v>2500</v>
      </c>
      <c r="Q14" s="30">
        <v>3500</v>
      </c>
      <c r="R14" s="30">
        <v>5400</v>
      </c>
      <c r="S14" s="30"/>
      <c r="T14" s="30"/>
      <c r="U14" s="30"/>
      <c r="V14" s="122"/>
      <c r="W14" s="31"/>
    </row>
    <row r="15" spans="1:24" ht="18" customHeight="1">
      <c r="A15" s="182"/>
      <c r="B15" s="182"/>
      <c r="C15" s="155"/>
      <c r="D15" s="118"/>
      <c r="E15" s="119">
        <v>120000</v>
      </c>
      <c r="F15" s="120"/>
      <c r="G15" s="120"/>
      <c r="H15" s="119"/>
      <c r="I15" s="119"/>
      <c r="J15" s="121"/>
      <c r="K15" s="31"/>
      <c r="L15" s="29"/>
      <c r="M15" s="30"/>
      <c r="N15" s="30">
        <v>3000</v>
      </c>
      <c r="O15" s="30">
        <v>2900</v>
      </c>
      <c r="P15" s="30">
        <v>3800</v>
      </c>
      <c r="Q15" s="30">
        <v>5200</v>
      </c>
      <c r="R15" s="30">
        <v>8100</v>
      </c>
      <c r="S15" s="30"/>
      <c r="T15" s="30"/>
      <c r="U15" s="30"/>
      <c r="V15" s="122"/>
      <c r="W15" s="31"/>
    </row>
    <row r="16" spans="1:24" ht="18" customHeight="1" thickBot="1">
      <c r="A16" s="181"/>
      <c r="B16" s="181"/>
      <c r="C16" s="156"/>
      <c r="D16" s="126"/>
      <c r="E16" s="126">
        <v>50000</v>
      </c>
      <c r="F16" s="127"/>
      <c r="G16" s="127"/>
      <c r="H16" s="126"/>
      <c r="I16" s="126"/>
      <c r="J16" s="128"/>
      <c r="K16" s="7"/>
      <c r="L16" s="48"/>
      <c r="M16" s="56"/>
      <c r="N16" s="56"/>
      <c r="O16" s="56"/>
      <c r="P16" s="56"/>
      <c r="Q16" s="56"/>
      <c r="R16" s="56"/>
      <c r="S16" s="56"/>
      <c r="T16" s="56"/>
      <c r="U16" s="56"/>
      <c r="V16" s="129"/>
      <c r="W16" s="7"/>
    </row>
    <row r="17" spans="1:23" ht="13.5" customHeight="1">
      <c r="A17" s="180" t="s">
        <v>688</v>
      </c>
      <c r="B17" s="179"/>
      <c r="C17" s="178"/>
      <c r="D17" s="179"/>
      <c r="F17" s="178"/>
    </row>
    <row r="18" spans="1:23" ht="13.5" customHeight="1">
      <c r="A18" s="180" t="s">
        <v>687</v>
      </c>
      <c r="B18" s="179"/>
      <c r="C18" s="178"/>
      <c r="D18" s="179"/>
      <c r="F18" s="178"/>
      <c r="L18" s="51" t="s">
        <v>686</v>
      </c>
    </row>
    <row r="19" spans="1:23" ht="9" customHeight="1"/>
    <row r="20" spans="1:23" ht="9" customHeight="1">
      <c r="C20" s="176"/>
      <c r="D20" s="177"/>
      <c r="E20" s="176"/>
      <c r="F20" s="175"/>
      <c r="G20" s="175"/>
      <c r="H20" s="176"/>
      <c r="I20" s="176"/>
      <c r="J20" s="176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5"/>
      <c r="W20" s="174"/>
    </row>
    <row r="21" spans="1:23">
      <c r="C21" s="176"/>
      <c r="D21" s="177"/>
      <c r="E21" s="176"/>
      <c r="F21" s="175"/>
      <c r="G21" s="175"/>
      <c r="H21" s="176"/>
      <c r="I21" s="176"/>
      <c r="J21" s="176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</row>
    <row r="22" spans="1:23">
      <c r="C22" s="176"/>
      <c r="D22" s="177"/>
      <c r="E22" s="176"/>
      <c r="F22" s="175"/>
      <c r="G22" s="175"/>
      <c r="H22" s="176"/>
      <c r="I22" s="176"/>
      <c r="J22" s="176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5"/>
      <c r="W22" s="174"/>
    </row>
    <row r="23" spans="1:23">
      <c r="C23" s="176"/>
      <c r="D23" s="177"/>
      <c r="E23" s="176"/>
      <c r="F23" s="175"/>
      <c r="G23" s="175"/>
      <c r="H23" s="176"/>
      <c r="I23" s="176"/>
      <c r="J23" s="176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5"/>
      <c r="W23" s="174"/>
    </row>
    <row r="24" spans="1:23">
      <c r="C24" s="176"/>
      <c r="D24" s="177"/>
      <c r="E24" s="176"/>
      <c r="F24" s="175"/>
      <c r="G24" s="175"/>
      <c r="H24" s="176"/>
      <c r="I24" s="176"/>
      <c r="J24" s="176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5"/>
      <c r="W24" s="174"/>
    </row>
    <row r="25" spans="1:23">
      <c r="C25" s="176"/>
      <c r="D25" s="177"/>
      <c r="E25" s="176"/>
      <c r="F25" s="175"/>
      <c r="G25" s="175"/>
      <c r="H25" s="176"/>
      <c r="I25" s="176"/>
      <c r="J25" s="176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5"/>
      <c r="W25" s="174"/>
    </row>
    <row r="26" spans="1:23">
      <c r="C26" s="176"/>
      <c r="D26" s="177"/>
      <c r="E26" s="176"/>
      <c r="F26" s="175"/>
      <c r="G26" s="175"/>
      <c r="H26" s="176"/>
      <c r="I26" s="176"/>
      <c r="J26" s="176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5"/>
      <c r="W26" s="174"/>
    </row>
    <row r="27" spans="1:23">
      <c r="C27" s="176"/>
      <c r="D27" s="177"/>
      <c r="E27" s="176"/>
      <c r="F27" s="175"/>
      <c r="G27" s="175"/>
      <c r="H27" s="176"/>
      <c r="I27" s="176"/>
      <c r="J27" s="176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5"/>
      <c r="W27" s="174"/>
    </row>
    <row r="28" spans="1:23">
      <c r="C28" s="176"/>
      <c r="D28" s="176"/>
      <c r="E28" s="176"/>
      <c r="F28" s="175"/>
      <c r="G28" s="175"/>
      <c r="H28" s="176"/>
      <c r="I28" s="176"/>
      <c r="J28" s="176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5"/>
      <c r="W28" s="174"/>
    </row>
    <row r="29" spans="1:23">
      <c r="B29" s="173"/>
      <c r="D29" s="173"/>
    </row>
  </sheetData>
  <mergeCells count="24">
    <mergeCell ref="L5:L6"/>
    <mergeCell ref="A8:B16"/>
    <mergeCell ref="C8:C16"/>
    <mergeCell ref="C5:C6"/>
    <mergeCell ref="D5:D6"/>
    <mergeCell ref="E5:E6"/>
    <mergeCell ref="X8:X13"/>
    <mergeCell ref="O4:P4"/>
    <mergeCell ref="Q4:R4"/>
    <mergeCell ref="S4:S6"/>
    <mergeCell ref="V4:V6"/>
    <mergeCell ref="W4:W6"/>
    <mergeCell ref="O5:O6"/>
    <mergeCell ref="P5:P6"/>
    <mergeCell ref="Q5:Q6"/>
    <mergeCell ref="R5:R6"/>
    <mergeCell ref="A1:K1"/>
    <mergeCell ref="A4:A6"/>
    <mergeCell ref="B4:B5"/>
    <mergeCell ref="C4:D4"/>
    <mergeCell ref="E4:F4"/>
    <mergeCell ref="G4:G6"/>
    <mergeCell ref="H4:H6"/>
    <mergeCell ref="I4:J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view="pageBreakPreview" zoomScaleNormal="100" zoomScaleSheetLayoutView="100" workbookViewId="0"/>
  </sheetViews>
  <sheetFormatPr defaultRowHeight="11.25"/>
  <cols>
    <col min="1" max="1" width="10.125" style="51" customWidth="1"/>
    <col min="2" max="2" width="10.75" style="51" customWidth="1"/>
    <col min="3" max="3" width="9.5" style="51" bestFit="1" customWidth="1"/>
    <col min="4" max="4" width="9.625" style="51" bestFit="1" customWidth="1"/>
    <col min="5" max="5" width="11.25" style="51" bestFit="1" customWidth="1"/>
    <col min="6" max="6" width="7.125" style="51" customWidth="1"/>
    <col min="7" max="7" width="8.5" style="51" bestFit="1" customWidth="1"/>
    <col min="8" max="8" width="7.875" style="51" bestFit="1" customWidth="1"/>
    <col min="9" max="9" width="9" style="51"/>
    <col min="10" max="10" width="7.625" style="51" customWidth="1"/>
    <col min="11" max="11" width="10.125" style="51" customWidth="1"/>
    <col min="12" max="12" width="10" style="51" customWidth="1"/>
    <col min="13" max="13" width="10.5" style="51" customWidth="1"/>
    <col min="14" max="14" width="8.5" style="51" customWidth="1"/>
    <col min="15" max="15" width="10.25" style="51" bestFit="1" customWidth="1"/>
    <col min="16" max="16" width="9.875" style="51" customWidth="1"/>
    <col min="17" max="17" width="9.625" style="51" bestFit="1" customWidth="1"/>
    <col min="18" max="18" width="10" style="51" customWidth="1"/>
    <col min="19" max="19" width="6.625" style="51" customWidth="1"/>
    <col min="20" max="21" width="5.75" style="51" customWidth="1"/>
    <col min="22" max="16384" width="9" style="51"/>
  </cols>
  <sheetData>
    <row r="1" spans="1:18" ht="18" customHeight="1" thickBot="1">
      <c r="A1" s="180" t="s">
        <v>748</v>
      </c>
      <c r="B1" s="35"/>
      <c r="C1" s="35"/>
      <c r="D1" s="35"/>
      <c r="E1" s="35"/>
      <c r="F1" s="35"/>
      <c r="G1" s="35"/>
      <c r="H1" s="35"/>
      <c r="I1" s="35"/>
      <c r="J1" s="422"/>
      <c r="K1" s="422"/>
      <c r="L1" s="422"/>
      <c r="M1" s="422"/>
      <c r="N1" s="422"/>
      <c r="O1" s="422"/>
      <c r="P1" s="246" t="s">
        <v>298</v>
      </c>
      <c r="Q1" s="422"/>
      <c r="R1" s="422"/>
    </row>
    <row r="2" spans="1:18" ht="24" customHeight="1">
      <c r="A2" s="245" t="s">
        <v>299</v>
      </c>
      <c r="B2" s="375" t="s">
        <v>184</v>
      </c>
      <c r="C2" s="215" t="s">
        <v>300</v>
      </c>
      <c r="D2" s="215" t="s">
        <v>301</v>
      </c>
      <c r="E2" s="215" t="s">
        <v>302</v>
      </c>
      <c r="F2" s="215" t="s">
        <v>303</v>
      </c>
      <c r="G2" s="215" t="s">
        <v>304</v>
      </c>
      <c r="H2" s="215" t="s">
        <v>305</v>
      </c>
      <c r="I2" s="295" t="s">
        <v>306</v>
      </c>
      <c r="J2" s="435" t="s">
        <v>307</v>
      </c>
      <c r="K2" s="434" t="s">
        <v>308</v>
      </c>
      <c r="L2" s="433"/>
      <c r="M2" s="433"/>
      <c r="N2" s="433"/>
      <c r="O2" s="432"/>
      <c r="P2" s="295" t="s">
        <v>13</v>
      </c>
      <c r="Q2" s="186"/>
      <c r="R2" s="35"/>
    </row>
    <row r="3" spans="1:18" ht="32.25" customHeight="1" thickBot="1">
      <c r="A3" s="243"/>
      <c r="B3" s="431"/>
      <c r="C3" s="196"/>
      <c r="D3" s="196"/>
      <c r="E3" s="196"/>
      <c r="F3" s="196"/>
      <c r="G3" s="196"/>
      <c r="H3" s="196"/>
      <c r="I3" s="293"/>
      <c r="J3" s="199"/>
      <c r="K3" s="208" t="s">
        <v>86</v>
      </c>
      <c r="L3" s="208" t="s">
        <v>309</v>
      </c>
      <c r="M3" s="208" t="s">
        <v>310</v>
      </c>
      <c r="N3" s="208" t="s">
        <v>311</v>
      </c>
      <c r="O3" s="208" t="s">
        <v>13</v>
      </c>
      <c r="P3" s="293"/>
      <c r="Q3" s="186"/>
      <c r="R3" s="35"/>
    </row>
    <row r="4" spans="1:18" ht="20.25" customHeight="1">
      <c r="A4" s="428" t="s">
        <v>312</v>
      </c>
      <c r="B4" s="428"/>
      <c r="C4" s="428"/>
      <c r="D4" s="428"/>
      <c r="E4" s="428"/>
      <c r="F4" s="428"/>
      <c r="G4" s="428"/>
      <c r="H4" s="430"/>
      <c r="I4" s="429" t="s">
        <v>313</v>
      </c>
      <c r="J4" s="428"/>
      <c r="K4" s="428"/>
      <c r="L4" s="428"/>
      <c r="M4" s="428"/>
      <c r="N4" s="428"/>
      <c r="O4" s="428"/>
      <c r="P4" s="428"/>
      <c r="Q4" s="186"/>
      <c r="R4" s="35"/>
    </row>
    <row r="5" spans="1:18" ht="20.25" customHeight="1">
      <c r="A5" s="50" t="s">
        <v>728</v>
      </c>
      <c r="B5" s="57">
        <v>130835736</v>
      </c>
      <c r="C5" s="30">
        <v>6722453</v>
      </c>
      <c r="D5" s="30">
        <v>358179</v>
      </c>
      <c r="E5" s="30">
        <v>95264088</v>
      </c>
      <c r="F5" s="30" t="s">
        <v>74</v>
      </c>
      <c r="G5" s="30" t="s">
        <v>74</v>
      </c>
      <c r="H5" s="30">
        <v>391755</v>
      </c>
      <c r="I5" s="31">
        <v>897</v>
      </c>
      <c r="J5" s="29">
        <v>37657</v>
      </c>
      <c r="K5" s="30">
        <v>28060699</v>
      </c>
      <c r="L5" s="30">
        <v>18607552</v>
      </c>
      <c r="M5" s="30" t="s">
        <v>74</v>
      </c>
      <c r="N5" s="30">
        <v>467740</v>
      </c>
      <c r="O5" s="30">
        <v>8537952</v>
      </c>
      <c r="P5" s="31">
        <v>8</v>
      </c>
      <c r="Q5" s="186"/>
    </row>
    <row r="6" spans="1:18" ht="20.25" customHeight="1">
      <c r="A6" s="50">
        <v>29</v>
      </c>
      <c r="B6" s="57">
        <v>130229190</v>
      </c>
      <c r="C6" s="30">
        <v>6580641</v>
      </c>
      <c r="D6" s="30">
        <v>349300</v>
      </c>
      <c r="E6" s="30">
        <v>94785216</v>
      </c>
      <c r="F6" s="30" t="s">
        <v>74</v>
      </c>
      <c r="G6" s="30" t="s">
        <v>74</v>
      </c>
      <c r="H6" s="30">
        <v>391715</v>
      </c>
      <c r="I6" s="31">
        <v>897</v>
      </c>
      <c r="J6" s="29">
        <v>37294</v>
      </c>
      <c r="K6" s="30">
        <v>28084120</v>
      </c>
      <c r="L6" s="30">
        <v>18607038</v>
      </c>
      <c r="M6" s="30" t="s">
        <v>74</v>
      </c>
      <c r="N6" s="30">
        <v>467740</v>
      </c>
      <c r="O6" s="30">
        <v>8561719</v>
      </c>
      <c r="P6" s="31">
        <v>7</v>
      </c>
      <c r="Q6" s="186"/>
    </row>
    <row r="7" spans="1:18" ht="20.25" customHeight="1">
      <c r="A7" s="50">
        <v>30</v>
      </c>
      <c r="B7" s="57">
        <v>127306765</v>
      </c>
      <c r="C7" s="30">
        <v>6396558</v>
      </c>
      <c r="D7" s="30">
        <v>324587</v>
      </c>
      <c r="E7" s="30">
        <v>94126548</v>
      </c>
      <c r="F7" s="30" t="s">
        <v>74</v>
      </c>
      <c r="G7" s="30" t="s">
        <v>74</v>
      </c>
      <c r="H7" s="30">
        <v>398946</v>
      </c>
      <c r="I7" s="31">
        <v>897</v>
      </c>
      <c r="J7" s="29">
        <v>37504</v>
      </c>
      <c r="K7" s="30">
        <v>26021718</v>
      </c>
      <c r="L7" s="30">
        <v>16343135</v>
      </c>
      <c r="M7" s="30" t="s">
        <v>74</v>
      </c>
      <c r="N7" s="30">
        <v>467740</v>
      </c>
      <c r="O7" s="30">
        <v>8710300</v>
      </c>
      <c r="P7" s="31">
        <v>7</v>
      </c>
      <c r="Q7" s="186"/>
    </row>
    <row r="8" spans="1:18" ht="20.25" customHeight="1">
      <c r="A8" s="50">
        <v>31</v>
      </c>
      <c r="B8" s="57">
        <v>126920093</v>
      </c>
      <c r="C8" s="30">
        <v>6336249</v>
      </c>
      <c r="D8" s="30">
        <v>319687</v>
      </c>
      <c r="E8" s="30">
        <v>93625449</v>
      </c>
      <c r="F8" s="30" t="s">
        <v>74</v>
      </c>
      <c r="G8" s="30" t="s">
        <v>74</v>
      </c>
      <c r="H8" s="30">
        <v>399356</v>
      </c>
      <c r="I8" s="31">
        <v>897</v>
      </c>
      <c r="J8" s="29">
        <v>37515</v>
      </c>
      <c r="K8" s="30">
        <v>26200933</v>
      </c>
      <c r="L8" s="30">
        <v>16388499</v>
      </c>
      <c r="M8" s="30" t="s">
        <v>74</v>
      </c>
      <c r="N8" s="30">
        <v>467740</v>
      </c>
      <c r="O8" s="30">
        <v>8791230</v>
      </c>
      <c r="P8" s="31">
        <v>7</v>
      </c>
      <c r="Q8" s="186"/>
    </row>
    <row r="9" spans="1:18" ht="20.25" customHeight="1">
      <c r="A9" s="50" t="s">
        <v>747</v>
      </c>
      <c r="B9" s="57">
        <v>126712726</v>
      </c>
      <c r="C9" s="30">
        <v>6243541</v>
      </c>
      <c r="D9" s="30">
        <v>321762</v>
      </c>
      <c r="E9" s="30">
        <v>93354337</v>
      </c>
      <c r="F9" s="30" t="s">
        <v>74</v>
      </c>
      <c r="G9" s="30" t="s">
        <v>74</v>
      </c>
      <c r="H9" s="30">
        <v>399511</v>
      </c>
      <c r="I9" s="31">
        <v>897</v>
      </c>
      <c r="J9" s="29">
        <v>38021</v>
      </c>
      <c r="K9" s="30">
        <v>26354650</v>
      </c>
      <c r="L9" s="30">
        <v>16434353</v>
      </c>
      <c r="M9" s="30" t="s">
        <v>74</v>
      </c>
      <c r="N9" s="30">
        <v>467740</v>
      </c>
      <c r="O9" s="30">
        <v>8845845</v>
      </c>
      <c r="P9" s="31">
        <v>7</v>
      </c>
      <c r="Q9" s="186"/>
    </row>
    <row r="10" spans="1:18" ht="20.25" customHeight="1">
      <c r="A10" s="168" t="s">
        <v>314</v>
      </c>
      <c r="B10" s="168"/>
      <c r="C10" s="168"/>
      <c r="D10" s="168"/>
      <c r="E10" s="168"/>
      <c r="F10" s="168"/>
      <c r="G10" s="168"/>
      <c r="H10" s="169"/>
      <c r="I10" s="170" t="s">
        <v>315</v>
      </c>
      <c r="J10" s="168"/>
      <c r="K10" s="168"/>
      <c r="L10" s="168"/>
      <c r="M10" s="168"/>
      <c r="N10" s="168"/>
      <c r="O10" s="168"/>
      <c r="P10" s="168"/>
      <c r="Q10" s="186"/>
    </row>
    <row r="11" spans="1:18" ht="20.25" customHeight="1">
      <c r="A11" s="50" t="s">
        <v>728</v>
      </c>
      <c r="B11" s="57">
        <v>77077689</v>
      </c>
      <c r="C11" s="30">
        <v>6678898</v>
      </c>
      <c r="D11" s="30">
        <v>333444</v>
      </c>
      <c r="E11" s="30">
        <v>59980910</v>
      </c>
      <c r="F11" s="30" t="s">
        <v>74</v>
      </c>
      <c r="G11" s="30" t="s">
        <v>74</v>
      </c>
      <c r="H11" s="30">
        <v>289880</v>
      </c>
      <c r="I11" s="31">
        <v>897</v>
      </c>
      <c r="J11" s="29">
        <v>21712</v>
      </c>
      <c r="K11" s="30">
        <v>9771940</v>
      </c>
      <c r="L11" s="30">
        <v>4057054</v>
      </c>
      <c r="M11" s="30" t="s">
        <v>74</v>
      </c>
      <c r="N11" s="30" t="s">
        <v>74</v>
      </c>
      <c r="O11" s="31">
        <v>5714886</v>
      </c>
      <c r="P11" s="31">
        <v>8</v>
      </c>
      <c r="Q11" s="186"/>
      <c r="R11" s="35"/>
    </row>
    <row r="12" spans="1:18" ht="20.25" customHeight="1">
      <c r="A12" s="50">
        <v>29</v>
      </c>
      <c r="B12" s="57">
        <v>76036319</v>
      </c>
      <c r="C12" s="30">
        <v>6501491</v>
      </c>
      <c r="D12" s="30">
        <v>325569</v>
      </c>
      <c r="E12" s="30">
        <v>59260204</v>
      </c>
      <c r="F12" s="30" t="s">
        <v>74</v>
      </c>
      <c r="G12" s="30" t="s">
        <v>74</v>
      </c>
      <c r="H12" s="30">
        <v>289791</v>
      </c>
      <c r="I12" s="31">
        <v>897</v>
      </c>
      <c r="J12" s="29">
        <v>21463</v>
      </c>
      <c r="K12" s="30">
        <v>9636897</v>
      </c>
      <c r="L12" s="30">
        <v>4051505</v>
      </c>
      <c r="M12" s="30" t="s">
        <v>74</v>
      </c>
      <c r="N12" s="30" t="s">
        <v>74</v>
      </c>
      <c r="O12" s="31">
        <v>5585392</v>
      </c>
      <c r="P12" s="31">
        <v>7</v>
      </c>
      <c r="Q12" s="186"/>
      <c r="R12" s="35"/>
    </row>
    <row r="13" spans="1:18" ht="20.25" customHeight="1">
      <c r="A13" s="50">
        <v>30</v>
      </c>
      <c r="B13" s="57">
        <v>74684865</v>
      </c>
      <c r="C13" s="30">
        <v>6374559</v>
      </c>
      <c r="D13" s="30">
        <v>300204</v>
      </c>
      <c r="E13" s="30">
        <v>58546180</v>
      </c>
      <c r="F13" s="30" t="s">
        <v>74</v>
      </c>
      <c r="G13" s="30" t="s">
        <v>74</v>
      </c>
      <c r="H13" s="30">
        <v>291358</v>
      </c>
      <c r="I13" s="31">
        <v>897</v>
      </c>
      <c r="J13" s="29">
        <v>21497</v>
      </c>
      <c r="K13" s="30">
        <v>9150163</v>
      </c>
      <c r="L13" s="30">
        <v>3521664</v>
      </c>
      <c r="M13" s="30" t="s">
        <v>74</v>
      </c>
      <c r="N13" s="30" t="s">
        <v>74</v>
      </c>
      <c r="O13" s="31">
        <v>5628499</v>
      </c>
      <c r="P13" s="31">
        <v>7</v>
      </c>
      <c r="Q13" s="186"/>
      <c r="R13" s="35"/>
    </row>
    <row r="14" spans="1:18" ht="20.25" customHeight="1">
      <c r="A14" s="50">
        <v>31</v>
      </c>
      <c r="B14" s="57">
        <v>73959598</v>
      </c>
      <c r="C14" s="30">
        <v>6286878</v>
      </c>
      <c r="D14" s="30">
        <v>294413</v>
      </c>
      <c r="E14" s="30">
        <v>57899008</v>
      </c>
      <c r="F14" s="30" t="s">
        <v>74</v>
      </c>
      <c r="G14" s="30" t="s">
        <v>74</v>
      </c>
      <c r="H14" s="30">
        <v>291394</v>
      </c>
      <c r="I14" s="31">
        <v>897</v>
      </c>
      <c r="J14" s="29">
        <v>21531</v>
      </c>
      <c r="K14" s="30">
        <v>9165470</v>
      </c>
      <c r="L14" s="30">
        <v>3541476</v>
      </c>
      <c r="M14" s="30" t="s">
        <v>74</v>
      </c>
      <c r="N14" s="30" t="s">
        <v>74</v>
      </c>
      <c r="O14" s="31">
        <v>5623994</v>
      </c>
      <c r="P14" s="31">
        <v>7</v>
      </c>
      <c r="Q14" s="186"/>
      <c r="R14" s="35"/>
    </row>
    <row r="15" spans="1:18" ht="20.25" customHeight="1">
      <c r="A15" s="50" t="s">
        <v>747</v>
      </c>
      <c r="B15" s="57">
        <v>73193610</v>
      </c>
      <c r="C15" s="30">
        <v>6208465</v>
      </c>
      <c r="D15" s="30">
        <v>296872</v>
      </c>
      <c r="E15" s="30">
        <v>57202444</v>
      </c>
      <c r="F15" s="30" t="s">
        <v>74</v>
      </c>
      <c r="G15" s="30" t="s">
        <v>74</v>
      </c>
      <c r="H15" s="30">
        <v>290233</v>
      </c>
      <c r="I15" s="31">
        <v>897</v>
      </c>
      <c r="J15" s="29">
        <v>20949</v>
      </c>
      <c r="K15" s="30">
        <v>9173743</v>
      </c>
      <c r="L15" s="30">
        <v>3555062</v>
      </c>
      <c r="M15" s="30" t="s">
        <v>74</v>
      </c>
      <c r="N15" s="30" t="s">
        <v>74</v>
      </c>
      <c r="O15" s="31">
        <v>5618681</v>
      </c>
      <c r="P15" s="31">
        <v>7</v>
      </c>
      <c r="Q15" s="186"/>
      <c r="R15" s="35"/>
    </row>
    <row r="16" spans="1:18" ht="20.25" customHeight="1">
      <c r="A16" s="168" t="s">
        <v>316</v>
      </c>
      <c r="B16" s="168"/>
      <c r="C16" s="168"/>
      <c r="D16" s="168"/>
      <c r="E16" s="168"/>
      <c r="F16" s="168"/>
      <c r="G16" s="168"/>
      <c r="H16" s="169"/>
      <c r="I16" s="170" t="s">
        <v>315</v>
      </c>
      <c r="J16" s="168"/>
      <c r="K16" s="168"/>
      <c r="L16" s="168"/>
      <c r="M16" s="168"/>
      <c r="N16" s="168"/>
      <c r="O16" s="168"/>
      <c r="P16" s="168"/>
      <c r="Q16" s="186"/>
      <c r="R16" s="35"/>
    </row>
    <row r="17" spans="1:17" ht="20.25" customHeight="1">
      <c r="A17" s="50" t="s">
        <v>728</v>
      </c>
      <c r="B17" s="57">
        <v>53758047</v>
      </c>
      <c r="C17" s="30">
        <v>43555</v>
      </c>
      <c r="D17" s="30">
        <v>24735</v>
      </c>
      <c r="E17" s="30">
        <v>35283178</v>
      </c>
      <c r="F17" s="30" t="s">
        <v>74</v>
      </c>
      <c r="G17" s="30" t="s">
        <v>74</v>
      </c>
      <c r="H17" s="30">
        <v>101875</v>
      </c>
      <c r="I17" s="31" t="s">
        <v>74</v>
      </c>
      <c r="J17" s="35">
        <v>15945</v>
      </c>
      <c r="K17" s="30">
        <v>18288759</v>
      </c>
      <c r="L17" s="30">
        <v>14550498</v>
      </c>
      <c r="M17" s="30" t="s">
        <v>74</v>
      </c>
      <c r="N17" s="30">
        <v>467740</v>
      </c>
      <c r="O17" s="30">
        <v>2823066</v>
      </c>
      <c r="P17" s="31" t="s">
        <v>74</v>
      </c>
      <c r="Q17" s="186"/>
    </row>
    <row r="18" spans="1:17" ht="20.25" customHeight="1">
      <c r="A18" s="50">
        <v>29</v>
      </c>
      <c r="B18" s="57">
        <v>54192871</v>
      </c>
      <c r="C18" s="30">
        <v>79150</v>
      </c>
      <c r="D18" s="30">
        <v>23731</v>
      </c>
      <c r="E18" s="30">
        <v>35525012</v>
      </c>
      <c r="F18" s="30" t="s">
        <v>74</v>
      </c>
      <c r="G18" s="30" t="s">
        <v>74</v>
      </c>
      <c r="H18" s="30">
        <v>101924</v>
      </c>
      <c r="I18" s="31" t="s">
        <v>74</v>
      </c>
      <c r="J18" s="35">
        <v>15831</v>
      </c>
      <c r="K18" s="30">
        <v>18447223</v>
      </c>
      <c r="L18" s="30">
        <v>14555533</v>
      </c>
      <c r="M18" s="30" t="s">
        <v>74</v>
      </c>
      <c r="N18" s="30">
        <v>467740</v>
      </c>
      <c r="O18" s="30">
        <v>2976327</v>
      </c>
      <c r="P18" s="31" t="s">
        <v>74</v>
      </c>
      <c r="Q18" s="263"/>
    </row>
    <row r="19" spans="1:17" ht="20.25" customHeight="1">
      <c r="A19" s="50">
        <v>30</v>
      </c>
      <c r="B19" s="57">
        <v>52621900</v>
      </c>
      <c r="C19" s="30">
        <v>21999</v>
      </c>
      <c r="D19" s="30">
        <v>24383</v>
      </c>
      <c r="E19" s="30">
        <v>35580368</v>
      </c>
      <c r="F19" s="30" t="s">
        <v>74</v>
      </c>
      <c r="G19" s="30" t="s">
        <v>74</v>
      </c>
      <c r="H19" s="30">
        <v>107588</v>
      </c>
      <c r="I19" s="31" t="s">
        <v>74</v>
      </c>
      <c r="J19" s="35">
        <v>16007</v>
      </c>
      <c r="K19" s="30">
        <v>16871555</v>
      </c>
      <c r="L19" s="30">
        <v>12821471</v>
      </c>
      <c r="M19" s="30" t="s">
        <v>74</v>
      </c>
      <c r="N19" s="30">
        <v>467740</v>
      </c>
      <c r="O19" s="30">
        <v>3081801</v>
      </c>
      <c r="P19" s="31" t="s">
        <v>74</v>
      </c>
      <c r="Q19" s="263"/>
    </row>
    <row r="20" spans="1:17" ht="20.25" customHeight="1">
      <c r="A20" s="50">
        <v>31</v>
      </c>
      <c r="B20" s="57">
        <v>52960495</v>
      </c>
      <c r="C20" s="30">
        <v>49371</v>
      </c>
      <c r="D20" s="30">
        <v>25274</v>
      </c>
      <c r="E20" s="30">
        <v>35726441</v>
      </c>
      <c r="F20" s="30" t="s">
        <v>74</v>
      </c>
      <c r="G20" s="30" t="s">
        <v>74</v>
      </c>
      <c r="H20" s="30">
        <v>107962</v>
      </c>
      <c r="I20" s="31" t="s">
        <v>74</v>
      </c>
      <c r="J20" s="35">
        <v>15984</v>
      </c>
      <c r="K20" s="30">
        <v>17035463</v>
      </c>
      <c r="L20" s="30">
        <v>12847023</v>
      </c>
      <c r="M20" s="30" t="s">
        <v>74</v>
      </c>
      <c r="N20" s="30">
        <v>467740</v>
      </c>
      <c r="O20" s="30">
        <v>3167236</v>
      </c>
      <c r="P20" s="31" t="s">
        <v>74</v>
      </c>
      <c r="Q20" s="263"/>
    </row>
    <row r="21" spans="1:17" ht="20.25" customHeight="1" thickBot="1">
      <c r="A21" s="62" t="s">
        <v>747</v>
      </c>
      <c r="B21" s="58">
        <v>53519116</v>
      </c>
      <c r="C21" s="56">
        <v>35076</v>
      </c>
      <c r="D21" s="56">
        <v>24890</v>
      </c>
      <c r="E21" s="56">
        <v>36151893</v>
      </c>
      <c r="F21" s="56" t="s">
        <v>74</v>
      </c>
      <c r="G21" s="56" t="s">
        <v>74</v>
      </c>
      <c r="H21" s="56">
        <v>109278</v>
      </c>
      <c r="I21" s="7" t="s">
        <v>74</v>
      </c>
      <c r="J21" s="153">
        <v>17072</v>
      </c>
      <c r="K21" s="56">
        <v>17180907</v>
      </c>
      <c r="L21" s="56">
        <v>12879291</v>
      </c>
      <c r="M21" s="56" t="s">
        <v>74</v>
      </c>
      <c r="N21" s="56">
        <v>467740</v>
      </c>
      <c r="O21" s="56">
        <v>3227164</v>
      </c>
      <c r="P21" s="7" t="s">
        <v>74</v>
      </c>
      <c r="Q21" s="263"/>
    </row>
    <row r="22" spans="1:17" ht="18" customHeight="1">
      <c r="A22" s="180" t="s">
        <v>317</v>
      </c>
      <c r="B22" s="35"/>
      <c r="C22" s="35"/>
      <c r="D22" s="35"/>
      <c r="E22" s="35"/>
      <c r="F22" s="35"/>
      <c r="G22" s="35"/>
      <c r="H22" s="35"/>
      <c r="I22" s="35"/>
    </row>
    <row r="23" spans="1:17" ht="18" customHeight="1">
      <c r="A23" s="180" t="s">
        <v>318</v>
      </c>
    </row>
    <row r="24" spans="1:17" ht="12">
      <c r="A24" s="333"/>
    </row>
    <row r="25" spans="1:17" ht="12">
      <c r="A25" s="333"/>
    </row>
  </sheetData>
  <mergeCells count="18">
    <mergeCell ref="A16:H16"/>
    <mergeCell ref="I16:P16"/>
    <mergeCell ref="J2:J3"/>
    <mergeCell ref="K2:O2"/>
    <mergeCell ref="A4:H4"/>
    <mergeCell ref="I4:P4"/>
    <mergeCell ref="A10:H10"/>
    <mergeCell ref="I10:P10"/>
    <mergeCell ref="P2:P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9.5" style="51" customWidth="1"/>
    <col min="2" max="16" width="10.875" style="51" customWidth="1"/>
    <col min="17" max="17" width="9.625" style="51" bestFit="1" customWidth="1"/>
    <col min="18" max="18" width="10" style="51" customWidth="1"/>
    <col min="19" max="19" width="6.625" style="51" customWidth="1"/>
    <col min="20" max="21" width="5.75" style="51" customWidth="1"/>
    <col min="22" max="16384" width="9" style="51"/>
  </cols>
  <sheetData>
    <row r="1" spans="1:21" ht="18" customHeight="1" thickBot="1">
      <c r="A1" s="228" t="s">
        <v>749</v>
      </c>
      <c r="B1" s="247"/>
      <c r="C1" s="12"/>
      <c r="D1" s="12"/>
      <c r="E1" s="12"/>
      <c r="F1" s="35"/>
      <c r="G1" s="229"/>
      <c r="H1" s="35"/>
      <c r="I1" s="254"/>
      <c r="K1" s="227"/>
      <c r="L1" s="227"/>
      <c r="M1" s="227"/>
      <c r="O1" s="427"/>
      <c r="P1" s="246" t="s">
        <v>319</v>
      </c>
      <c r="Q1" s="227"/>
      <c r="R1" s="229"/>
      <c r="S1" s="422"/>
      <c r="U1" s="229"/>
    </row>
    <row r="2" spans="1:21" ht="21.75" customHeight="1">
      <c r="A2" s="252" t="s">
        <v>320</v>
      </c>
      <c r="B2" s="332" t="s">
        <v>273</v>
      </c>
      <c r="C2" s="244"/>
      <c r="D2" s="262"/>
      <c r="E2" s="214" t="s">
        <v>321</v>
      </c>
      <c r="F2" s="244"/>
      <c r="G2" s="244"/>
      <c r="H2" s="244"/>
      <c r="I2" s="244" t="s">
        <v>322</v>
      </c>
      <c r="J2" s="244"/>
      <c r="K2" s="244"/>
      <c r="L2" s="262"/>
      <c r="M2" s="214" t="s">
        <v>323</v>
      </c>
      <c r="N2" s="244"/>
      <c r="O2" s="244"/>
      <c r="P2" s="244"/>
      <c r="Q2" s="227"/>
      <c r="R2" s="227"/>
      <c r="S2" s="422"/>
      <c r="T2" s="422"/>
      <c r="U2" s="422"/>
    </row>
    <row r="3" spans="1:21" ht="20.25" customHeight="1">
      <c r="A3" s="259"/>
      <c r="B3" s="351" t="s">
        <v>171</v>
      </c>
      <c r="C3" s="350" t="s">
        <v>324</v>
      </c>
      <c r="D3" s="350" t="s">
        <v>325</v>
      </c>
      <c r="E3" s="349" t="s">
        <v>171</v>
      </c>
      <c r="F3" s="353"/>
      <c r="G3" s="350" t="s">
        <v>326</v>
      </c>
      <c r="H3" s="349" t="s">
        <v>327</v>
      </c>
      <c r="I3" s="438" t="s">
        <v>171</v>
      </c>
      <c r="J3" s="353"/>
      <c r="K3" s="350" t="s">
        <v>328</v>
      </c>
      <c r="L3" s="350" t="s">
        <v>327</v>
      </c>
      <c r="M3" s="349" t="s">
        <v>329</v>
      </c>
      <c r="N3" s="353"/>
      <c r="O3" s="350" t="s">
        <v>326</v>
      </c>
      <c r="P3" s="349" t="s">
        <v>327</v>
      </c>
      <c r="Q3" s="227"/>
      <c r="R3" s="227"/>
      <c r="S3" s="422"/>
      <c r="T3" s="422"/>
      <c r="U3" s="422"/>
    </row>
    <row r="4" spans="1:21" ht="23.25" customHeight="1" thickBot="1">
      <c r="A4" s="259"/>
      <c r="B4" s="374"/>
      <c r="C4" s="205"/>
      <c r="D4" s="205"/>
      <c r="E4" s="426"/>
      <c r="F4" s="208" t="s">
        <v>330</v>
      </c>
      <c r="G4" s="205"/>
      <c r="H4" s="426"/>
      <c r="I4" s="437"/>
      <c r="J4" s="208" t="s">
        <v>330</v>
      </c>
      <c r="K4" s="205"/>
      <c r="L4" s="205"/>
      <c r="M4" s="426"/>
      <c r="N4" s="208" t="s">
        <v>330</v>
      </c>
      <c r="O4" s="205"/>
      <c r="P4" s="426"/>
      <c r="Q4" s="227"/>
      <c r="R4" s="227"/>
      <c r="S4" s="422"/>
      <c r="T4" s="422"/>
      <c r="U4" s="422"/>
    </row>
    <row r="5" spans="1:21" s="335" customFormat="1" ht="30.75" customHeight="1">
      <c r="A5" s="372" t="s">
        <v>728</v>
      </c>
      <c r="B5" s="63">
        <v>27528</v>
      </c>
      <c r="C5" s="64">
        <v>26546</v>
      </c>
      <c r="D5" s="64">
        <v>982</v>
      </c>
      <c r="E5" s="64">
        <v>54252</v>
      </c>
      <c r="F5" s="64">
        <v>3840</v>
      </c>
      <c r="G5" s="64">
        <v>36852</v>
      </c>
      <c r="H5" s="65">
        <v>17400</v>
      </c>
      <c r="I5" s="63">
        <v>6378057</v>
      </c>
      <c r="J5" s="64">
        <v>1792192</v>
      </c>
      <c r="K5" s="64">
        <v>3146398</v>
      </c>
      <c r="L5" s="64">
        <v>3231659</v>
      </c>
      <c r="M5" s="64">
        <v>162966121</v>
      </c>
      <c r="N5" s="64">
        <v>68590012</v>
      </c>
      <c r="O5" s="64">
        <v>58644804</v>
      </c>
      <c r="P5" s="65">
        <v>104321317</v>
      </c>
      <c r="Q5" s="35"/>
      <c r="R5" s="35"/>
      <c r="S5" s="35"/>
      <c r="T5" s="35"/>
      <c r="U5" s="35"/>
    </row>
    <row r="6" spans="1:21" s="335" customFormat="1" ht="30.75" customHeight="1">
      <c r="A6" s="249">
        <v>29</v>
      </c>
      <c r="B6" s="66">
        <v>27576</v>
      </c>
      <c r="C6" s="67">
        <v>26573</v>
      </c>
      <c r="D6" s="67">
        <v>1003</v>
      </c>
      <c r="E6" s="67">
        <v>54319</v>
      </c>
      <c r="F6" s="67">
        <v>3898</v>
      </c>
      <c r="G6" s="67">
        <v>36925</v>
      </c>
      <c r="H6" s="68">
        <v>17394</v>
      </c>
      <c r="I6" s="66">
        <v>6421140</v>
      </c>
      <c r="J6" s="67">
        <v>1819125</v>
      </c>
      <c r="K6" s="67">
        <v>3162940</v>
      </c>
      <c r="L6" s="67">
        <v>3258200</v>
      </c>
      <c r="M6" s="67">
        <v>167415707</v>
      </c>
      <c r="N6" s="67">
        <v>70584011</v>
      </c>
      <c r="O6" s="67">
        <v>60841374</v>
      </c>
      <c r="P6" s="68">
        <v>106574333</v>
      </c>
      <c r="Q6" s="35"/>
      <c r="R6" s="35"/>
      <c r="S6" s="35"/>
      <c r="T6" s="35"/>
      <c r="U6" s="35"/>
    </row>
    <row r="7" spans="1:21" s="335" customFormat="1" ht="30.75" customHeight="1">
      <c r="A7" s="249">
        <v>30</v>
      </c>
      <c r="B7" s="66">
        <v>27644</v>
      </c>
      <c r="C7" s="67">
        <v>26631</v>
      </c>
      <c r="D7" s="67">
        <v>1013</v>
      </c>
      <c r="E7" s="67">
        <v>54436</v>
      </c>
      <c r="F7" s="67">
        <v>3984</v>
      </c>
      <c r="G7" s="67">
        <v>37037</v>
      </c>
      <c r="H7" s="68">
        <v>17399</v>
      </c>
      <c r="I7" s="66">
        <v>6467397</v>
      </c>
      <c r="J7" s="67">
        <v>1856679</v>
      </c>
      <c r="K7" s="67">
        <v>3185444</v>
      </c>
      <c r="L7" s="67">
        <v>3281953</v>
      </c>
      <c r="M7" s="67">
        <v>163003093</v>
      </c>
      <c r="N7" s="67">
        <v>69904875</v>
      </c>
      <c r="O7" s="67">
        <v>59059460</v>
      </c>
      <c r="P7" s="68">
        <v>103943633</v>
      </c>
      <c r="Q7" s="35"/>
      <c r="R7" s="35"/>
      <c r="S7" s="35"/>
      <c r="T7" s="35"/>
      <c r="U7" s="35"/>
    </row>
    <row r="8" spans="1:21" s="335" customFormat="1" ht="30.75" customHeight="1">
      <c r="A8" s="249">
        <v>31</v>
      </c>
      <c r="B8" s="66">
        <v>27649</v>
      </c>
      <c r="C8" s="67">
        <v>26631</v>
      </c>
      <c r="D8" s="67">
        <v>1018</v>
      </c>
      <c r="E8" s="67">
        <v>54349</v>
      </c>
      <c r="F8" s="67">
        <v>4025</v>
      </c>
      <c r="G8" s="67">
        <v>36986</v>
      </c>
      <c r="H8" s="68">
        <v>17363</v>
      </c>
      <c r="I8" s="66">
        <v>6476541</v>
      </c>
      <c r="J8" s="67">
        <v>1868050</v>
      </c>
      <c r="K8" s="67">
        <v>3194946</v>
      </c>
      <c r="L8" s="67">
        <v>3281595</v>
      </c>
      <c r="M8" s="67">
        <v>166904884</v>
      </c>
      <c r="N8" s="67">
        <v>71844490</v>
      </c>
      <c r="O8" s="67">
        <v>61001296</v>
      </c>
      <c r="P8" s="68">
        <v>105903588</v>
      </c>
      <c r="Q8" s="35"/>
      <c r="R8" s="35"/>
      <c r="S8" s="35"/>
      <c r="T8" s="35"/>
      <c r="U8" s="35"/>
    </row>
    <row r="9" spans="1:21" s="335" customFormat="1" ht="30.75" customHeight="1" thickBot="1">
      <c r="A9" s="248" t="s">
        <v>747</v>
      </c>
      <c r="B9" s="69">
        <f>SUM(C9:D9)</f>
        <v>27683</v>
      </c>
      <c r="C9" s="70">
        <v>26645</v>
      </c>
      <c r="D9" s="70">
        <v>1038</v>
      </c>
      <c r="E9" s="70">
        <v>54342</v>
      </c>
      <c r="F9" s="70">
        <v>4110</v>
      </c>
      <c r="G9" s="70">
        <v>36974</v>
      </c>
      <c r="H9" s="71">
        <v>17368</v>
      </c>
      <c r="I9" s="69">
        <v>6531246</v>
      </c>
      <c r="J9" s="70">
        <v>1923618</v>
      </c>
      <c r="K9" s="70">
        <v>3200500</v>
      </c>
      <c r="L9" s="70">
        <v>3330746</v>
      </c>
      <c r="M9" s="70">
        <v>172333951</v>
      </c>
      <c r="N9" s="70">
        <v>75288899</v>
      </c>
      <c r="O9" s="70">
        <v>62725052</v>
      </c>
      <c r="P9" s="71">
        <v>109608899</v>
      </c>
      <c r="Q9" s="35"/>
      <c r="R9" s="35"/>
      <c r="S9" s="35"/>
      <c r="T9" s="35"/>
      <c r="U9" s="35"/>
    </row>
    <row r="10" spans="1:21" ht="18" customHeight="1">
      <c r="A10" s="228" t="s">
        <v>331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13.5">
      <c r="A11" s="333"/>
      <c r="B11" s="35"/>
      <c r="C11" s="35"/>
      <c r="D11" s="35"/>
      <c r="E11" s="35"/>
      <c r="F11" s="35"/>
      <c r="G11" s="35"/>
      <c r="H11" s="35"/>
      <c r="I11" s="35"/>
      <c r="J11" s="319"/>
      <c r="K11" s="178"/>
      <c r="L11" s="319"/>
      <c r="M11" s="319"/>
      <c r="N11" s="319"/>
      <c r="O11" s="319"/>
      <c r="P11" s="319"/>
      <c r="Q11" s="319"/>
      <c r="R11" s="319"/>
      <c r="S11" s="35"/>
      <c r="T11" s="35"/>
    </row>
    <row r="12" spans="1:21" ht="12.75">
      <c r="A12" s="333"/>
      <c r="B12" s="227"/>
      <c r="C12" s="227"/>
      <c r="D12" s="376"/>
      <c r="E12" s="376"/>
      <c r="F12" s="376"/>
      <c r="G12" s="227"/>
      <c r="I12" s="254"/>
      <c r="J12" s="333"/>
      <c r="K12" s="227"/>
      <c r="L12" s="227"/>
      <c r="M12" s="227"/>
      <c r="N12" s="263"/>
      <c r="O12" s="35"/>
      <c r="P12" s="35"/>
      <c r="Q12" s="35"/>
      <c r="R12" s="35"/>
      <c r="S12" s="35"/>
      <c r="T12" s="35"/>
    </row>
    <row r="13" spans="1:21" ht="12.75">
      <c r="A13" s="227"/>
      <c r="B13" s="227"/>
      <c r="C13" s="227"/>
      <c r="D13" s="227"/>
      <c r="E13" s="227"/>
      <c r="F13" s="227"/>
      <c r="G13" s="227"/>
      <c r="H13" s="227"/>
      <c r="I13" s="227"/>
      <c r="J13" s="50"/>
      <c r="K13" s="50"/>
      <c r="L13" s="50"/>
      <c r="M13" s="50"/>
      <c r="N13" s="263"/>
      <c r="T13" s="35"/>
    </row>
    <row r="14" spans="1:21" ht="12.75">
      <c r="A14" s="227"/>
      <c r="B14" s="227"/>
      <c r="C14" s="227"/>
      <c r="D14" s="227"/>
      <c r="E14" s="227"/>
      <c r="F14" s="227"/>
      <c r="G14" s="227"/>
      <c r="H14" s="227"/>
      <c r="I14" s="50"/>
      <c r="J14" s="35"/>
      <c r="K14" s="35"/>
      <c r="L14" s="35"/>
      <c r="M14" s="35"/>
      <c r="N14" s="263"/>
    </row>
    <row r="15" spans="1:21" ht="12.75">
      <c r="A15" s="5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263"/>
      <c r="R15" s="229"/>
    </row>
    <row r="16" spans="1:21" ht="12">
      <c r="A16" s="333"/>
      <c r="B16" s="35"/>
      <c r="C16" s="35"/>
      <c r="D16" s="35"/>
      <c r="E16" s="35"/>
      <c r="F16" s="35"/>
      <c r="G16" s="35"/>
      <c r="H16" s="35"/>
      <c r="I16" s="35"/>
      <c r="J16" s="422"/>
      <c r="K16" s="422"/>
      <c r="L16" s="422"/>
      <c r="M16" s="422"/>
      <c r="N16" s="422"/>
      <c r="O16" s="422"/>
      <c r="P16" s="229"/>
      <c r="Q16" s="422"/>
      <c r="R16" s="422"/>
    </row>
    <row r="17" spans="1:18" ht="12.75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P17" s="227"/>
      <c r="Q17" s="263"/>
      <c r="R17" s="35"/>
    </row>
    <row r="18" spans="1:18" ht="12.75">
      <c r="A18" s="227"/>
      <c r="B18" s="227"/>
      <c r="C18" s="227"/>
      <c r="D18" s="227"/>
      <c r="E18" s="227"/>
      <c r="F18" s="227"/>
      <c r="G18" s="227"/>
      <c r="H18" s="227"/>
      <c r="I18" s="227"/>
      <c r="J18" s="227"/>
      <c r="K18" s="50"/>
      <c r="L18" s="50"/>
      <c r="M18" s="50"/>
      <c r="N18" s="50"/>
      <c r="O18" s="50"/>
      <c r="P18" s="227"/>
      <c r="Q18" s="263"/>
      <c r="R18" s="35"/>
    </row>
    <row r="19" spans="1:18" ht="12.75">
      <c r="A19" s="227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63"/>
      <c r="R19" s="35"/>
    </row>
    <row r="20" spans="1:18" ht="12.75">
      <c r="A20" s="50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263"/>
      <c r="R20" s="35"/>
    </row>
    <row r="21" spans="1:18" ht="12.75">
      <c r="A21" s="50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263"/>
      <c r="R21" s="35"/>
    </row>
    <row r="22" spans="1:18" ht="12.75">
      <c r="A22" s="50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63"/>
      <c r="R22" s="178"/>
    </row>
    <row r="23" spans="1:18" ht="12.75">
      <c r="A23" s="50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263"/>
    </row>
    <row r="24" spans="1:18" ht="12.75">
      <c r="A24" s="50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263"/>
    </row>
    <row r="25" spans="1:18" ht="12.75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63"/>
    </row>
    <row r="26" spans="1:18" ht="12.75">
      <c r="A26" s="50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263"/>
      <c r="R26" s="229"/>
    </row>
    <row r="27" spans="1:18" ht="12.75">
      <c r="A27" s="50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263"/>
      <c r="R27" s="422"/>
    </row>
    <row r="28" spans="1:18" ht="12.75">
      <c r="A28" s="50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263"/>
      <c r="R28" s="436"/>
    </row>
    <row r="29" spans="1:18" ht="12.75">
      <c r="A29" s="50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63"/>
      <c r="R29" s="436"/>
    </row>
    <row r="30" spans="1:18" ht="12.75">
      <c r="A30" s="50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63"/>
      <c r="R30" s="35"/>
    </row>
    <row r="31" spans="1:18" ht="12.75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63"/>
      <c r="R31" s="35"/>
    </row>
    <row r="32" spans="1:18" ht="12.75">
      <c r="A32" s="50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263"/>
      <c r="R32" s="35"/>
    </row>
    <row r="33" spans="1:18" ht="12.75">
      <c r="A33" s="50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263"/>
      <c r="R33" s="35"/>
    </row>
    <row r="34" spans="1:18" ht="12.75">
      <c r="A34" s="50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263"/>
      <c r="R34" s="35"/>
    </row>
    <row r="35" spans="1:18" ht="12.75">
      <c r="A35" s="50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263"/>
    </row>
    <row r="36" spans="1:18" ht="12.75">
      <c r="A36" s="50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263"/>
    </row>
    <row r="37" spans="1:18" ht="12">
      <c r="A37" s="333"/>
      <c r="B37" s="35"/>
      <c r="C37" s="35"/>
      <c r="D37" s="35"/>
      <c r="E37" s="35"/>
      <c r="F37" s="35"/>
      <c r="G37" s="35"/>
      <c r="H37" s="35"/>
      <c r="I37" s="35"/>
    </row>
    <row r="38" spans="1:18" ht="12">
      <c r="A38" s="333"/>
    </row>
    <row r="39" spans="1:18" ht="12">
      <c r="A39" s="333"/>
    </row>
    <row r="40" spans="1:18" ht="12">
      <c r="A40" s="333"/>
    </row>
  </sheetData>
  <mergeCells count="17">
    <mergeCell ref="C3:C4"/>
    <mergeCell ref="D3:D4"/>
    <mergeCell ref="E3:E4"/>
    <mergeCell ref="G3:G4"/>
    <mergeCell ref="P3:P4"/>
    <mergeCell ref="H3:H4"/>
    <mergeCell ref="I3:I4"/>
    <mergeCell ref="K3:K4"/>
    <mergeCell ref="L3:L4"/>
    <mergeCell ref="M3:M4"/>
    <mergeCell ref="O3:O4"/>
    <mergeCell ref="A2:A4"/>
    <mergeCell ref="B2:D2"/>
    <mergeCell ref="E2:H2"/>
    <mergeCell ref="I2:L2"/>
    <mergeCell ref="M2:P2"/>
    <mergeCell ref="B3:B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9.5" style="51" customWidth="1"/>
    <col min="2" max="3" width="10.875" style="51" customWidth="1"/>
    <col min="4" max="4" width="11.125" style="51" customWidth="1"/>
    <col min="5" max="6" width="12.5" style="51" customWidth="1"/>
    <col min="7" max="7" width="11.25" style="51" customWidth="1"/>
    <col min="8" max="8" width="11.875" style="51" customWidth="1"/>
    <col min="9" max="9" width="10.875" style="51" customWidth="1"/>
    <col min="10" max="10" width="10.625" style="51" customWidth="1"/>
    <col min="11" max="11" width="10.875" style="51" customWidth="1"/>
    <col min="12" max="13" width="10.5" style="51" customWidth="1"/>
    <col min="14" max="14" width="8.125" style="51" customWidth="1"/>
    <col min="15" max="15" width="11.5" style="51" customWidth="1"/>
    <col min="16" max="16" width="10.875" style="51" customWidth="1"/>
    <col min="17" max="17" width="9.625" style="51" bestFit="1" customWidth="1"/>
    <col min="18" max="18" width="10" style="51" customWidth="1"/>
    <col min="19" max="19" width="6.625" style="51" customWidth="1"/>
    <col min="20" max="21" width="5.75" style="51" customWidth="1"/>
    <col min="22" max="16384" width="9" style="51"/>
  </cols>
  <sheetData>
    <row r="1" spans="1:18" ht="18" customHeight="1" thickBot="1">
      <c r="A1" s="228" t="s">
        <v>752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246" t="s">
        <v>332</v>
      </c>
      <c r="P1" s="35"/>
      <c r="Q1" s="274"/>
    </row>
    <row r="2" spans="1:18" ht="14.25" customHeight="1">
      <c r="A2" s="252" t="s">
        <v>320</v>
      </c>
      <c r="B2" s="463" t="s">
        <v>171</v>
      </c>
      <c r="C2" s="462"/>
      <c r="D2" s="461"/>
      <c r="E2" s="461"/>
      <c r="F2" s="461"/>
      <c r="G2" s="461"/>
      <c r="H2" s="461"/>
      <c r="I2" s="460" t="s">
        <v>333</v>
      </c>
      <c r="J2" s="459"/>
      <c r="K2" s="295" t="s">
        <v>334</v>
      </c>
      <c r="L2" s="460" t="s">
        <v>333</v>
      </c>
      <c r="M2" s="459"/>
      <c r="N2" s="458" t="s">
        <v>13</v>
      </c>
      <c r="O2" s="285" t="s">
        <v>273</v>
      </c>
      <c r="P2" s="457"/>
      <c r="Q2" s="274"/>
      <c r="R2" s="35"/>
    </row>
    <row r="3" spans="1:18" ht="14.25" customHeight="1">
      <c r="A3" s="259"/>
      <c r="B3" s="452"/>
      <c r="C3" s="456" t="s">
        <v>335</v>
      </c>
      <c r="D3" s="454" t="s">
        <v>336</v>
      </c>
      <c r="E3" s="350" t="s">
        <v>337</v>
      </c>
      <c r="F3" s="454" t="s">
        <v>338</v>
      </c>
      <c r="G3" s="281" t="s">
        <v>339</v>
      </c>
      <c r="H3" s="455" t="s">
        <v>340</v>
      </c>
      <c r="I3" s="350" t="s">
        <v>341</v>
      </c>
      <c r="J3" s="454" t="s">
        <v>342</v>
      </c>
      <c r="K3" s="426"/>
      <c r="L3" s="453" t="s">
        <v>343</v>
      </c>
      <c r="M3" s="453" t="s">
        <v>344</v>
      </c>
      <c r="N3" s="448"/>
      <c r="O3" s="279"/>
      <c r="P3" s="439"/>
      <c r="Q3" s="274"/>
      <c r="R3" s="35"/>
    </row>
    <row r="4" spans="1:18" ht="14.25" customHeight="1">
      <c r="A4" s="259"/>
      <c r="B4" s="452"/>
      <c r="C4" s="451" t="s">
        <v>345</v>
      </c>
      <c r="D4" s="448"/>
      <c r="E4" s="205"/>
      <c r="F4" s="448"/>
      <c r="G4" s="279"/>
      <c r="H4" s="450" t="s">
        <v>346</v>
      </c>
      <c r="I4" s="205"/>
      <c r="J4" s="448"/>
      <c r="K4" s="426"/>
      <c r="L4" s="449" t="s">
        <v>347</v>
      </c>
      <c r="M4" s="449" t="s">
        <v>348</v>
      </c>
      <c r="N4" s="448"/>
      <c r="O4" s="279"/>
      <c r="P4" s="439"/>
      <c r="Q4" s="274"/>
      <c r="R4" s="35"/>
    </row>
    <row r="5" spans="1:18" ht="14.25" customHeight="1" thickBot="1">
      <c r="A5" s="251"/>
      <c r="B5" s="447"/>
      <c r="C5" s="446" t="s">
        <v>349</v>
      </c>
      <c r="D5" s="443"/>
      <c r="E5" s="196"/>
      <c r="F5" s="443"/>
      <c r="G5" s="442"/>
      <c r="H5" s="445" t="s">
        <v>350</v>
      </c>
      <c r="I5" s="196"/>
      <c r="J5" s="443"/>
      <c r="K5" s="293"/>
      <c r="L5" s="444" t="s">
        <v>351</v>
      </c>
      <c r="M5" s="444" t="s">
        <v>352</v>
      </c>
      <c r="N5" s="443"/>
      <c r="O5" s="442"/>
      <c r="P5" s="439"/>
      <c r="Q5" s="274"/>
      <c r="R5" s="35"/>
    </row>
    <row r="6" spans="1:18" ht="18.75" customHeight="1">
      <c r="A6" s="441" t="s">
        <v>353</v>
      </c>
      <c r="B6" s="441"/>
      <c r="C6" s="441"/>
      <c r="D6" s="441"/>
      <c r="E6" s="441"/>
      <c r="F6" s="441"/>
      <c r="G6" s="441"/>
      <c r="H6" s="441"/>
      <c r="I6" s="441" t="s">
        <v>354</v>
      </c>
      <c r="J6" s="441"/>
      <c r="K6" s="441"/>
      <c r="L6" s="441"/>
      <c r="M6" s="441"/>
      <c r="N6" s="441"/>
      <c r="O6" s="440" t="s">
        <v>355</v>
      </c>
      <c r="P6" s="439"/>
      <c r="Q6" s="274"/>
      <c r="R6" s="35"/>
    </row>
    <row r="7" spans="1:18" ht="18.75" customHeight="1">
      <c r="A7" s="72" t="s">
        <v>728</v>
      </c>
      <c r="B7" s="57">
        <v>85508660</v>
      </c>
      <c r="C7" s="30">
        <v>64534957</v>
      </c>
      <c r="D7" s="30">
        <v>19119960</v>
      </c>
      <c r="E7" s="30">
        <v>37547754</v>
      </c>
      <c r="F7" s="30">
        <v>579</v>
      </c>
      <c r="G7" s="31" t="s">
        <v>74</v>
      </c>
      <c r="H7" s="29">
        <v>774000</v>
      </c>
      <c r="I7" s="30">
        <v>7092664</v>
      </c>
      <c r="J7" s="30" t="s">
        <v>74</v>
      </c>
      <c r="K7" s="30">
        <v>20973703</v>
      </c>
      <c r="L7" s="30">
        <v>17825173</v>
      </c>
      <c r="M7" s="30">
        <v>3148530</v>
      </c>
      <c r="N7" s="30" t="s">
        <v>74</v>
      </c>
      <c r="O7" s="35">
        <v>2491</v>
      </c>
      <c r="P7" s="439"/>
    </row>
    <row r="8" spans="1:18" ht="18.75" customHeight="1">
      <c r="A8" s="72">
        <v>29</v>
      </c>
      <c r="B8" s="57">
        <v>90710898</v>
      </c>
      <c r="C8" s="30">
        <v>70634114</v>
      </c>
      <c r="D8" s="30">
        <v>19978827</v>
      </c>
      <c r="E8" s="30">
        <v>42371729</v>
      </c>
      <c r="F8" s="30">
        <v>1098</v>
      </c>
      <c r="G8" s="31" t="s">
        <v>74</v>
      </c>
      <c r="H8" s="29">
        <v>705290</v>
      </c>
      <c r="I8" s="30">
        <v>7577170</v>
      </c>
      <c r="J8" s="30" t="s">
        <v>74</v>
      </c>
      <c r="K8" s="30">
        <v>20076784</v>
      </c>
      <c r="L8" s="30">
        <v>16996167</v>
      </c>
      <c r="M8" s="30">
        <v>3080617</v>
      </c>
      <c r="N8" s="30" t="s">
        <v>74</v>
      </c>
      <c r="O8" s="35">
        <v>2536</v>
      </c>
      <c r="P8" s="439"/>
    </row>
    <row r="9" spans="1:18" ht="18.75" customHeight="1">
      <c r="A9" s="72">
        <v>30</v>
      </c>
      <c r="B9" s="57">
        <v>92875791</v>
      </c>
      <c r="C9" s="30">
        <v>72859179</v>
      </c>
      <c r="D9" s="30">
        <v>22869744</v>
      </c>
      <c r="E9" s="30">
        <v>41274202</v>
      </c>
      <c r="F9" s="30">
        <v>577</v>
      </c>
      <c r="G9" s="31" t="s">
        <v>74</v>
      </c>
      <c r="H9" s="29">
        <v>750805</v>
      </c>
      <c r="I9" s="30">
        <v>7963851</v>
      </c>
      <c r="J9" s="30" t="s">
        <v>74</v>
      </c>
      <c r="K9" s="30">
        <v>20016612</v>
      </c>
      <c r="L9" s="30">
        <v>16963393</v>
      </c>
      <c r="M9" s="30">
        <v>3053219</v>
      </c>
      <c r="N9" s="30" t="s">
        <v>74</v>
      </c>
      <c r="O9" s="35">
        <v>2578</v>
      </c>
      <c r="P9" s="439"/>
    </row>
    <row r="10" spans="1:18" ht="18.75" customHeight="1">
      <c r="A10" s="72">
        <v>31</v>
      </c>
      <c r="B10" s="57">
        <v>97966362</v>
      </c>
      <c r="C10" s="30">
        <v>77944173</v>
      </c>
      <c r="D10" s="30">
        <v>25800571</v>
      </c>
      <c r="E10" s="30">
        <v>43376432</v>
      </c>
      <c r="F10" s="30">
        <v>3650</v>
      </c>
      <c r="G10" s="31" t="s">
        <v>74</v>
      </c>
      <c r="H10" s="29">
        <v>791367</v>
      </c>
      <c r="I10" s="30">
        <v>7972153</v>
      </c>
      <c r="J10" s="30" t="s">
        <v>74</v>
      </c>
      <c r="K10" s="30">
        <v>20022189</v>
      </c>
      <c r="L10" s="30">
        <v>16915663</v>
      </c>
      <c r="M10" s="30">
        <v>3106526</v>
      </c>
      <c r="N10" s="30" t="s">
        <v>74</v>
      </c>
      <c r="O10" s="35">
        <v>2606</v>
      </c>
      <c r="P10" s="439"/>
    </row>
    <row r="11" spans="1:18" ht="18.75" customHeight="1">
      <c r="A11" s="72" t="s">
        <v>747</v>
      </c>
      <c r="B11" s="57">
        <v>99852971</v>
      </c>
      <c r="C11" s="30">
        <v>79372552</v>
      </c>
      <c r="D11" s="30">
        <v>26635750</v>
      </c>
      <c r="E11" s="30">
        <v>43730019</v>
      </c>
      <c r="F11" s="30">
        <v>2238</v>
      </c>
      <c r="G11" s="31" t="s">
        <v>74</v>
      </c>
      <c r="H11" s="29">
        <v>823637</v>
      </c>
      <c r="I11" s="30">
        <v>8180908</v>
      </c>
      <c r="J11" s="30" t="s">
        <v>750</v>
      </c>
      <c r="K11" s="30">
        <v>20480419</v>
      </c>
      <c r="L11" s="30">
        <v>17233041</v>
      </c>
      <c r="M11" s="30">
        <v>3247378</v>
      </c>
      <c r="N11" s="30" t="s">
        <v>74</v>
      </c>
      <c r="O11" s="35">
        <v>2666</v>
      </c>
      <c r="P11" s="439"/>
    </row>
    <row r="12" spans="1:18" ht="18.75" customHeight="1">
      <c r="A12" s="254" t="s">
        <v>356</v>
      </c>
      <c r="B12" s="254"/>
      <c r="C12" s="254"/>
      <c r="D12" s="254"/>
      <c r="E12" s="254"/>
      <c r="F12" s="254"/>
      <c r="G12" s="254"/>
      <c r="H12" s="254"/>
      <c r="I12" s="254" t="s">
        <v>357</v>
      </c>
      <c r="J12" s="254"/>
      <c r="K12" s="254"/>
      <c r="L12" s="254"/>
      <c r="M12" s="254"/>
      <c r="N12" s="254"/>
      <c r="O12" s="297" t="s">
        <v>358</v>
      </c>
      <c r="P12" s="439"/>
    </row>
    <row r="13" spans="1:18" ht="18.75" customHeight="1">
      <c r="A13" s="72" t="s">
        <v>728</v>
      </c>
      <c r="B13" s="57">
        <v>84228169</v>
      </c>
      <c r="C13" s="30">
        <v>63254466</v>
      </c>
      <c r="D13" s="30">
        <v>18697076</v>
      </c>
      <c r="E13" s="30">
        <v>36925107</v>
      </c>
      <c r="F13" s="30">
        <v>579</v>
      </c>
      <c r="G13" s="31" t="s">
        <v>74</v>
      </c>
      <c r="H13" s="29">
        <v>756953</v>
      </c>
      <c r="I13" s="30">
        <v>6874751</v>
      </c>
      <c r="J13" s="30" t="s">
        <v>74</v>
      </c>
      <c r="K13" s="30">
        <v>20973703</v>
      </c>
      <c r="L13" s="30">
        <v>17825173</v>
      </c>
      <c r="M13" s="30">
        <v>3148530</v>
      </c>
      <c r="N13" s="30" t="s">
        <v>74</v>
      </c>
      <c r="O13" s="35">
        <v>1653</v>
      </c>
      <c r="P13" s="439"/>
    </row>
    <row r="14" spans="1:18" ht="18.75" customHeight="1">
      <c r="A14" s="72">
        <v>29</v>
      </c>
      <c r="B14" s="57">
        <v>89001492</v>
      </c>
      <c r="C14" s="30">
        <v>68924708</v>
      </c>
      <c r="D14" s="30">
        <v>19525070</v>
      </c>
      <c r="E14" s="30">
        <v>41318541</v>
      </c>
      <c r="F14" s="30">
        <v>1098</v>
      </c>
      <c r="G14" s="31" t="s">
        <v>74</v>
      </c>
      <c r="H14" s="29">
        <v>694361</v>
      </c>
      <c r="I14" s="30">
        <v>7385638</v>
      </c>
      <c r="J14" s="30" t="s">
        <v>74</v>
      </c>
      <c r="K14" s="30">
        <v>20076784</v>
      </c>
      <c r="L14" s="30">
        <v>16996167</v>
      </c>
      <c r="M14" s="30">
        <v>3080617</v>
      </c>
      <c r="N14" s="30" t="s">
        <v>74</v>
      </c>
      <c r="O14" s="35">
        <v>1700</v>
      </c>
      <c r="P14" s="439"/>
    </row>
    <row r="15" spans="1:18" ht="18.75" customHeight="1">
      <c r="A15" s="72">
        <v>30</v>
      </c>
      <c r="B15" s="57">
        <v>90978154</v>
      </c>
      <c r="C15" s="30">
        <v>70961542</v>
      </c>
      <c r="D15" s="30">
        <v>22392185</v>
      </c>
      <c r="E15" s="30">
        <v>40073698</v>
      </c>
      <c r="F15" s="30">
        <v>577</v>
      </c>
      <c r="G15" s="31" t="s">
        <v>74</v>
      </c>
      <c r="H15" s="29">
        <v>743612</v>
      </c>
      <c r="I15" s="30">
        <v>7751470</v>
      </c>
      <c r="J15" s="30" t="s">
        <v>74</v>
      </c>
      <c r="K15" s="30">
        <v>20016612</v>
      </c>
      <c r="L15" s="30">
        <v>16963393</v>
      </c>
      <c r="M15" s="30">
        <v>3053219</v>
      </c>
      <c r="N15" s="30" t="s">
        <v>74</v>
      </c>
      <c r="O15" s="35">
        <v>1731</v>
      </c>
      <c r="P15" s="439"/>
    </row>
    <row r="16" spans="1:18" ht="18.75" customHeight="1">
      <c r="A16" s="72">
        <v>31</v>
      </c>
      <c r="B16" s="57">
        <v>96124057</v>
      </c>
      <c r="C16" s="30">
        <v>76101868</v>
      </c>
      <c r="D16" s="30">
        <v>25302829</v>
      </c>
      <c r="E16" s="30">
        <v>42213208</v>
      </c>
      <c r="F16" s="30">
        <v>3650</v>
      </c>
      <c r="G16" s="31" t="s">
        <v>74</v>
      </c>
      <c r="H16" s="29">
        <v>786459</v>
      </c>
      <c r="I16" s="30">
        <v>7795722</v>
      </c>
      <c r="J16" s="30" t="s">
        <v>74</v>
      </c>
      <c r="K16" s="30">
        <v>20022189</v>
      </c>
      <c r="L16" s="30">
        <v>16915663</v>
      </c>
      <c r="M16" s="30">
        <v>3106526</v>
      </c>
      <c r="N16" s="30" t="s">
        <v>751</v>
      </c>
      <c r="O16" s="35">
        <v>1756</v>
      </c>
      <c r="P16" s="274"/>
    </row>
    <row r="17" spans="1:16" ht="18.75" customHeight="1" thickBot="1">
      <c r="A17" s="73" t="s">
        <v>747</v>
      </c>
      <c r="B17" s="58">
        <v>97977794</v>
      </c>
      <c r="C17" s="56">
        <v>77497375</v>
      </c>
      <c r="D17" s="56">
        <v>26096438</v>
      </c>
      <c r="E17" s="56">
        <v>42605694</v>
      </c>
      <c r="F17" s="56">
        <v>2238</v>
      </c>
      <c r="G17" s="7" t="s">
        <v>74</v>
      </c>
      <c r="H17" s="48">
        <v>795290</v>
      </c>
      <c r="I17" s="56">
        <v>7997715</v>
      </c>
      <c r="J17" s="56" t="s">
        <v>750</v>
      </c>
      <c r="K17" s="56">
        <v>20480419</v>
      </c>
      <c r="L17" s="56">
        <v>17233041</v>
      </c>
      <c r="M17" s="56">
        <v>3247378</v>
      </c>
      <c r="N17" s="56" t="s">
        <v>74</v>
      </c>
      <c r="O17" s="153">
        <v>1794</v>
      </c>
      <c r="P17" s="274"/>
    </row>
    <row r="18" spans="1:16" ht="18" customHeight="1">
      <c r="A18" s="228" t="s">
        <v>359</v>
      </c>
    </row>
  </sheetData>
  <mergeCells count="13">
    <mergeCell ref="I3:I5"/>
    <mergeCell ref="J3:J5"/>
    <mergeCell ref="N2:N5"/>
    <mergeCell ref="A2:A5"/>
    <mergeCell ref="B2:B5"/>
    <mergeCell ref="I2:J2"/>
    <mergeCell ref="K2:K5"/>
    <mergeCell ref="L2:M2"/>
    <mergeCell ref="O2:O5"/>
    <mergeCell ref="D3:D5"/>
    <mergeCell ref="E3:E5"/>
    <mergeCell ref="F3:F5"/>
    <mergeCell ref="G3:G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10.375" style="51" customWidth="1"/>
    <col min="2" max="6" width="10.25" style="51" bestFit="1" customWidth="1"/>
    <col min="7" max="7" width="13.875" style="51" customWidth="1"/>
    <col min="8" max="8" width="11.25" style="51" bestFit="1" customWidth="1"/>
    <col min="9" max="9" width="12" style="51" customWidth="1"/>
    <col min="10" max="10" width="11.875" style="51" customWidth="1"/>
    <col min="11" max="11" width="11.625" style="51" customWidth="1"/>
    <col min="12" max="12" width="12.25" style="51" customWidth="1"/>
    <col min="13" max="13" width="12" style="51" customWidth="1"/>
    <col min="14" max="14" width="9.375" style="51" bestFit="1" customWidth="1"/>
    <col min="15" max="15" width="10.25" style="51" customWidth="1"/>
    <col min="16" max="16" width="10.875" style="51" customWidth="1"/>
    <col min="17" max="17" width="9.625" style="51" bestFit="1" customWidth="1"/>
    <col min="18" max="18" width="10" style="51" customWidth="1"/>
    <col min="19" max="19" width="6.625" style="51" customWidth="1"/>
    <col min="20" max="21" width="5.75" style="51" customWidth="1"/>
    <col min="22" max="16384" width="9" style="51"/>
  </cols>
  <sheetData>
    <row r="1" spans="1:21" ht="18" customHeight="1" thickBot="1">
      <c r="A1" s="228" t="s">
        <v>753</v>
      </c>
      <c r="B1" s="247"/>
      <c r="C1" s="12"/>
      <c r="D1" s="12"/>
      <c r="E1" s="12"/>
      <c r="F1" s="35"/>
      <c r="G1" s="229"/>
      <c r="H1" s="35"/>
      <c r="I1" s="254"/>
      <c r="L1" s="229"/>
      <c r="M1" s="254"/>
      <c r="O1" s="246" t="s">
        <v>298</v>
      </c>
      <c r="P1" s="229"/>
      <c r="Q1" s="254"/>
      <c r="R1" s="229"/>
      <c r="U1" s="229"/>
    </row>
    <row r="2" spans="1:21" ht="13.5" customHeight="1">
      <c r="A2" s="252" t="s">
        <v>279</v>
      </c>
      <c r="B2" s="467" t="s">
        <v>171</v>
      </c>
      <c r="C2" s="465"/>
      <c r="D2" s="295" t="s">
        <v>360</v>
      </c>
      <c r="E2" s="466"/>
      <c r="F2" s="466"/>
      <c r="G2" s="466"/>
      <c r="H2" s="466"/>
      <c r="I2" s="466"/>
      <c r="J2" s="466"/>
      <c r="K2" s="465"/>
      <c r="L2" s="295" t="s">
        <v>334</v>
      </c>
      <c r="M2" s="466"/>
      <c r="N2" s="465"/>
      <c r="O2" s="295" t="s">
        <v>13</v>
      </c>
      <c r="P2" s="186"/>
      <c r="Q2" s="35"/>
      <c r="R2" s="35"/>
      <c r="S2" s="35"/>
      <c r="T2" s="35"/>
      <c r="U2" s="35"/>
    </row>
    <row r="3" spans="1:21" ht="42.75" customHeight="1" thickBot="1">
      <c r="A3" s="251"/>
      <c r="B3" s="464"/>
      <c r="C3" s="250" t="s">
        <v>361</v>
      </c>
      <c r="D3" s="293"/>
      <c r="E3" s="250" t="s">
        <v>336</v>
      </c>
      <c r="F3" s="250" t="s">
        <v>362</v>
      </c>
      <c r="G3" s="250" t="s">
        <v>338</v>
      </c>
      <c r="H3" s="241" t="s">
        <v>339</v>
      </c>
      <c r="I3" s="256" t="s">
        <v>363</v>
      </c>
      <c r="J3" s="250" t="s">
        <v>364</v>
      </c>
      <c r="K3" s="250" t="s">
        <v>342</v>
      </c>
      <c r="L3" s="293"/>
      <c r="M3" s="250" t="s">
        <v>365</v>
      </c>
      <c r="N3" s="250" t="s">
        <v>366</v>
      </c>
      <c r="O3" s="293"/>
      <c r="P3" s="186"/>
      <c r="Q3" s="35"/>
      <c r="R3" s="35"/>
      <c r="S3" s="35"/>
      <c r="T3" s="35"/>
      <c r="U3" s="35"/>
    </row>
    <row r="4" spans="1:21" s="335" customFormat="1" ht="21" customHeight="1">
      <c r="A4" s="428" t="s">
        <v>367</v>
      </c>
      <c r="B4" s="428"/>
      <c r="C4" s="428"/>
      <c r="D4" s="428"/>
      <c r="E4" s="428"/>
      <c r="F4" s="428"/>
      <c r="G4" s="428"/>
      <c r="H4" s="428"/>
      <c r="I4" s="428" t="s">
        <v>368</v>
      </c>
      <c r="J4" s="428"/>
      <c r="K4" s="428"/>
      <c r="L4" s="428"/>
      <c r="M4" s="428"/>
      <c r="N4" s="428"/>
      <c r="O4" s="428"/>
      <c r="P4" s="186"/>
      <c r="Q4" s="35"/>
      <c r="R4" s="35"/>
      <c r="S4" s="35"/>
      <c r="T4" s="35"/>
      <c r="U4" s="35"/>
    </row>
    <row r="5" spans="1:21" ht="23.25" customHeight="1">
      <c r="A5" s="72" t="s">
        <v>728</v>
      </c>
      <c r="B5" s="29">
        <v>81717492</v>
      </c>
      <c r="C5" s="30">
        <v>4768007</v>
      </c>
      <c r="D5" s="30">
        <v>61830588</v>
      </c>
      <c r="E5" s="30">
        <v>19004980</v>
      </c>
      <c r="F5" s="30">
        <v>34958365</v>
      </c>
      <c r="G5" s="30">
        <v>579</v>
      </c>
      <c r="H5" s="31" t="s">
        <v>74</v>
      </c>
      <c r="I5" s="29">
        <v>774000</v>
      </c>
      <c r="J5" s="30">
        <v>7092664</v>
      </c>
      <c r="K5" s="30" t="s">
        <v>74</v>
      </c>
      <c r="L5" s="30">
        <v>19886904</v>
      </c>
      <c r="M5" s="30">
        <v>16959267</v>
      </c>
      <c r="N5" s="30">
        <v>2927637</v>
      </c>
      <c r="O5" s="31" t="s">
        <v>74</v>
      </c>
      <c r="P5" s="186"/>
      <c r="Q5" s="35"/>
      <c r="R5" s="35"/>
      <c r="S5" s="35"/>
      <c r="T5" s="35"/>
    </row>
    <row r="6" spans="1:21" ht="23.25" customHeight="1">
      <c r="A6" s="72">
        <v>29</v>
      </c>
      <c r="B6" s="29">
        <v>87143321</v>
      </c>
      <c r="C6" s="30">
        <v>4390859</v>
      </c>
      <c r="D6" s="30">
        <v>68080882</v>
      </c>
      <c r="E6" s="30">
        <v>19868047</v>
      </c>
      <c r="F6" s="30">
        <v>39930083</v>
      </c>
      <c r="G6" s="30">
        <v>1098</v>
      </c>
      <c r="H6" s="31" t="s">
        <v>74</v>
      </c>
      <c r="I6" s="29">
        <v>705290</v>
      </c>
      <c r="J6" s="30">
        <v>7576364</v>
      </c>
      <c r="K6" s="30" t="s">
        <v>74</v>
      </c>
      <c r="L6" s="30">
        <v>19062439</v>
      </c>
      <c r="M6" s="30">
        <v>16244348</v>
      </c>
      <c r="N6" s="30">
        <v>2818091</v>
      </c>
      <c r="O6" s="31" t="s">
        <v>74</v>
      </c>
      <c r="P6" s="186"/>
      <c r="T6" s="35"/>
    </row>
    <row r="7" spans="1:21" ht="23.25" customHeight="1">
      <c r="A7" s="72">
        <v>30</v>
      </c>
      <c r="B7" s="29">
        <v>89619556</v>
      </c>
      <c r="C7" s="30">
        <v>3365873</v>
      </c>
      <c r="D7" s="30">
        <v>70559284</v>
      </c>
      <c r="E7" s="30">
        <v>22764879</v>
      </c>
      <c r="F7" s="30">
        <v>39095500</v>
      </c>
      <c r="G7" s="30">
        <v>577</v>
      </c>
      <c r="H7" s="31" t="s">
        <v>74</v>
      </c>
      <c r="I7" s="29">
        <v>742754</v>
      </c>
      <c r="J7" s="30">
        <v>7955574</v>
      </c>
      <c r="K7" s="30" t="s">
        <v>74</v>
      </c>
      <c r="L7" s="30">
        <v>19060272</v>
      </c>
      <c r="M7" s="30">
        <v>16280037</v>
      </c>
      <c r="N7" s="30">
        <v>2780235</v>
      </c>
      <c r="O7" s="31" t="s">
        <v>74</v>
      </c>
      <c r="P7" s="186"/>
      <c r="T7" s="35"/>
    </row>
    <row r="8" spans="1:21" ht="23.25" customHeight="1">
      <c r="A8" s="72">
        <v>31</v>
      </c>
      <c r="B8" s="29">
        <v>93846973</v>
      </c>
      <c r="C8" s="30">
        <v>1924191</v>
      </c>
      <c r="D8" s="30">
        <v>74786467</v>
      </c>
      <c r="E8" s="30">
        <v>25605555</v>
      </c>
      <c r="F8" s="30">
        <v>40450824</v>
      </c>
      <c r="G8" s="30">
        <v>3650</v>
      </c>
      <c r="H8" s="31" t="s">
        <v>74</v>
      </c>
      <c r="I8" s="29">
        <v>785884</v>
      </c>
      <c r="J8" s="30">
        <v>7940554</v>
      </c>
      <c r="K8" s="30" t="s">
        <v>74</v>
      </c>
      <c r="L8" s="30">
        <v>19060506</v>
      </c>
      <c r="M8" s="30">
        <v>16288203</v>
      </c>
      <c r="N8" s="30">
        <v>2772303</v>
      </c>
      <c r="O8" s="31" t="s">
        <v>74</v>
      </c>
      <c r="P8" s="186"/>
      <c r="T8" s="35"/>
    </row>
    <row r="9" spans="1:21" ht="23.25" customHeight="1" thickBot="1">
      <c r="A9" s="73" t="s">
        <v>747</v>
      </c>
      <c r="B9" s="48">
        <v>95506863</v>
      </c>
      <c r="C9" s="56">
        <v>1075125</v>
      </c>
      <c r="D9" s="56">
        <v>75804010</v>
      </c>
      <c r="E9" s="56">
        <v>26459233</v>
      </c>
      <c r="F9" s="56">
        <v>40368362</v>
      </c>
      <c r="G9" s="56">
        <v>2238</v>
      </c>
      <c r="H9" s="7" t="s">
        <v>750</v>
      </c>
      <c r="I9" s="48">
        <v>813921</v>
      </c>
      <c r="J9" s="56">
        <v>8160256</v>
      </c>
      <c r="K9" s="56" t="s">
        <v>750</v>
      </c>
      <c r="L9" s="56">
        <v>19702853</v>
      </c>
      <c r="M9" s="56">
        <v>16754082</v>
      </c>
      <c r="N9" s="56">
        <v>2948771</v>
      </c>
      <c r="O9" s="7" t="s">
        <v>74</v>
      </c>
      <c r="P9" s="186"/>
      <c r="T9" s="35"/>
    </row>
    <row r="10" spans="1:21" ht="18" customHeight="1">
      <c r="A10" s="228" t="s">
        <v>359</v>
      </c>
      <c r="B10" s="49"/>
      <c r="C10" s="49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274"/>
    </row>
    <row r="11" spans="1:21" ht="12.75">
      <c r="A11" s="297"/>
      <c r="B11" s="49"/>
      <c r="C11" s="49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274"/>
      <c r="R11" s="229"/>
    </row>
    <row r="12" spans="1:21" ht="12">
      <c r="A12" s="254"/>
      <c r="B12" s="229"/>
      <c r="C12" s="229"/>
      <c r="D12" s="254"/>
      <c r="E12" s="254"/>
      <c r="F12" s="254"/>
      <c r="G12" s="254"/>
      <c r="H12" s="254"/>
      <c r="I12" s="254"/>
      <c r="J12" s="254"/>
      <c r="K12" s="254"/>
      <c r="L12" s="254"/>
      <c r="P12" s="229"/>
    </row>
    <row r="13" spans="1:21" ht="12.75">
      <c r="A13" s="297"/>
      <c r="B13" s="49"/>
      <c r="C13" s="49"/>
      <c r="D13" s="35"/>
      <c r="E13" s="35"/>
      <c r="F13" s="35"/>
      <c r="G13" s="35"/>
      <c r="H13" s="35"/>
      <c r="I13" s="35"/>
      <c r="J13" s="35"/>
      <c r="K13" s="35"/>
      <c r="L13" s="35"/>
      <c r="P13" s="254"/>
      <c r="Q13" s="274"/>
      <c r="R13" s="35"/>
    </row>
  </sheetData>
  <mergeCells count="7">
    <mergeCell ref="A4:H4"/>
    <mergeCell ref="I4:O4"/>
    <mergeCell ref="A2:A3"/>
    <mergeCell ref="B2:B3"/>
    <mergeCell ref="D2:D3"/>
    <mergeCell ref="L2:L3"/>
    <mergeCell ref="O2:O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10.375" style="51" customWidth="1"/>
    <col min="2" max="6" width="10.25" style="51" bestFit="1" customWidth="1"/>
    <col min="7" max="7" width="13.875" style="51" customWidth="1"/>
    <col min="8" max="8" width="11.25" style="51" bestFit="1" customWidth="1"/>
    <col min="9" max="9" width="12" style="51" customWidth="1"/>
    <col min="10" max="10" width="11.875" style="51" customWidth="1"/>
    <col min="11" max="11" width="11.625" style="51" customWidth="1"/>
    <col min="12" max="12" width="12.25" style="51" customWidth="1"/>
    <col min="13" max="13" width="12" style="51" customWidth="1"/>
    <col min="14" max="14" width="9.375" style="51" bestFit="1" customWidth="1"/>
    <col min="15" max="15" width="10.25" style="51" customWidth="1"/>
    <col min="16" max="16" width="10.875" style="51" customWidth="1"/>
    <col min="17" max="17" width="9.625" style="51" bestFit="1" customWidth="1"/>
    <col min="18" max="18" width="10" style="51" customWidth="1"/>
    <col min="19" max="19" width="6.625" style="51" customWidth="1"/>
    <col min="20" max="21" width="5.75" style="51" customWidth="1"/>
    <col min="22" max="16384" width="9" style="51"/>
  </cols>
  <sheetData>
    <row r="1" spans="1:18" ht="18" customHeight="1" thickBot="1">
      <c r="A1" s="228" t="s">
        <v>754</v>
      </c>
      <c r="B1" s="49"/>
      <c r="C1" s="49"/>
      <c r="D1" s="35"/>
      <c r="E1" s="35"/>
      <c r="F1" s="35"/>
      <c r="G1" s="35"/>
      <c r="H1" s="35"/>
      <c r="I1" s="35"/>
      <c r="J1" s="35"/>
      <c r="K1" s="35"/>
      <c r="L1" s="35"/>
      <c r="M1" s="246" t="s">
        <v>298</v>
      </c>
      <c r="N1" s="297"/>
      <c r="O1" s="297"/>
      <c r="P1" s="254"/>
      <c r="Q1" s="274"/>
      <c r="R1" s="35"/>
    </row>
    <row r="2" spans="1:18" ht="17.25" customHeight="1">
      <c r="A2" s="252" t="s">
        <v>279</v>
      </c>
      <c r="B2" s="467" t="s">
        <v>184</v>
      </c>
      <c r="C2" s="466"/>
      <c r="D2" s="466"/>
      <c r="E2" s="465"/>
      <c r="F2" s="215" t="s">
        <v>369</v>
      </c>
      <c r="G2" s="215" t="s">
        <v>370</v>
      </c>
      <c r="H2" s="295" t="s">
        <v>371</v>
      </c>
      <c r="I2" s="435" t="s">
        <v>372</v>
      </c>
      <c r="J2" s="215" t="s">
        <v>373</v>
      </c>
      <c r="K2" s="215" t="s">
        <v>374</v>
      </c>
      <c r="L2" s="215" t="s">
        <v>375</v>
      </c>
      <c r="M2" s="295" t="s">
        <v>376</v>
      </c>
      <c r="N2" s="35"/>
      <c r="O2" s="274"/>
      <c r="P2" s="229"/>
    </row>
    <row r="3" spans="1:18" ht="27" customHeight="1" thickBot="1">
      <c r="A3" s="251"/>
      <c r="B3" s="464"/>
      <c r="C3" s="250" t="s">
        <v>377</v>
      </c>
      <c r="D3" s="250" t="s">
        <v>378</v>
      </c>
      <c r="E3" s="250" t="s">
        <v>379</v>
      </c>
      <c r="F3" s="196"/>
      <c r="G3" s="196"/>
      <c r="H3" s="293"/>
      <c r="I3" s="199"/>
      <c r="J3" s="196"/>
      <c r="K3" s="196"/>
      <c r="L3" s="196"/>
      <c r="M3" s="293"/>
      <c r="N3" s="35"/>
      <c r="O3" s="274"/>
    </row>
    <row r="4" spans="1:18" ht="21" customHeight="1">
      <c r="A4" s="428" t="s">
        <v>380</v>
      </c>
      <c r="B4" s="428"/>
      <c r="C4" s="428"/>
      <c r="D4" s="428"/>
      <c r="E4" s="428"/>
      <c r="F4" s="428"/>
      <c r="G4" s="428"/>
      <c r="H4" s="428"/>
      <c r="I4" s="428" t="s">
        <v>381</v>
      </c>
      <c r="J4" s="428"/>
      <c r="K4" s="428"/>
      <c r="L4" s="428"/>
      <c r="M4" s="428"/>
      <c r="N4" s="35"/>
      <c r="O4" s="274"/>
    </row>
    <row r="5" spans="1:18" ht="21" customHeight="1">
      <c r="A5" s="72" t="s">
        <v>728</v>
      </c>
      <c r="B5" s="29">
        <v>2491</v>
      </c>
      <c r="C5" s="30">
        <v>7</v>
      </c>
      <c r="D5" s="30">
        <v>2</v>
      </c>
      <c r="E5" s="30" t="s">
        <v>382</v>
      </c>
      <c r="F5" s="30">
        <v>1407</v>
      </c>
      <c r="G5" s="30">
        <v>111</v>
      </c>
      <c r="H5" s="31">
        <v>133</v>
      </c>
      <c r="I5" s="29">
        <v>379</v>
      </c>
      <c r="J5" s="30">
        <v>155</v>
      </c>
      <c r="K5" s="30">
        <v>60</v>
      </c>
      <c r="L5" s="30">
        <v>125</v>
      </c>
      <c r="M5" s="31">
        <v>121</v>
      </c>
      <c r="N5" s="274"/>
      <c r="O5" s="274"/>
      <c r="P5" s="35"/>
    </row>
    <row r="6" spans="1:18" ht="21" customHeight="1">
      <c r="A6" s="72">
        <v>29</v>
      </c>
      <c r="B6" s="29">
        <v>2536</v>
      </c>
      <c r="C6" s="30">
        <v>7</v>
      </c>
      <c r="D6" s="30">
        <v>1</v>
      </c>
      <c r="E6" s="30" t="s">
        <v>382</v>
      </c>
      <c r="F6" s="30">
        <v>1392</v>
      </c>
      <c r="G6" s="30">
        <v>100</v>
      </c>
      <c r="H6" s="31">
        <v>171</v>
      </c>
      <c r="I6" s="29">
        <v>372</v>
      </c>
      <c r="J6" s="30">
        <v>170</v>
      </c>
      <c r="K6" s="30">
        <v>62</v>
      </c>
      <c r="L6" s="30">
        <v>137</v>
      </c>
      <c r="M6" s="31">
        <v>132</v>
      </c>
      <c r="N6" s="274"/>
      <c r="O6" s="274"/>
      <c r="P6" s="35"/>
    </row>
    <row r="7" spans="1:18" ht="21" customHeight="1">
      <c r="A7" s="72">
        <v>30</v>
      </c>
      <c r="B7" s="29">
        <v>2578</v>
      </c>
      <c r="C7" s="30">
        <v>7</v>
      </c>
      <c r="D7" s="30">
        <v>1</v>
      </c>
      <c r="E7" s="30" t="s">
        <v>382</v>
      </c>
      <c r="F7" s="30">
        <v>1402</v>
      </c>
      <c r="G7" s="30">
        <v>105</v>
      </c>
      <c r="H7" s="31">
        <v>178</v>
      </c>
      <c r="I7" s="29">
        <v>356</v>
      </c>
      <c r="J7" s="30">
        <v>193</v>
      </c>
      <c r="K7" s="30">
        <v>66</v>
      </c>
      <c r="L7" s="30">
        <v>143</v>
      </c>
      <c r="M7" s="31">
        <v>135</v>
      </c>
      <c r="N7" s="274"/>
      <c r="O7" s="274"/>
      <c r="P7" s="35"/>
    </row>
    <row r="8" spans="1:18" ht="21" customHeight="1">
      <c r="A8" s="72">
        <v>31</v>
      </c>
      <c r="B8" s="29">
        <v>2606</v>
      </c>
      <c r="C8" s="30">
        <v>6</v>
      </c>
      <c r="D8" s="30">
        <v>1</v>
      </c>
      <c r="E8" s="30" t="s">
        <v>382</v>
      </c>
      <c r="F8" s="30">
        <v>1406</v>
      </c>
      <c r="G8" s="30">
        <v>120</v>
      </c>
      <c r="H8" s="31">
        <v>175</v>
      </c>
      <c r="I8" s="29">
        <v>369</v>
      </c>
      <c r="J8" s="30">
        <v>182</v>
      </c>
      <c r="K8" s="30">
        <v>61</v>
      </c>
      <c r="L8" s="30">
        <v>153</v>
      </c>
      <c r="M8" s="31">
        <v>140</v>
      </c>
      <c r="N8" s="274"/>
      <c r="O8" s="274"/>
      <c r="P8" s="35"/>
    </row>
    <row r="9" spans="1:18" ht="21" customHeight="1">
      <c r="A9" s="72" t="s">
        <v>747</v>
      </c>
      <c r="B9" s="29">
        <v>2666</v>
      </c>
      <c r="C9" s="30">
        <v>6</v>
      </c>
      <c r="D9" s="30">
        <v>1</v>
      </c>
      <c r="E9" s="30" t="s">
        <v>382</v>
      </c>
      <c r="F9" s="30">
        <v>1449</v>
      </c>
      <c r="G9" s="30">
        <v>122</v>
      </c>
      <c r="H9" s="31">
        <v>167</v>
      </c>
      <c r="I9" s="29">
        <v>394</v>
      </c>
      <c r="J9" s="30">
        <v>173</v>
      </c>
      <c r="K9" s="30">
        <v>65</v>
      </c>
      <c r="L9" s="30">
        <v>161</v>
      </c>
      <c r="M9" s="31">
        <v>135</v>
      </c>
      <c r="N9" s="274"/>
      <c r="O9" s="274"/>
      <c r="P9" s="35"/>
    </row>
    <row r="10" spans="1:18" ht="21" customHeight="1">
      <c r="A10" s="169" t="s">
        <v>383</v>
      </c>
      <c r="B10" s="169"/>
      <c r="C10" s="169"/>
      <c r="D10" s="169"/>
      <c r="E10" s="169"/>
      <c r="F10" s="169"/>
      <c r="G10" s="169"/>
      <c r="H10" s="168"/>
      <c r="I10" s="169" t="s">
        <v>384</v>
      </c>
      <c r="J10" s="169"/>
      <c r="K10" s="169"/>
      <c r="L10" s="169"/>
      <c r="M10" s="168"/>
      <c r="N10" s="274"/>
      <c r="O10" s="274"/>
      <c r="P10" s="35"/>
    </row>
    <row r="11" spans="1:18" ht="21" customHeight="1">
      <c r="A11" s="72" t="s">
        <v>728</v>
      </c>
      <c r="B11" s="29">
        <v>82284637</v>
      </c>
      <c r="C11" s="30">
        <v>16959449</v>
      </c>
      <c r="D11" s="30">
        <v>2927637</v>
      </c>
      <c r="E11" s="30" t="s">
        <v>382</v>
      </c>
      <c r="F11" s="30">
        <v>567145</v>
      </c>
      <c r="G11" s="30">
        <v>190757</v>
      </c>
      <c r="H11" s="31">
        <v>331107</v>
      </c>
      <c r="I11" s="29">
        <v>2074965</v>
      </c>
      <c r="J11" s="30">
        <v>2193762</v>
      </c>
      <c r="K11" s="30">
        <v>1453703</v>
      </c>
      <c r="L11" s="30">
        <v>7177454</v>
      </c>
      <c r="M11" s="31">
        <v>68295744</v>
      </c>
      <c r="N11" s="274"/>
    </row>
    <row r="12" spans="1:18" ht="21" customHeight="1">
      <c r="A12" s="72">
        <v>29</v>
      </c>
      <c r="B12" s="29">
        <v>87700335</v>
      </c>
      <c r="C12" s="30">
        <v>16245033</v>
      </c>
      <c r="D12" s="30">
        <v>2818091</v>
      </c>
      <c r="E12" s="30" t="s">
        <v>382</v>
      </c>
      <c r="F12" s="30">
        <v>557014</v>
      </c>
      <c r="G12" s="30">
        <v>175466</v>
      </c>
      <c r="H12" s="31">
        <v>424338</v>
      </c>
      <c r="I12" s="29">
        <v>2064238</v>
      </c>
      <c r="J12" s="30">
        <v>2414837</v>
      </c>
      <c r="K12" s="30">
        <v>1495473</v>
      </c>
      <c r="L12" s="30">
        <v>7833297</v>
      </c>
      <c r="M12" s="31">
        <v>72735672</v>
      </c>
      <c r="N12" s="274"/>
    </row>
    <row r="13" spans="1:18" ht="21" customHeight="1">
      <c r="A13" s="72">
        <v>30</v>
      </c>
      <c r="B13" s="29">
        <v>90159505</v>
      </c>
      <c r="C13" s="30">
        <v>16281818</v>
      </c>
      <c r="D13" s="30">
        <v>2780235</v>
      </c>
      <c r="E13" s="30" t="s">
        <v>382</v>
      </c>
      <c r="F13" s="30">
        <v>539949</v>
      </c>
      <c r="G13" s="30">
        <v>182274</v>
      </c>
      <c r="H13" s="31">
        <v>437454</v>
      </c>
      <c r="I13" s="29">
        <v>1961617</v>
      </c>
      <c r="J13" s="30">
        <v>2658669</v>
      </c>
      <c r="K13" s="30">
        <v>1593930</v>
      </c>
      <c r="L13" s="30">
        <v>8100859</v>
      </c>
      <c r="M13" s="31">
        <v>74684753</v>
      </c>
      <c r="N13" s="274"/>
    </row>
    <row r="14" spans="1:18" ht="21" customHeight="1">
      <c r="A14" s="72">
        <v>31</v>
      </c>
      <c r="B14" s="29">
        <v>94401773</v>
      </c>
      <c r="C14" s="30">
        <v>16289145</v>
      </c>
      <c r="D14" s="30">
        <v>2772303</v>
      </c>
      <c r="E14" s="30" t="s">
        <v>382</v>
      </c>
      <c r="F14" s="30">
        <v>554800</v>
      </c>
      <c r="G14" s="30">
        <v>209254</v>
      </c>
      <c r="H14" s="31">
        <v>427402</v>
      </c>
      <c r="I14" s="29">
        <v>2161196</v>
      </c>
      <c r="J14" s="30">
        <v>2584753</v>
      </c>
      <c r="K14" s="30">
        <v>1474257</v>
      </c>
      <c r="L14" s="30">
        <v>8565955</v>
      </c>
      <c r="M14" s="31">
        <v>78424156</v>
      </c>
      <c r="N14" s="274"/>
    </row>
    <row r="15" spans="1:18" ht="21" customHeight="1" thickBot="1">
      <c r="A15" s="73" t="s">
        <v>747</v>
      </c>
      <c r="B15" s="48">
        <v>96085731</v>
      </c>
      <c r="C15" s="56">
        <v>16754082</v>
      </c>
      <c r="D15" s="56">
        <v>2948771</v>
      </c>
      <c r="E15" s="56" t="s">
        <v>382</v>
      </c>
      <c r="F15" s="56">
        <v>578868</v>
      </c>
      <c r="G15" s="56">
        <f>52779+37854+40159+40662+38981</f>
        <v>210435</v>
      </c>
      <c r="H15" s="7">
        <f>207697+201723</f>
        <v>409420</v>
      </c>
      <c r="I15" s="48">
        <v>2259855</v>
      </c>
      <c r="J15" s="56">
        <v>2491526</v>
      </c>
      <c r="K15" s="56">
        <v>1601907</v>
      </c>
      <c r="L15" s="56">
        <v>9141778</v>
      </c>
      <c r="M15" s="7">
        <v>79391942</v>
      </c>
      <c r="N15" s="274"/>
    </row>
    <row r="16" spans="1:18" ht="18" customHeight="1">
      <c r="A16" s="228" t="s">
        <v>359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274"/>
    </row>
    <row r="17" spans="1:16" ht="12.75">
      <c r="A17" s="29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274"/>
    </row>
    <row r="18" spans="1:16" ht="12.75">
      <c r="A18" s="254"/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97"/>
      <c r="P18" s="274"/>
    </row>
  </sheetData>
  <mergeCells count="14">
    <mergeCell ref="F2:F3"/>
    <mergeCell ref="G2:G3"/>
    <mergeCell ref="H2:H3"/>
    <mergeCell ref="I2:I3"/>
    <mergeCell ref="A10:H10"/>
    <mergeCell ref="I10:M10"/>
    <mergeCell ref="J2:J3"/>
    <mergeCell ref="K2:K3"/>
    <mergeCell ref="L2:L3"/>
    <mergeCell ref="M2:M3"/>
    <mergeCell ref="A4:H4"/>
    <mergeCell ref="I4:M4"/>
    <mergeCell ref="A2:A3"/>
    <mergeCell ref="B2:B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view="pageBreakPreview" zoomScaleNormal="90" zoomScaleSheetLayoutView="100" workbookViewId="0">
      <selection activeCell="C2" sqref="C2"/>
    </sheetView>
  </sheetViews>
  <sheetFormatPr defaultRowHeight="11.25"/>
  <cols>
    <col min="1" max="1" width="8.25" style="51" customWidth="1"/>
    <col min="2" max="2" width="8.625" style="51" customWidth="1"/>
    <col min="3" max="3" width="9.125" style="51" bestFit="1" customWidth="1"/>
    <col min="4" max="5" width="8.625" style="51" bestFit="1" customWidth="1"/>
    <col min="6" max="6" width="7" style="51" customWidth="1"/>
    <col min="7" max="7" width="6.5" style="51" customWidth="1"/>
    <col min="8" max="8" width="10.25" style="51" customWidth="1"/>
    <col min="9" max="10" width="9.625" style="51" customWidth="1"/>
    <col min="11" max="11" width="9.75" style="51" customWidth="1"/>
    <col min="12" max="12" width="8.5" style="51" customWidth="1"/>
    <col min="13" max="13" width="8" style="51" customWidth="1"/>
    <col min="14" max="14" width="9.625" style="51" customWidth="1"/>
    <col min="15" max="15" width="8.875" style="51" customWidth="1"/>
    <col min="16" max="16" width="8.75" style="51" customWidth="1"/>
    <col min="17" max="17" width="8" style="51" customWidth="1"/>
    <col min="18" max="18" width="7.875" style="51" customWidth="1"/>
    <col min="19" max="19" width="9.75" style="51" customWidth="1"/>
    <col min="20" max="20" width="7.5" style="51" customWidth="1"/>
    <col min="21" max="21" width="5.75" style="51" customWidth="1"/>
    <col min="22" max="16384" width="9" style="51"/>
  </cols>
  <sheetData>
    <row r="1" spans="1:21" ht="18" customHeight="1" thickBot="1">
      <c r="A1" s="228" t="s">
        <v>385</v>
      </c>
      <c r="B1" s="247"/>
      <c r="C1" s="12"/>
      <c r="D1" s="12"/>
      <c r="E1" s="12"/>
      <c r="F1" s="35"/>
      <c r="G1" s="229"/>
      <c r="H1" s="35"/>
      <c r="I1" s="254"/>
      <c r="L1" s="229"/>
      <c r="M1" s="254"/>
      <c r="O1" s="472"/>
      <c r="P1" s="229"/>
      <c r="Q1" s="254"/>
      <c r="R1" s="229"/>
      <c r="T1" s="246" t="s">
        <v>386</v>
      </c>
      <c r="U1" s="229"/>
    </row>
    <row r="2" spans="1:21" s="335" customFormat="1" ht="15.75" customHeight="1">
      <c r="A2" s="245" t="s">
        <v>387</v>
      </c>
      <c r="B2" s="332" t="s">
        <v>388</v>
      </c>
      <c r="C2" s="244"/>
      <c r="D2" s="244"/>
      <c r="E2" s="244"/>
      <c r="F2" s="244"/>
      <c r="G2" s="244"/>
      <c r="H2" s="244"/>
      <c r="I2" s="244"/>
      <c r="J2" s="244"/>
      <c r="K2" s="244" t="s">
        <v>389</v>
      </c>
      <c r="L2" s="244"/>
      <c r="M2" s="244"/>
      <c r="N2" s="244"/>
      <c r="O2" s="262"/>
      <c r="P2" s="295" t="s">
        <v>390</v>
      </c>
      <c r="Q2" s="225"/>
      <c r="R2" s="225"/>
      <c r="S2" s="225"/>
      <c r="T2" s="225"/>
      <c r="U2" s="469"/>
    </row>
    <row r="3" spans="1:21" s="335" customFormat="1" ht="15.75" customHeight="1">
      <c r="A3" s="299"/>
      <c r="B3" s="351" t="s">
        <v>391</v>
      </c>
      <c r="C3" s="204" t="s">
        <v>392</v>
      </c>
      <c r="D3" s="258"/>
      <c r="E3" s="258"/>
      <c r="F3" s="258"/>
      <c r="G3" s="257"/>
      <c r="H3" s="204" t="s">
        <v>393</v>
      </c>
      <c r="I3" s="258"/>
      <c r="J3" s="258"/>
      <c r="K3" s="353" t="s">
        <v>394</v>
      </c>
      <c r="L3" s="204" t="s">
        <v>395</v>
      </c>
      <c r="M3" s="258"/>
      <c r="N3" s="258"/>
      <c r="O3" s="257"/>
      <c r="P3" s="471"/>
      <c r="Q3" s="470"/>
      <c r="R3" s="470"/>
      <c r="S3" s="470"/>
      <c r="T3" s="470"/>
      <c r="U3" s="469"/>
    </row>
    <row r="4" spans="1:21" s="335" customFormat="1" ht="18" customHeight="1">
      <c r="A4" s="299"/>
      <c r="B4" s="374"/>
      <c r="C4" s="350" t="s">
        <v>396</v>
      </c>
      <c r="D4" s="204" t="s">
        <v>397</v>
      </c>
      <c r="E4" s="257"/>
      <c r="F4" s="350" t="s">
        <v>398</v>
      </c>
      <c r="G4" s="350" t="s">
        <v>13</v>
      </c>
      <c r="H4" s="350" t="s">
        <v>396</v>
      </c>
      <c r="I4" s="204" t="s">
        <v>397</v>
      </c>
      <c r="J4" s="258"/>
      <c r="K4" s="209" t="s">
        <v>13</v>
      </c>
      <c r="L4" s="350" t="s">
        <v>399</v>
      </c>
      <c r="M4" s="204" t="s">
        <v>397</v>
      </c>
      <c r="N4" s="257"/>
      <c r="O4" s="350" t="s">
        <v>400</v>
      </c>
      <c r="P4" s="350" t="s">
        <v>401</v>
      </c>
      <c r="Q4" s="204" t="s">
        <v>397</v>
      </c>
      <c r="R4" s="257"/>
      <c r="S4" s="350" t="s">
        <v>398</v>
      </c>
      <c r="T4" s="349" t="s">
        <v>400</v>
      </c>
      <c r="U4" s="469"/>
    </row>
    <row r="5" spans="1:21" s="335" customFormat="1" ht="30" customHeight="1" thickBot="1">
      <c r="A5" s="243"/>
      <c r="B5" s="431"/>
      <c r="C5" s="196"/>
      <c r="D5" s="250" t="s">
        <v>402</v>
      </c>
      <c r="E5" s="250" t="s">
        <v>403</v>
      </c>
      <c r="F5" s="196"/>
      <c r="G5" s="196"/>
      <c r="H5" s="196"/>
      <c r="I5" s="250" t="s">
        <v>402</v>
      </c>
      <c r="J5" s="241" t="s">
        <v>403</v>
      </c>
      <c r="K5" s="199"/>
      <c r="L5" s="196"/>
      <c r="M5" s="250" t="s">
        <v>402</v>
      </c>
      <c r="N5" s="250" t="s">
        <v>403</v>
      </c>
      <c r="O5" s="196"/>
      <c r="P5" s="196"/>
      <c r="Q5" s="250" t="s">
        <v>402</v>
      </c>
      <c r="R5" s="250" t="s">
        <v>403</v>
      </c>
      <c r="S5" s="196"/>
      <c r="T5" s="293"/>
      <c r="U5" s="469"/>
    </row>
    <row r="6" spans="1:21" ht="20.25" customHeight="1">
      <c r="A6" s="297" t="s">
        <v>728</v>
      </c>
      <c r="B6" s="57">
        <v>48776</v>
      </c>
      <c r="C6" s="30" t="s">
        <v>74</v>
      </c>
      <c r="D6" s="30" t="s">
        <v>74</v>
      </c>
      <c r="E6" s="30" t="s">
        <v>74</v>
      </c>
      <c r="F6" s="30">
        <v>48776</v>
      </c>
      <c r="G6" s="30" t="s">
        <v>74</v>
      </c>
      <c r="H6" s="30" t="s">
        <v>74</v>
      </c>
      <c r="I6" s="30" t="s">
        <v>74</v>
      </c>
      <c r="J6" s="31" t="s">
        <v>74</v>
      </c>
      <c r="K6" s="29" t="s">
        <v>74</v>
      </c>
      <c r="L6" s="30" t="s">
        <v>74</v>
      </c>
      <c r="M6" s="30" t="s">
        <v>74</v>
      </c>
      <c r="N6" s="30" t="s">
        <v>74</v>
      </c>
      <c r="O6" s="30" t="s">
        <v>74</v>
      </c>
      <c r="P6" s="30">
        <v>48776</v>
      </c>
      <c r="Q6" s="30" t="s">
        <v>74</v>
      </c>
      <c r="R6" s="30" t="s">
        <v>74</v>
      </c>
      <c r="S6" s="30">
        <v>48776</v>
      </c>
      <c r="T6" s="31" t="s">
        <v>74</v>
      </c>
      <c r="U6" s="186"/>
    </row>
    <row r="7" spans="1:21" ht="20.25" customHeight="1">
      <c r="A7" s="297">
        <v>29</v>
      </c>
      <c r="B7" s="57">
        <v>48776</v>
      </c>
      <c r="C7" s="30" t="s">
        <v>74</v>
      </c>
      <c r="D7" s="30" t="s">
        <v>74</v>
      </c>
      <c r="E7" s="30" t="s">
        <v>74</v>
      </c>
      <c r="F7" s="30">
        <v>48776</v>
      </c>
      <c r="G7" s="30" t="s">
        <v>74</v>
      </c>
      <c r="H7" s="30" t="s">
        <v>74</v>
      </c>
      <c r="I7" s="30" t="s">
        <v>74</v>
      </c>
      <c r="J7" s="31" t="s">
        <v>74</v>
      </c>
      <c r="K7" s="29" t="s">
        <v>74</v>
      </c>
      <c r="L7" s="30" t="s">
        <v>74</v>
      </c>
      <c r="M7" s="30" t="s">
        <v>74</v>
      </c>
      <c r="N7" s="30" t="s">
        <v>74</v>
      </c>
      <c r="O7" s="30" t="s">
        <v>74</v>
      </c>
      <c r="P7" s="30">
        <v>48776</v>
      </c>
      <c r="Q7" s="30" t="s">
        <v>74</v>
      </c>
      <c r="R7" s="30" t="s">
        <v>74</v>
      </c>
      <c r="S7" s="30">
        <v>48776</v>
      </c>
      <c r="T7" s="31" t="s">
        <v>74</v>
      </c>
      <c r="U7" s="186"/>
    </row>
    <row r="8" spans="1:21" ht="20.25" customHeight="1">
      <c r="A8" s="297">
        <v>30</v>
      </c>
      <c r="B8" s="57">
        <v>46713</v>
      </c>
      <c r="C8" s="30" t="s">
        <v>74</v>
      </c>
      <c r="D8" s="30" t="s">
        <v>74</v>
      </c>
      <c r="E8" s="30" t="s">
        <v>74</v>
      </c>
      <c r="F8" s="30">
        <v>46713</v>
      </c>
      <c r="G8" s="30" t="s">
        <v>74</v>
      </c>
      <c r="H8" s="30" t="s">
        <v>74</v>
      </c>
      <c r="I8" s="30" t="s">
        <v>74</v>
      </c>
      <c r="J8" s="31" t="s">
        <v>74</v>
      </c>
      <c r="K8" s="29" t="s">
        <v>74</v>
      </c>
      <c r="L8" s="30" t="s">
        <v>74</v>
      </c>
      <c r="M8" s="30" t="s">
        <v>74</v>
      </c>
      <c r="N8" s="30" t="s">
        <v>74</v>
      </c>
      <c r="O8" s="30" t="s">
        <v>74</v>
      </c>
      <c r="P8" s="30">
        <v>46713</v>
      </c>
      <c r="Q8" s="30" t="s">
        <v>74</v>
      </c>
      <c r="R8" s="30" t="s">
        <v>74</v>
      </c>
      <c r="S8" s="30">
        <v>46713</v>
      </c>
      <c r="T8" s="31" t="s">
        <v>74</v>
      </c>
      <c r="U8" s="263"/>
    </row>
    <row r="9" spans="1:21" ht="20.25" customHeight="1">
      <c r="A9" s="297">
        <v>31</v>
      </c>
      <c r="B9" s="57">
        <v>49733</v>
      </c>
      <c r="C9" s="30" t="s">
        <v>74</v>
      </c>
      <c r="D9" s="30" t="s">
        <v>74</v>
      </c>
      <c r="E9" s="30" t="s">
        <v>74</v>
      </c>
      <c r="F9" s="30">
        <v>49733</v>
      </c>
      <c r="G9" s="30" t="s">
        <v>74</v>
      </c>
      <c r="H9" s="30" t="s">
        <v>74</v>
      </c>
      <c r="I9" s="30" t="s">
        <v>74</v>
      </c>
      <c r="J9" s="31" t="s">
        <v>74</v>
      </c>
      <c r="K9" s="29" t="s">
        <v>74</v>
      </c>
      <c r="L9" s="30" t="s">
        <v>74</v>
      </c>
      <c r="M9" s="30" t="s">
        <v>74</v>
      </c>
      <c r="N9" s="30" t="s">
        <v>74</v>
      </c>
      <c r="O9" s="30" t="s">
        <v>74</v>
      </c>
      <c r="P9" s="30">
        <v>49733</v>
      </c>
      <c r="Q9" s="30" t="s">
        <v>74</v>
      </c>
      <c r="R9" s="30" t="s">
        <v>74</v>
      </c>
      <c r="S9" s="30">
        <v>49733</v>
      </c>
      <c r="T9" s="31" t="s">
        <v>74</v>
      </c>
      <c r="U9" s="263"/>
    </row>
    <row r="10" spans="1:21" ht="20.25" customHeight="1" thickBot="1">
      <c r="A10" s="468" t="s">
        <v>757</v>
      </c>
      <c r="B10" s="58">
        <v>52754</v>
      </c>
      <c r="C10" s="56" t="s">
        <v>74</v>
      </c>
      <c r="D10" s="56" t="s">
        <v>74</v>
      </c>
      <c r="E10" s="56" t="s">
        <v>74</v>
      </c>
      <c r="F10" s="56">
        <v>52754</v>
      </c>
      <c r="G10" s="56" t="s">
        <v>74</v>
      </c>
      <c r="H10" s="56" t="s">
        <v>74</v>
      </c>
      <c r="I10" s="56" t="s">
        <v>74</v>
      </c>
      <c r="J10" s="7" t="s">
        <v>74</v>
      </c>
      <c r="K10" s="48" t="s">
        <v>74</v>
      </c>
      <c r="L10" s="56" t="s">
        <v>74</v>
      </c>
      <c r="M10" s="56" t="s">
        <v>74</v>
      </c>
      <c r="N10" s="56" t="s">
        <v>74</v>
      </c>
      <c r="O10" s="56" t="s">
        <v>74</v>
      </c>
      <c r="P10" s="56">
        <v>52754</v>
      </c>
      <c r="Q10" s="56" t="s">
        <v>740</v>
      </c>
      <c r="R10" s="56" t="s">
        <v>756</v>
      </c>
      <c r="S10" s="56">
        <v>52754</v>
      </c>
      <c r="T10" s="7" t="s">
        <v>756</v>
      </c>
      <c r="U10" s="263"/>
    </row>
    <row r="11" spans="1:21" ht="16.5" customHeight="1">
      <c r="A11" s="180" t="s">
        <v>404</v>
      </c>
      <c r="B11" s="49"/>
      <c r="C11" s="49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274"/>
    </row>
    <row r="12" spans="1:21" ht="16.5" customHeight="1">
      <c r="A12" s="228" t="s">
        <v>755</v>
      </c>
      <c r="B12" s="49"/>
      <c r="C12" s="49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274"/>
      <c r="R12" s="229"/>
    </row>
    <row r="13" spans="1:21" ht="12">
      <c r="A13" s="254"/>
      <c r="B13" s="229"/>
      <c r="C13" s="229"/>
      <c r="D13" s="254"/>
      <c r="E13" s="254"/>
      <c r="F13" s="254"/>
      <c r="G13" s="254"/>
      <c r="H13" s="254"/>
      <c r="I13" s="254"/>
      <c r="J13" s="254"/>
      <c r="K13" s="254"/>
      <c r="L13" s="254"/>
      <c r="P13" s="229"/>
    </row>
    <row r="14" spans="1:21" ht="12.75">
      <c r="A14" s="297"/>
      <c r="B14" s="49"/>
      <c r="C14" s="49"/>
      <c r="D14" s="35"/>
      <c r="E14" s="35"/>
      <c r="F14" s="35"/>
      <c r="G14" s="35"/>
      <c r="H14" s="35"/>
      <c r="I14" s="35"/>
      <c r="J14" s="35"/>
      <c r="K14" s="35"/>
      <c r="L14" s="35"/>
      <c r="P14" s="254"/>
      <c r="Q14" s="274"/>
      <c r="R14" s="35"/>
    </row>
    <row r="15" spans="1:21" ht="12.75">
      <c r="A15" s="297"/>
      <c r="B15" s="49"/>
      <c r="C15" s="49"/>
      <c r="D15" s="35"/>
      <c r="E15" s="35"/>
      <c r="F15" s="35"/>
      <c r="G15" s="35"/>
      <c r="H15" s="35"/>
      <c r="I15" s="35"/>
      <c r="J15" s="35"/>
      <c r="K15" s="35"/>
      <c r="L15" s="35"/>
      <c r="M15" s="297"/>
      <c r="N15" s="297"/>
      <c r="O15" s="297"/>
      <c r="P15" s="254"/>
      <c r="Q15" s="274"/>
      <c r="R15" s="35"/>
    </row>
  </sheetData>
  <mergeCells count="22">
    <mergeCell ref="P4:P5"/>
    <mergeCell ref="Q4:R4"/>
    <mergeCell ref="T4:T5"/>
    <mergeCell ref="F4:F5"/>
    <mergeCell ref="G4:G5"/>
    <mergeCell ref="H4:H5"/>
    <mergeCell ref="I4:J4"/>
    <mergeCell ref="K4:K5"/>
    <mergeCell ref="S4:S5"/>
    <mergeCell ref="L4:L5"/>
    <mergeCell ref="M4:N4"/>
    <mergeCell ref="O4:O5"/>
    <mergeCell ref="A2:A5"/>
    <mergeCell ref="B2:J2"/>
    <mergeCell ref="K2:O2"/>
    <mergeCell ref="P2:T3"/>
    <mergeCell ref="B3:B5"/>
    <mergeCell ref="C3:G3"/>
    <mergeCell ref="H3:J3"/>
    <mergeCell ref="L3:O3"/>
    <mergeCell ref="C4:C5"/>
    <mergeCell ref="D4:E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view="pageBreakPreview" zoomScaleNormal="90" zoomScaleSheetLayoutView="100" workbookViewId="0">
      <selection activeCell="C2" sqref="C2"/>
    </sheetView>
  </sheetViews>
  <sheetFormatPr defaultRowHeight="11.25"/>
  <cols>
    <col min="1" max="1" width="8.25" style="51" customWidth="1"/>
    <col min="2" max="2" width="9.375" style="51" customWidth="1"/>
    <col min="3" max="3" width="9.25" style="51" customWidth="1"/>
    <col min="4" max="4" width="8.625" style="51" bestFit="1" customWidth="1"/>
    <col min="5" max="5" width="9.125" style="51" bestFit="1" customWidth="1"/>
    <col min="6" max="6" width="7" style="51" customWidth="1"/>
    <col min="7" max="7" width="6.5" style="51" customWidth="1"/>
    <col min="8" max="8" width="10.25" style="51" customWidth="1"/>
    <col min="9" max="10" width="9.625" style="51" customWidth="1"/>
    <col min="11" max="11" width="9.75" style="51" customWidth="1"/>
    <col min="12" max="12" width="9.375" style="51" customWidth="1"/>
    <col min="13" max="13" width="8" style="51" customWidth="1"/>
    <col min="14" max="14" width="9.625" style="51" customWidth="1"/>
    <col min="15" max="15" width="8.875" style="51" customWidth="1"/>
    <col min="16" max="16" width="10.5" style="51" customWidth="1"/>
    <col min="17" max="17" width="8" style="51" customWidth="1"/>
    <col min="18" max="18" width="8.5" style="51" customWidth="1"/>
    <col min="19" max="19" width="9.75" style="51" customWidth="1"/>
    <col min="20" max="20" width="7.5" style="51" customWidth="1"/>
    <col min="21" max="21" width="5.75" style="51" customWidth="1"/>
    <col min="22" max="16384" width="9" style="51"/>
  </cols>
  <sheetData>
    <row r="1" spans="1:21" ht="18" customHeight="1" thickBot="1">
      <c r="A1" s="228" t="s">
        <v>759</v>
      </c>
      <c r="B1" s="228"/>
      <c r="C1" s="49"/>
      <c r="D1" s="35"/>
      <c r="E1" s="35"/>
      <c r="F1" s="35"/>
      <c r="G1" s="35"/>
      <c r="H1" s="35"/>
      <c r="I1" s="35"/>
      <c r="J1" s="35"/>
      <c r="K1" s="35"/>
      <c r="L1" s="35"/>
      <c r="M1" s="254"/>
      <c r="N1" s="254"/>
      <c r="O1" s="254"/>
      <c r="P1" s="254"/>
      <c r="Q1" s="274"/>
      <c r="R1" s="35"/>
      <c r="T1" s="246" t="s">
        <v>386</v>
      </c>
    </row>
    <row r="2" spans="1:21" s="335" customFormat="1" ht="17.25" customHeight="1">
      <c r="A2" s="245" t="s">
        <v>405</v>
      </c>
      <c r="B2" s="332" t="s">
        <v>388</v>
      </c>
      <c r="C2" s="244"/>
      <c r="D2" s="244"/>
      <c r="E2" s="244"/>
      <c r="F2" s="244"/>
      <c r="G2" s="244"/>
      <c r="H2" s="244"/>
      <c r="I2" s="244"/>
      <c r="J2" s="244"/>
      <c r="K2" s="244" t="s">
        <v>389</v>
      </c>
      <c r="L2" s="244"/>
      <c r="M2" s="244"/>
      <c r="N2" s="244"/>
      <c r="O2" s="262"/>
      <c r="P2" s="295" t="s">
        <v>390</v>
      </c>
      <c r="Q2" s="225"/>
      <c r="R2" s="225"/>
      <c r="S2" s="225"/>
      <c r="T2" s="225"/>
      <c r="U2" s="469"/>
    </row>
    <row r="3" spans="1:21" s="335" customFormat="1" ht="17.25" customHeight="1">
      <c r="A3" s="299"/>
      <c r="B3" s="351" t="s">
        <v>391</v>
      </c>
      <c r="C3" s="204" t="s">
        <v>392</v>
      </c>
      <c r="D3" s="258"/>
      <c r="E3" s="258"/>
      <c r="F3" s="258"/>
      <c r="G3" s="257"/>
      <c r="H3" s="204" t="s">
        <v>393</v>
      </c>
      <c r="I3" s="258"/>
      <c r="J3" s="258"/>
      <c r="K3" s="353" t="s">
        <v>394</v>
      </c>
      <c r="L3" s="204" t="s">
        <v>395</v>
      </c>
      <c r="M3" s="258"/>
      <c r="N3" s="258"/>
      <c r="O3" s="257"/>
      <c r="P3" s="471"/>
      <c r="Q3" s="470"/>
      <c r="R3" s="470"/>
      <c r="S3" s="470"/>
      <c r="T3" s="470"/>
      <c r="U3" s="469"/>
    </row>
    <row r="4" spans="1:21" s="335" customFormat="1" ht="17.25" customHeight="1">
      <c r="A4" s="299"/>
      <c r="B4" s="374"/>
      <c r="C4" s="350" t="s">
        <v>396</v>
      </c>
      <c r="D4" s="204" t="s">
        <v>397</v>
      </c>
      <c r="E4" s="257"/>
      <c r="F4" s="350" t="s">
        <v>406</v>
      </c>
      <c r="G4" s="350" t="s">
        <v>13</v>
      </c>
      <c r="H4" s="350" t="s">
        <v>396</v>
      </c>
      <c r="I4" s="473" t="s">
        <v>397</v>
      </c>
      <c r="J4" s="349" t="s">
        <v>406</v>
      </c>
      <c r="K4" s="209" t="s">
        <v>13</v>
      </c>
      <c r="L4" s="350" t="s">
        <v>396</v>
      </c>
      <c r="M4" s="473" t="s">
        <v>397</v>
      </c>
      <c r="N4" s="350" t="s">
        <v>406</v>
      </c>
      <c r="O4" s="350" t="s">
        <v>13</v>
      </c>
      <c r="P4" s="350" t="s">
        <v>329</v>
      </c>
      <c r="Q4" s="204" t="s">
        <v>397</v>
      </c>
      <c r="R4" s="257"/>
      <c r="S4" s="350" t="s">
        <v>407</v>
      </c>
      <c r="T4" s="349" t="s">
        <v>13</v>
      </c>
      <c r="U4" s="469"/>
    </row>
    <row r="5" spans="1:21" s="335" customFormat="1" ht="27.75" customHeight="1" thickBot="1">
      <c r="A5" s="243"/>
      <c r="B5" s="431"/>
      <c r="C5" s="196"/>
      <c r="D5" s="250" t="s">
        <v>402</v>
      </c>
      <c r="E5" s="250" t="s">
        <v>403</v>
      </c>
      <c r="F5" s="196"/>
      <c r="G5" s="196"/>
      <c r="H5" s="196"/>
      <c r="I5" s="250" t="s">
        <v>402</v>
      </c>
      <c r="J5" s="293"/>
      <c r="K5" s="199"/>
      <c r="L5" s="196"/>
      <c r="M5" s="250" t="s">
        <v>403</v>
      </c>
      <c r="N5" s="196"/>
      <c r="O5" s="196"/>
      <c r="P5" s="196"/>
      <c r="Q5" s="250" t="s">
        <v>402</v>
      </c>
      <c r="R5" s="250" t="s">
        <v>403</v>
      </c>
      <c r="S5" s="196"/>
      <c r="T5" s="293"/>
      <c r="U5" s="469"/>
    </row>
    <row r="6" spans="1:21" ht="21" customHeight="1">
      <c r="A6" s="297" t="s">
        <v>728</v>
      </c>
      <c r="B6" s="57">
        <v>19354532</v>
      </c>
      <c r="C6" s="30">
        <v>2368849</v>
      </c>
      <c r="D6" s="30">
        <v>622217</v>
      </c>
      <c r="E6" s="30">
        <v>1307868</v>
      </c>
      <c r="F6" s="30">
        <v>438764</v>
      </c>
      <c r="G6" s="30" t="s">
        <v>74</v>
      </c>
      <c r="H6" s="30">
        <v>4073846</v>
      </c>
      <c r="I6" s="30">
        <v>3661987</v>
      </c>
      <c r="J6" s="31">
        <v>411859</v>
      </c>
      <c r="K6" s="29" t="s">
        <v>74</v>
      </c>
      <c r="L6" s="30">
        <v>12911837</v>
      </c>
      <c r="M6" s="30">
        <v>160412</v>
      </c>
      <c r="N6" s="30">
        <v>12751425</v>
      </c>
      <c r="O6" s="30" t="s">
        <v>74</v>
      </c>
      <c r="P6" s="30">
        <v>17814013</v>
      </c>
      <c r="Q6" s="30">
        <v>754940</v>
      </c>
      <c r="R6" s="30">
        <v>3502175</v>
      </c>
      <c r="S6" s="30">
        <v>13556898</v>
      </c>
      <c r="T6" s="31" t="s">
        <v>74</v>
      </c>
      <c r="U6" s="186"/>
    </row>
    <row r="7" spans="1:21" ht="21" customHeight="1">
      <c r="A7" s="297">
        <v>29</v>
      </c>
      <c r="B7" s="57">
        <v>16384498</v>
      </c>
      <c r="C7" s="30">
        <v>1878289</v>
      </c>
      <c r="D7" s="30">
        <v>622007</v>
      </c>
      <c r="E7" s="30">
        <v>817518</v>
      </c>
      <c r="F7" s="30">
        <v>438764</v>
      </c>
      <c r="G7" s="30" t="s">
        <v>74</v>
      </c>
      <c r="H7" s="30">
        <v>2015697</v>
      </c>
      <c r="I7" s="30">
        <v>1628092</v>
      </c>
      <c r="J7" s="31">
        <v>387605</v>
      </c>
      <c r="K7" s="29" t="s">
        <v>74</v>
      </c>
      <c r="L7" s="30">
        <v>12490512</v>
      </c>
      <c r="M7" s="30" t="s">
        <v>74</v>
      </c>
      <c r="N7" s="30">
        <v>12490512</v>
      </c>
      <c r="O7" s="30" t="s">
        <v>74</v>
      </c>
      <c r="P7" s="30">
        <v>14853401</v>
      </c>
      <c r="Q7" s="30">
        <v>754905</v>
      </c>
      <c r="R7" s="30">
        <v>817518</v>
      </c>
      <c r="S7" s="30">
        <v>13280978</v>
      </c>
      <c r="T7" s="31" t="s">
        <v>74</v>
      </c>
      <c r="U7" s="186"/>
    </row>
    <row r="8" spans="1:21" ht="21" customHeight="1">
      <c r="A8" s="297">
        <v>30</v>
      </c>
      <c r="B8" s="57">
        <v>16088204</v>
      </c>
      <c r="C8" s="30">
        <v>1862982</v>
      </c>
      <c r="D8" s="30">
        <v>621798</v>
      </c>
      <c r="E8" s="30">
        <v>802420</v>
      </c>
      <c r="F8" s="30">
        <v>438764</v>
      </c>
      <c r="G8" s="30" t="s">
        <v>74</v>
      </c>
      <c r="H8" s="30">
        <v>1999386</v>
      </c>
      <c r="I8" s="30">
        <v>1628092</v>
      </c>
      <c r="J8" s="31">
        <v>371294</v>
      </c>
      <c r="K8" s="29" t="s">
        <v>74</v>
      </c>
      <c r="L8" s="30">
        <v>12225836</v>
      </c>
      <c r="M8" s="30" t="s">
        <v>74</v>
      </c>
      <c r="N8" s="30">
        <v>12225836</v>
      </c>
      <c r="O8" s="30" t="s">
        <v>74</v>
      </c>
      <c r="P8" s="30">
        <v>14581586</v>
      </c>
      <c r="Q8" s="30">
        <v>754870</v>
      </c>
      <c r="R8" s="30">
        <v>802420</v>
      </c>
      <c r="S8" s="30">
        <v>13024296</v>
      </c>
      <c r="T8" s="31" t="s">
        <v>74</v>
      </c>
      <c r="U8" s="186"/>
    </row>
    <row r="9" spans="1:21" ht="21" customHeight="1">
      <c r="A9" s="297">
        <v>31</v>
      </c>
      <c r="B9" s="57">
        <v>15705579</v>
      </c>
      <c r="C9" s="30">
        <v>1761611</v>
      </c>
      <c r="D9" s="30">
        <v>606092</v>
      </c>
      <c r="E9" s="30">
        <v>716755</v>
      </c>
      <c r="F9" s="30">
        <v>438764</v>
      </c>
      <c r="G9" s="30" t="s">
        <v>74</v>
      </c>
      <c r="H9" s="30">
        <v>1983179</v>
      </c>
      <c r="I9" s="30">
        <v>1628091</v>
      </c>
      <c r="J9" s="31">
        <v>355088</v>
      </c>
      <c r="K9" s="29" t="s">
        <v>74</v>
      </c>
      <c r="L9" s="30">
        <v>11960789</v>
      </c>
      <c r="M9" s="30" t="s">
        <v>74</v>
      </c>
      <c r="N9" s="30">
        <v>11960789</v>
      </c>
      <c r="O9" s="30" t="s">
        <v>74</v>
      </c>
      <c r="P9" s="30">
        <v>14215368</v>
      </c>
      <c r="Q9" s="30">
        <v>752252</v>
      </c>
      <c r="R9" s="30">
        <v>716755</v>
      </c>
      <c r="S9" s="30">
        <v>12746361</v>
      </c>
      <c r="T9" s="31" t="s">
        <v>74</v>
      </c>
      <c r="U9" s="186"/>
    </row>
    <row r="10" spans="1:21" ht="21" customHeight="1" thickBot="1">
      <c r="A10" s="468" t="s">
        <v>757</v>
      </c>
      <c r="B10" s="58">
        <v>15226058</v>
      </c>
      <c r="C10" s="56">
        <v>1705735</v>
      </c>
      <c r="D10" s="56">
        <v>605988</v>
      </c>
      <c r="E10" s="56">
        <v>660983</v>
      </c>
      <c r="F10" s="56">
        <v>438764</v>
      </c>
      <c r="G10" s="56" t="s">
        <v>692</v>
      </c>
      <c r="H10" s="56">
        <v>1788379</v>
      </c>
      <c r="I10" s="56">
        <v>1449497</v>
      </c>
      <c r="J10" s="7">
        <v>338882</v>
      </c>
      <c r="K10" s="48" t="s">
        <v>692</v>
      </c>
      <c r="L10" s="56">
        <v>11731944</v>
      </c>
      <c r="M10" s="56" t="s">
        <v>692</v>
      </c>
      <c r="N10" s="56">
        <v>11731944</v>
      </c>
      <c r="O10" s="56" t="s">
        <v>692</v>
      </c>
      <c r="P10" s="56">
        <v>13844760</v>
      </c>
      <c r="Q10" s="56">
        <f>100998+579799</f>
        <v>680797</v>
      </c>
      <c r="R10" s="56">
        <v>660983</v>
      </c>
      <c r="S10" s="56">
        <v>12502980</v>
      </c>
      <c r="T10" s="7" t="s">
        <v>692</v>
      </c>
      <c r="U10" s="186"/>
    </row>
    <row r="11" spans="1:21" ht="17.25" customHeight="1">
      <c r="A11" s="180" t="s">
        <v>404</v>
      </c>
      <c r="B11" s="35"/>
      <c r="C11" s="35"/>
      <c r="D11" s="35"/>
      <c r="E11" s="35"/>
      <c r="F11" s="35"/>
      <c r="G11" s="35"/>
      <c r="H11" s="35"/>
      <c r="I11" s="35"/>
      <c r="J11" s="35"/>
      <c r="K11" s="178"/>
      <c r="L11" s="319"/>
      <c r="M11" s="319"/>
      <c r="N11" s="319"/>
      <c r="O11" s="319"/>
      <c r="P11" s="319"/>
      <c r="Q11" s="319"/>
      <c r="R11" s="319"/>
      <c r="S11" s="319"/>
      <c r="T11" s="178"/>
      <c r="U11" s="186"/>
    </row>
    <row r="12" spans="1:21" ht="17.25" customHeight="1">
      <c r="A12" s="228" t="s">
        <v>758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274"/>
      <c r="Q12" s="274"/>
    </row>
    <row r="13" spans="1:21" ht="12.75">
      <c r="A13" s="297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274"/>
    </row>
    <row r="14" spans="1:21" ht="12.75">
      <c r="A14" s="297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274"/>
    </row>
    <row r="15" spans="1:21" ht="12.75">
      <c r="A15" s="297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274"/>
    </row>
  </sheetData>
  <mergeCells count="22">
    <mergeCell ref="P4:P5"/>
    <mergeCell ref="Q4:R4"/>
    <mergeCell ref="T4:T5"/>
    <mergeCell ref="F4:F5"/>
    <mergeCell ref="G4:G5"/>
    <mergeCell ref="H4:H5"/>
    <mergeCell ref="J4:J5"/>
    <mergeCell ref="K4:K5"/>
    <mergeCell ref="S4:S5"/>
    <mergeCell ref="L4:L5"/>
    <mergeCell ref="N4:N5"/>
    <mergeCell ref="O4:O5"/>
    <mergeCell ref="A2:A5"/>
    <mergeCell ref="B2:J2"/>
    <mergeCell ref="K2:O2"/>
    <mergeCell ref="P2:T3"/>
    <mergeCell ref="B3:B5"/>
    <mergeCell ref="C3:G3"/>
    <mergeCell ref="H3:J3"/>
    <mergeCell ref="L3:O3"/>
    <mergeCell ref="C4:C5"/>
    <mergeCell ref="D4:E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Width="2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zoomScaleNormal="100" zoomScaleSheetLayoutView="100" workbookViewId="0"/>
  </sheetViews>
  <sheetFormatPr defaultRowHeight="11.25"/>
  <cols>
    <col min="1" max="1" width="8.25" style="51" customWidth="1"/>
    <col min="2" max="2" width="8.625" style="51" customWidth="1"/>
    <col min="3" max="3" width="9.125" style="51" bestFit="1" customWidth="1"/>
    <col min="4" max="5" width="8.625" style="51" bestFit="1" customWidth="1"/>
    <col min="6" max="6" width="7" style="51" customWidth="1"/>
    <col min="7" max="7" width="6.5" style="51" customWidth="1"/>
    <col min="8" max="8" width="10.25" style="51" customWidth="1"/>
    <col min="9" max="10" width="9.625" style="51" customWidth="1"/>
    <col min="11" max="11" width="9.75" style="51" customWidth="1"/>
    <col min="12" max="12" width="8.5" style="51" customWidth="1"/>
    <col min="13" max="13" width="8" style="51" customWidth="1"/>
    <col min="14" max="14" width="9.625" style="51" customWidth="1"/>
    <col min="15" max="15" width="8.875" style="51" customWidth="1"/>
    <col min="16" max="16" width="8.75" style="51" customWidth="1"/>
    <col min="17" max="17" width="8" style="51" customWidth="1"/>
    <col min="18" max="18" width="7.875" style="51" customWidth="1"/>
    <col min="19" max="19" width="9.75" style="51" customWidth="1"/>
    <col min="20" max="20" width="7.5" style="51" customWidth="1"/>
    <col min="21" max="21" width="5.75" style="51" customWidth="1"/>
    <col min="22" max="16384" width="9" style="51"/>
  </cols>
  <sheetData>
    <row r="1" spans="1:16" ht="18" customHeight="1" thickBot="1">
      <c r="A1" s="228" t="s">
        <v>760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97"/>
      <c r="P1" s="246" t="s">
        <v>408</v>
      </c>
    </row>
    <row r="2" spans="1:16" s="335" customFormat="1" ht="15.75" customHeight="1">
      <c r="A2" s="348" t="s">
        <v>405</v>
      </c>
      <c r="B2" s="483" t="s">
        <v>273</v>
      </c>
      <c r="C2" s="481"/>
      <c r="D2" s="407"/>
      <c r="E2" s="482"/>
      <c r="F2" s="481"/>
      <c r="G2" s="481"/>
      <c r="H2" s="481" t="s">
        <v>409</v>
      </c>
      <c r="I2" s="481"/>
      <c r="J2" s="407"/>
      <c r="K2" s="482" t="s">
        <v>410</v>
      </c>
      <c r="L2" s="481"/>
      <c r="M2" s="481"/>
      <c r="N2" s="481"/>
      <c r="O2" s="481"/>
      <c r="P2" s="407"/>
    </row>
    <row r="3" spans="1:16" s="335" customFormat="1" ht="15.75" customHeight="1">
      <c r="A3" s="391"/>
      <c r="B3" s="480"/>
      <c r="C3" s="474"/>
      <c r="D3" s="474"/>
      <c r="E3" s="388" t="s">
        <v>411</v>
      </c>
      <c r="F3" s="418"/>
      <c r="G3" s="474"/>
      <c r="H3" s="417" t="s">
        <v>412</v>
      </c>
      <c r="I3" s="388" t="s">
        <v>413</v>
      </c>
      <c r="J3" s="476"/>
      <c r="K3" s="476"/>
      <c r="L3" s="476"/>
      <c r="M3" s="479"/>
      <c r="N3" s="419" t="s">
        <v>414</v>
      </c>
      <c r="O3" s="478" t="s">
        <v>415</v>
      </c>
      <c r="P3" s="478"/>
    </row>
    <row r="4" spans="1:16" s="335" customFormat="1" ht="15.75" customHeight="1">
      <c r="A4" s="391"/>
      <c r="B4" s="477" t="s">
        <v>416</v>
      </c>
      <c r="C4" s="417" t="s">
        <v>417</v>
      </c>
      <c r="D4" s="417" t="s">
        <v>418</v>
      </c>
      <c r="E4" s="385"/>
      <c r="F4" s="474" t="s">
        <v>419</v>
      </c>
      <c r="G4" s="417" t="s">
        <v>420</v>
      </c>
      <c r="H4" s="386"/>
      <c r="I4" s="386"/>
      <c r="J4" s="388" t="s">
        <v>421</v>
      </c>
      <c r="K4" s="476"/>
      <c r="L4" s="476"/>
      <c r="M4" s="417" t="s">
        <v>422</v>
      </c>
      <c r="N4" s="419"/>
      <c r="O4" s="475"/>
      <c r="P4" s="475"/>
    </row>
    <row r="5" spans="1:16" s="335" customFormat="1" ht="15.75" customHeight="1">
      <c r="A5" s="391"/>
      <c r="B5" s="390"/>
      <c r="C5" s="386"/>
      <c r="D5" s="386"/>
      <c r="E5" s="385"/>
      <c r="F5" s="474"/>
      <c r="G5" s="386"/>
      <c r="H5" s="386"/>
      <c r="I5" s="386"/>
      <c r="J5" s="385"/>
      <c r="K5" s="395" t="s">
        <v>302</v>
      </c>
      <c r="L5" s="388" t="s">
        <v>423</v>
      </c>
      <c r="M5" s="386"/>
      <c r="N5" s="474"/>
      <c r="O5" s="474" t="s">
        <v>424</v>
      </c>
      <c r="P5" s="419" t="s">
        <v>425</v>
      </c>
    </row>
    <row r="6" spans="1:16" s="335" customFormat="1" ht="15.75" customHeight="1" thickBot="1">
      <c r="A6" s="391"/>
      <c r="B6" s="390"/>
      <c r="C6" s="386"/>
      <c r="D6" s="386"/>
      <c r="E6" s="385"/>
      <c r="F6" s="417"/>
      <c r="G6" s="386"/>
      <c r="H6" s="386"/>
      <c r="I6" s="386"/>
      <c r="J6" s="385"/>
      <c r="K6" s="389"/>
      <c r="L6" s="385"/>
      <c r="M6" s="386"/>
      <c r="N6" s="417"/>
      <c r="O6" s="417"/>
      <c r="P6" s="388"/>
    </row>
    <row r="7" spans="1:16" ht="21" customHeight="1">
      <c r="A7" s="440" t="s">
        <v>728</v>
      </c>
      <c r="B7" s="74">
        <v>23220</v>
      </c>
      <c r="C7" s="75">
        <v>22495</v>
      </c>
      <c r="D7" s="75">
        <v>725</v>
      </c>
      <c r="E7" s="75">
        <v>22519</v>
      </c>
      <c r="F7" s="75">
        <v>18983</v>
      </c>
      <c r="G7" s="75">
        <v>18769</v>
      </c>
      <c r="H7" s="75">
        <v>191375681</v>
      </c>
      <c r="I7" s="75">
        <v>92360554</v>
      </c>
      <c r="J7" s="76">
        <v>92360554</v>
      </c>
      <c r="K7" s="77">
        <v>88747007</v>
      </c>
      <c r="L7" s="75">
        <v>3613547</v>
      </c>
      <c r="M7" s="75">
        <v>2990196</v>
      </c>
      <c r="N7" s="75">
        <v>99015127</v>
      </c>
      <c r="O7" s="75">
        <v>36478433</v>
      </c>
      <c r="P7" s="76">
        <v>62536694</v>
      </c>
    </row>
    <row r="8" spans="1:16" ht="21" customHeight="1">
      <c r="A8" s="297">
        <v>29</v>
      </c>
      <c r="B8" s="78">
        <v>23230</v>
      </c>
      <c r="C8" s="79">
        <v>22475</v>
      </c>
      <c r="D8" s="79">
        <v>755</v>
      </c>
      <c r="E8" s="79">
        <v>22531</v>
      </c>
      <c r="F8" s="79">
        <v>19016</v>
      </c>
      <c r="G8" s="79">
        <v>18841</v>
      </c>
      <c r="H8" s="79">
        <v>194643842</v>
      </c>
      <c r="I8" s="79">
        <v>91912447</v>
      </c>
      <c r="J8" s="80">
        <v>91912447</v>
      </c>
      <c r="K8" s="81">
        <v>88378570</v>
      </c>
      <c r="L8" s="79">
        <v>3533877</v>
      </c>
      <c r="M8" s="79">
        <v>2754182</v>
      </c>
      <c r="N8" s="79">
        <v>102731395</v>
      </c>
      <c r="O8" s="79">
        <v>38239858</v>
      </c>
      <c r="P8" s="80">
        <v>64491537</v>
      </c>
    </row>
    <row r="9" spans="1:16" ht="21" customHeight="1">
      <c r="A9" s="297">
        <v>30</v>
      </c>
      <c r="B9" s="78">
        <v>23242</v>
      </c>
      <c r="C9" s="79">
        <v>22489</v>
      </c>
      <c r="D9" s="79">
        <v>753</v>
      </c>
      <c r="E9" s="79">
        <v>22547</v>
      </c>
      <c r="F9" s="79">
        <v>19074</v>
      </c>
      <c r="G9" s="79">
        <v>18940</v>
      </c>
      <c r="H9" s="79">
        <v>194303011</v>
      </c>
      <c r="I9" s="79">
        <v>93974846</v>
      </c>
      <c r="J9" s="80">
        <v>91472264</v>
      </c>
      <c r="K9" s="81">
        <v>87933972</v>
      </c>
      <c r="L9" s="79">
        <v>3538292</v>
      </c>
      <c r="M9" s="79">
        <v>2502582</v>
      </c>
      <c r="N9" s="79">
        <v>100706388</v>
      </c>
      <c r="O9" s="79">
        <v>37766050</v>
      </c>
      <c r="P9" s="80">
        <v>62940338</v>
      </c>
    </row>
    <row r="10" spans="1:16" ht="21" customHeight="1">
      <c r="A10" s="297">
        <v>31</v>
      </c>
      <c r="B10" s="78">
        <v>23173</v>
      </c>
      <c r="C10" s="79">
        <v>22424</v>
      </c>
      <c r="D10" s="79">
        <v>749</v>
      </c>
      <c r="E10" s="79">
        <v>22493</v>
      </c>
      <c r="F10" s="79">
        <v>19076</v>
      </c>
      <c r="G10" s="79">
        <v>18954</v>
      </c>
      <c r="H10" s="79">
        <v>196760663</v>
      </c>
      <c r="I10" s="79">
        <v>93519112</v>
      </c>
      <c r="J10" s="80">
        <v>91149415</v>
      </c>
      <c r="K10" s="81">
        <v>87573376</v>
      </c>
      <c r="L10" s="79">
        <v>3576039</v>
      </c>
      <c r="M10" s="79">
        <v>2369697</v>
      </c>
      <c r="N10" s="79">
        <v>103241551</v>
      </c>
      <c r="O10" s="79">
        <v>39301637</v>
      </c>
      <c r="P10" s="80">
        <v>63939914</v>
      </c>
    </row>
    <row r="11" spans="1:16" ht="21" customHeight="1" thickBot="1">
      <c r="A11" s="468" t="s">
        <v>747</v>
      </c>
      <c r="B11" s="82">
        <v>23150</v>
      </c>
      <c r="C11" s="83">
        <v>22391</v>
      </c>
      <c r="D11" s="83">
        <v>759</v>
      </c>
      <c r="E11" s="83">
        <v>22484</v>
      </c>
      <c r="F11" s="83">
        <v>19093</v>
      </c>
      <c r="G11" s="83">
        <v>19000</v>
      </c>
      <c r="H11" s="83">
        <v>20072130</v>
      </c>
      <c r="I11" s="83">
        <v>93213658</v>
      </c>
      <c r="J11" s="84">
        <v>91032373</v>
      </c>
      <c r="K11" s="85">
        <v>87466644</v>
      </c>
      <c r="L11" s="83">
        <v>3565729</v>
      </c>
      <c r="M11" s="83">
        <v>2181285</v>
      </c>
      <c r="N11" s="83">
        <v>107518472</v>
      </c>
      <c r="O11" s="83">
        <v>40728736</v>
      </c>
      <c r="P11" s="84">
        <v>66789736</v>
      </c>
    </row>
    <row r="12" spans="1:16" ht="18" customHeight="1">
      <c r="A12" s="228" t="s">
        <v>426</v>
      </c>
    </row>
  </sheetData>
  <mergeCells count="21">
    <mergeCell ref="G4:G6"/>
    <mergeCell ref="O5:O6"/>
    <mergeCell ref="P5:P6"/>
    <mergeCell ref="A2:A6"/>
    <mergeCell ref="B2:D3"/>
    <mergeCell ref="E2:G2"/>
    <mergeCell ref="H2:J2"/>
    <mergeCell ref="B4:B6"/>
    <mergeCell ref="C4:C6"/>
    <mergeCell ref="D4:D6"/>
    <mergeCell ref="F4:F6"/>
    <mergeCell ref="K2:P2"/>
    <mergeCell ref="E3:E6"/>
    <mergeCell ref="F3:G3"/>
    <mergeCell ref="H3:H6"/>
    <mergeCell ref="I3:I6"/>
    <mergeCell ref="N3:N6"/>
    <mergeCell ref="J4:J6"/>
    <mergeCell ref="M4:M6"/>
    <mergeCell ref="K5:K6"/>
    <mergeCell ref="L5:L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view="pageBreakPreview" zoomScaleNormal="90" zoomScaleSheetLayoutView="100" workbookViewId="0">
      <selection activeCell="C2" sqref="C2"/>
    </sheetView>
  </sheetViews>
  <sheetFormatPr defaultRowHeight="11.25"/>
  <cols>
    <col min="1" max="1" width="11.625" style="51" customWidth="1"/>
    <col min="2" max="3" width="9.875" style="51" customWidth="1"/>
    <col min="4" max="6" width="12.25" style="51" customWidth="1"/>
    <col min="7" max="8" width="9.875" style="51" customWidth="1"/>
    <col min="9" max="13" width="8.875" style="51" customWidth="1"/>
    <col min="14" max="16" width="9.75" style="51" customWidth="1"/>
    <col min="17" max="17" width="8" style="51" customWidth="1"/>
    <col min="18" max="18" width="7.875" style="51" customWidth="1"/>
    <col min="19" max="19" width="9.75" style="51" customWidth="1"/>
    <col min="20" max="20" width="7.5" style="51" customWidth="1"/>
    <col min="21" max="21" width="5.75" style="51" customWidth="1"/>
    <col min="22" max="16384" width="9" style="51"/>
  </cols>
  <sheetData>
    <row r="1" spans="1:21" ht="18" customHeight="1" thickBot="1">
      <c r="A1" s="228" t="s">
        <v>761</v>
      </c>
      <c r="B1" s="247"/>
      <c r="C1" s="12"/>
      <c r="D1" s="12"/>
      <c r="E1" s="12"/>
      <c r="F1" s="35"/>
      <c r="G1" s="229"/>
      <c r="H1" s="35"/>
      <c r="I1" s="254"/>
      <c r="J1" s="227"/>
      <c r="K1" s="227"/>
      <c r="L1" s="227"/>
      <c r="M1" s="227"/>
      <c r="N1" s="227"/>
      <c r="O1" s="227"/>
      <c r="P1" s="246" t="s">
        <v>427</v>
      </c>
      <c r="Q1" s="186"/>
      <c r="R1" s="229"/>
      <c r="T1" s="229"/>
      <c r="U1" s="229"/>
    </row>
    <row r="2" spans="1:21" s="335" customFormat="1" ht="24" customHeight="1">
      <c r="A2" s="245" t="s">
        <v>428</v>
      </c>
      <c r="B2" s="375" t="s">
        <v>171</v>
      </c>
      <c r="C2" s="214" t="s">
        <v>429</v>
      </c>
      <c r="D2" s="244"/>
      <c r="E2" s="244"/>
      <c r="F2" s="244"/>
      <c r="G2" s="244"/>
      <c r="H2" s="244" t="s">
        <v>430</v>
      </c>
      <c r="I2" s="244"/>
      <c r="J2" s="244"/>
      <c r="K2" s="244"/>
      <c r="L2" s="244"/>
      <c r="M2" s="244"/>
      <c r="N2" s="244"/>
      <c r="O2" s="244"/>
      <c r="P2" s="244"/>
      <c r="Q2" s="186"/>
      <c r="R2" s="227"/>
      <c r="S2" s="227"/>
      <c r="T2" s="227"/>
      <c r="U2" s="486"/>
    </row>
    <row r="3" spans="1:21" ht="24" customHeight="1">
      <c r="A3" s="299"/>
      <c r="B3" s="374"/>
      <c r="C3" s="350" t="s">
        <v>396</v>
      </c>
      <c r="D3" s="490" t="s">
        <v>431</v>
      </c>
      <c r="E3" s="490" t="s">
        <v>432</v>
      </c>
      <c r="F3" s="490" t="s">
        <v>433</v>
      </c>
      <c r="G3" s="349" t="s">
        <v>434</v>
      </c>
      <c r="H3" s="209" t="s">
        <v>399</v>
      </c>
      <c r="I3" s="204" t="s">
        <v>435</v>
      </c>
      <c r="J3" s="258"/>
      <c r="K3" s="258"/>
      <c r="L3" s="258"/>
      <c r="M3" s="257"/>
      <c r="N3" s="350" t="s">
        <v>436</v>
      </c>
      <c r="O3" s="350" t="s">
        <v>437</v>
      </c>
      <c r="P3" s="349" t="s">
        <v>438</v>
      </c>
      <c r="Q3" s="186"/>
      <c r="R3" s="35"/>
      <c r="S3" s="35"/>
      <c r="T3" s="35"/>
      <c r="U3" s="263"/>
    </row>
    <row r="4" spans="1:21" ht="24" customHeight="1" thickBot="1">
      <c r="A4" s="299"/>
      <c r="B4" s="374"/>
      <c r="C4" s="205"/>
      <c r="D4" s="489"/>
      <c r="E4" s="489"/>
      <c r="F4" s="489"/>
      <c r="G4" s="426"/>
      <c r="H4" s="488"/>
      <c r="I4" s="350" t="s">
        <v>86</v>
      </c>
      <c r="J4" s="350" t="s">
        <v>439</v>
      </c>
      <c r="K4" s="350" t="s">
        <v>440</v>
      </c>
      <c r="L4" s="349" t="s">
        <v>441</v>
      </c>
      <c r="M4" s="209"/>
      <c r="N4" s="205"/>
      <c r="O4" s="205"/>
      <c r="P4" s="426"/>
      <c r="Q4" s="186"/>
      <c r="R4" s="35"/>
      <c r="S4" s="35"/>
      <c r="T4" s="35"/>
      <c r="U4" s="263"/>
    </row>
    <row r="5" spans="1:21" ht="36.75" customHeight="1" thickBot="1">
      <c r="A5" s="367"/>
      <c r="B5" s="425"/>
      <c r="C5" s="423"/>
      <c r="D5" s="487"/>
      <c r="E5" s="487"/>
      <c r="F5" s="487"/>
      <c r="G5" s="364"/>
      <c r="H5" s="424"/>
      <c r="I5" s="423"/>
      <c r="J5" s="423"/>
      <c r="K5" s="423"/>
      <c r="L5" s="216" t="s">
        <v>442</v>
      </c>
      <c r="M5" s="216" t="s">
        <v>443</v>
      </c>
      <c r="N5" s="196"/>
      <c r="O5" s="196"/>
      <c r="P5" s="293"/>
      <c r="Q5" s="186"/>
      <c r="R5" s="35"/>
      <c r="S5" s="35"/>
      <c r="T5" s="35"/>
      <c r="U5" s="263"/>
    </row>
    <row r="6" spans="1:21" ht="21" customHeight="1">
      <c r="A6" s="225" t="s">
        <v>444</v>
      </c>
      <c r="B6" s="225"/>
      <c r="C6" s="225"/>
      <c r="D6" s="225"/>
      <c r="E6" s="225"/>
      <c r="F6" s="225"/>
      <c r="G6" s="225"/>
      <c r="H6" s="225" t="s">
        <v>445</v>
      </c>
      <c r="I6" s="225"/>
      <c r="J6" s="225"/>
      <c r="K6" s="225"/>
      <c r="L6" s="225"/>
      <c r="M6" s="225"/>
      <c r="N6" s="225"/>
      <c r="O6" s="225"/>
      <c r="P6" s="225"/>
      <c r="Q6" s="186"/>
    </row>
    <row r="7" spans="1:21" ht="21" customHeight="1">
      <c r="A7" s="297" t="s">
        <v>728</v>
      </c>
      <c r="B7" s="57">
        <v>37511</v>
      </c>
      <c r="C7" s="30">
        <v>6243</v>
      </c>
      <c r="D7" s="30">
        <v>4943</v>
      </c>
      <c r="E7" s="30">
        <v>335</v>
      </c>
      <c r="F7" s="30">
        <v>927</v>
      </c>
      <c r="G7" s="31">
        <v>38</v>
      </c>
      <c r="H7" s="29">
        <v>31268</v>
      </c>
      <c r="I7" s="30">
        <v>27661</v>
      </c>
      <c r="J7" s="30">
        <v>1002</v>
      </c>
      <c r="K7" s="30">
        <v>1</v>
      </c>
      <c r="L7" s="30">
        <v>19618</v>
      </c>
      <c r="M7" s="30">
        <v>7040</v>
      </c>
      <c r="N7" s="30">
        <v>2411</v>
      </c>
      <c r="O7" s="30">
        <v>168</v>
      </c>
      <c r="P7" s="31">
        <v>1028</v>
      </c>
      <c r="Q7" s="186"/>
      <c r="R7" s="35"/>
      <c r="T7" s="229"/>
    </row>
    <row r="8" spans="1:21" ht="21" customHeight="1">
      <c r="A8" s="297">
        <v>29</v>
      </c>
      <c r="B8" s="57">
        <v>37352</v>
      </c>
      <c r="C8" s="30">
        <v>6037</v>
      </c>
      <c r="D8" s="30">
        <v>4710</v>
      </c>
      <c r="E8" s="30">
        <v>309</v>
      </c>
      <c r="F8" s="30">
        <v>978</v>
      </c>
      <c r="G8" s="31">
        <v>40</v>
      </c>
      <c r="H8" s="29">
        <v>31315</v>
      </c>
      <c r="I8" s="30">
        <v>27757</v>
      </c>
      <c r="J8" s="30">
        <v>1002</v>
      </c>
      <c r="K8" s="30">
        <v>1</v>
      </c>
      <c r="L8" s="30">
        <v>19822</v>
      </c>
      <c r="M8" s="30">
        <v>6932</v>
      </c>
      <c r="N8" s="30">
        <v>2361</v>
      </c>
      <c r="O8" s="30">
        <v>165</v>
      </c>
      <c r="P8" s="31">
        <v>1032</v>
      </c>
      <c r="Q8" s="186"/>
      <c r="R8" s="35"/>
      <c r="T8" s="229"/>
    </row>
    <row r="9" spans="1:21" ht="21" customHeight="1">
      <c r="A9" s="297">
        <v>30</v>
      </c>
      <c r="B9" s="57">
        <v>37318</v>
      </c>
      <c r="C9" s="30">
        <v>5766</v>
      </c>
      <c r="D9" s="30">
        <v>4458</v>
      </c>
      <c r="E9" s="30">
        <v>289</v>
      </c>
      <c r="F9" s="30">
        <v>976</v>
      </c>
      <c r="G9" s="31">
        <v>43</v>
      </c>
      <c r="H9" s="29">
        <v>31552</v>
      </c>
      <c r="I9" s="30">
        <v>28018</v>
      </c>
      <c r="J9" s="30">
        <v>1029</v>
      </c>
      <c r="K9" s="30">
        <v>1</v>
      </c>
      <c r="L9" s="30">
        <v>20031</v>
      </c>
      <c r="M9" s="30">
        <v>6957</v>
      </c>
      <c r="N9" s="30">
        <v>2329</v>
      </c>
      <c r="O9" s="30">
        <v>157</v>
      </c>
      <c r="P9" s="31">
        <v>1048</v>
      </c>
      <c r="Q9" s="186"/>
      <c r="R9" s="35"/>
      <c r="T9" s="229"/>
    </row>
    <row r="10" spans="1:21" ht="21" customHeight="1">
      <c r="A10" s="297" t="s">
        <v>204</v>
      </c>
      <c r="B10" s="57">
        <v>37623</v>
      </c>
      <c r="C10" s="30">
        <v>5500</v>
      </c>
      <c r="D10" s="30">
        <v>4192</v>
      </c>
      <c r="E10" s="30">
        <v>277</v>
      </c>
      <c r="F10" s="30">
        <v>991</v>
      </c>
      <c r="G10" s="31">
        <v>40</v>
      </c>
      <c r="H10" s="29">
        <v>32123</v>
      </c>
      <c r="I10" s="30">
        <v>28617</v>
      </c>
      <c r="J10" s="30">
        <v>1068</v>
      </c>
      <c r="K10" s="30" t="s">
        <v>74</v>
      </c>
      <c r="L10" s="30">
        <v>20331</v>
      </c>
      <c r="M10" s="30">
        <v>7218</v>
      </c>
      <c r="N10" s="30">
        <v>2296</v>
      </c>
      <c r="O10" s="30">
        <v>158</v>
      </c>
      <c r="P10" s="31">
        <v>1052</v>
      </c>
      <c r="Q10" s="186"/>
      <c r="R10" s="35"/>
      <c r="T10" s="229"/>
    </row>
    <row r="11" spans="1:21" ht="21" customHeight="1">
      <c r="A11" s="297">
        <v>2</v>
      </c>
      <c r="B11" s="57">
        <v>37334</v>
      </c>
      <c r="C11" s="30">
        <v>5306</v>
      </c>
      <c r="D11" s="30">
        <v>3956</v>
      </c>
      <c r="E11" s="30">
        <v>270</v>
      </c>
      <c r="F11" s="30">
        <v>1038</v>
      </c>
      <c r="G11" s="31">
        <v>42</v>
      </c>
      <c r="H11" s="29">
        <v>32028</v>
      </c>
      <c r="I11" s="30">
        <v>28532</v>
      </c>
      <c r="J11" s="30">
        <v>1073</v>
      </c>
      <c r="K11" s="30" t="s">
        <v>75</v>
      </c>
      <c r="L11" s="30">
        <v>20468</v>
      </c>
      <c r="M11" s="30">
        <v>6991</v>
      </c>
      <c r="N11" s="30">
        <v>2272</v>
      </c>
      <c r="O11" s="30">
        <v>160</v>
      </c>
      <c r="P11" s="31">
        <v>1064</v>
      </c>
      <c r="Q11" s="186"/>
      <c r="R11" s="35"/>
      <c r="T11" s="229"/>
    </row>
    <row r="12" spans="1:21" s="335" customFormat="1" ht="21" customHeight="1">
      <c r="A12" s="437" t="s">
        <v>446</v>
      </c>
      <c r="B12" s="437"/>
      <c r="C12" s="437"/>
      <c r="D12" s="437"/>
      <c r="E12" s="437"/>
      <c r="F12" s="437"/>
      <c r="G12" s="437"/>
      <c r="H12" s="437" t="s">
        <v>447</v>
      </c>
      <c r="I12" s="437"/>
      <c r="J12" s="437"/>
      <c r="K12" s="437"/>
      <c r="L12" s="437"/>
      <c r="M12" s="437"/>
      <c r="N12" s="437"/>
      <c r="O12" s="437"/>
      <c r="P12" s="437"/>
      <c r="Q12" s="186"/>
      <c r="R12" s="227"/>
      <c r="S12" s="227"/>
      <c r="T12" s="227"/>
      <c r="U12" s="486"/>
    </row>
    <row r="13" spans="1:21" ht="21" customHeight="1">
      <c r="A13" s="297" t="s">
        <v>728</v>
      </c>
      <c r="B13" s="57">
        <v>162</v>
      </c>
      <c r="C13" s="30">
        <v>20</v>
      </c>
      <c r="D13" s="30">
        <v>3</v>
      </c>
      <c r="E13" s="30">
        <v>7</v>
      </c>
      <c r="F13" s="30">
        <v>10</v>
      </c>
      <c r="G13" s="31" t="s">
        <v>74</v>
      </c>
      <c r="H13" s="29">
        <v>142</v>
      </c>
      <c r="I13" s="30">
        <v>134</v>
      </c>
      <c r="J13" s="30" t="s">
        <v>74</v>
      </c>
      <c r="K13" s="30" t="s">
        <v>74</v>
      </c>
      <c r="L13" s="30">
        <v>20</v>
      </c>
      <c r="M13" s="30">
        <v>114</v>
      </c>
      <c r="N13" s="30">
        <v>6</v>
      </c>
      <c r="O13" s="30">
        <v>1</v>
      </c>
      <c r="P13" s="31">
        <v>1</v>
      </c>
      <c r="Q13" s="186"/>
      <c r="R13" s="35"/>
      <c r="S13" s="35"/>
      <c r="T13" s="35"/>
      <c r="U13" s="263"/>
    </row>
    <row r="14" spans="1:21" ht="21" customHeight="1">
      <c r="A14" s="297">
        <v>29</v>
      </c>
      <c r="B14" s="57">
        <v>153</v>
      </c>
      <c r="C14" s="30">
        <v>20</v>
      </c>
      <c r="D14" s="30">
        <v>3</v>
      </c>
      <c r="E14" s="30">
        <v>7</v>
      </c>
      <c r="F14" s="30">
        <v>10</v>
      </c>
      <c r="G14" s="31" t="s">
        <v>74</v>
      </c>
      <c r="H14" s="29">
        <v>133</v>
      </c>
      <c r="I14" s="30">
        <v>125</v>
      </c>
      <c r="J14" s="30" t="s">
        <v>74</v>
      </c>
      <c r="K14" s="30" t="s">
        <v>74</v>
      </c>
      <c r="L14" s="30">
        <v>18</v>
      </c>
      <c r="M14" s="30">
        <v>107</v>
      </c>
      <c r="N14" s="30">
        <v>6</v>
      </c>
      <c r="O14" s="30">
        <v>1</v>
      </c>
      <c r="P14" s="31">
        <v>1</v>
      </c>
      <c r="Q14" s="186"/>
      <c r="R14" s="35"/>
      <c r="S14" s="35"/>
      <c r="T14" s="35"/>
      <c r="U14" s="263"/>
    </row>
    <row r="15" spans="1:21" ht="21" customHeight="1">
      <c r="A15" s="297">
        <v>30</v>
      </c>
      <c r="B15" s="57">
        <v>154</v>
      </c>
      <c r="C15" s="30">
        <v>21</v>
      </c>
      <c r="D15" s="30">
        <v>4</v>
      </c>
      <c r="E15" s="30">
        <v>5</v>
      </c>
      <c r="F15" s="30">
        <v>12</v>
      </c>
      <c r="G15" s="31" t="s">
        <v>74</v>
      </c>
      <c r="H15" s="29">
        <v>133</v>
      </c>
      <c r="I15" s="30">
        <v>124</v>
      </c>
      <c r="J15" s="30" t="s">
        <v>74</v>
      </c>
      <c r="K15" s="30" t="s">
        <v>74</v>
      </c>
      <c r="L15" s="30">
        <v>16</v>
      </c>
      <c r="M15" s="30">
        <v>108</v>
      </c>
      <c r="N15" s="30">
        <v>7</v>
      </c>
      <c r="O15" s="30">
        <v>1</v>
      </c>
      <c r="P15" s="31">
        <v>1</v>
      </c>
      <c r="Q15" s="186"/>
      <c r="R15" s="35"/>
      <c r="S15" s="35"/>
      <c r="T15" s="35"/>
      <c r="U15" s="263"/>
    </row>
    <row r="16" spans="1:21" ht="21" customHeight="1">
      <c r="A16" s="297" t="s">
        <v>204</v>
      </c>
      <c r="B16" s="57">
        <v>152</v>
      </c>
      <c r="C16" s="30">
        <v>20</v>
      </c>
      <c r="D16" s="30">
        <v>4</v>
      </c>
      <c r="E16" s="30">
        <v>3</v>
      </c>
      <c r="F16" s="30">
        <v>13</v>
      </c>
      <c r="G16" s="31" t="s">
        <v>74</v>
      </c>
      <c r="H16" s="29">
        <v>132</v>
      </c>
      <c r="I16" s="30">
        <v>122</v>
      </c>
      <c r="J16" s="30">
        <v>2</v>
      </c>
      <c r="K16" s="30" t="s">
        <v>74</v>
      </c>
      <c r="L16" s="30">
        <v>15</v>
      </c>
      <c r="M16" s="30">
        <v>105</v>
      </c>
      <c r="N16" s="30">
        <v>7</v>
      </c>
      <c r="O16" s="30">
        <v>1</v>
      </c>
      <c r="P16" s="31">
        <v>2</v>
      </c>
      <c r="Q16" s="186"/>
      <c r="R16" s="35"/>
      <c r="S16" s="35"/>
      <c r="T16" s="35"/>
      <c r="U16" s="263"/>
    </row>
    <row r="17" spans="1:21" ht="21" customHeight="1">
      <c r="A17" s="297">
        <v>2</v>
      </c>
      <c r="B17" s="57">
        <v>147</v>
      </c>
      <c r="C17" s="30">
        <v>19</v>
      </c>
      <c r="D17" s="30">
        <v>3</v>
      </c>
      <c r="E17" s="30">
        <v>1</v>
      </c>
      <c r="F17" s="30">
        <v>15</v>
      </c>
      <c r="G17" s="31" t="s">
        <v>75</v>
      </c>
      <c r="H17" s="29">
        <v>128</v>
      </c>
      <c r="I17" s="30">
        <v>120</v>
      </c>
      <c r="J17" s="30">
        <v>2</v>
      </c>
      <c r="K17" s="30" t="s">
        <v>75</v>
      </c>
      <c r="L17" s="30">
        <v>15</v>
      </c>
      <c r="M17" s="30">
        <v>103</v>
      </c>
      <c r="N17" s="30">
        <v>6</v>
      </c>
      <c r="O17" s="30">
        <v>1</v>
      </c>
      <c r="P17" s="31">
        <v>1</v>
      </c>
      <c r="Q17" s="186"/>
      <c r="R17" s="35"/>
      <c r="S17" s="35"/>
      <c r="T17" s="35"/>
      <c r="U17" s="263"/>
    </row>
    <row r="18" spans="1:21" ht="21" customHeight="1">
      <c r="A18" s="437" t="s">
        <v>448</v>
      </c>
      <c r="B18" s="437"/>
      <c r="C18" s="437"/>
      <c r="D18" s="437"/>
      <c r="E18" s="437"/>
      <c r="F18" s="437"/>
      <c r="G18" s="437"/>
      <c r="H18" s="437" t="s">
        <v>449</v>
      </c>
      <c r="I18" s="437"/>
      <c r="J18" s="437"/>
      <c r="K18" s="437"/>
      <c r="L18" s="437"/>
      <c r="M18" s="437"/>
      <c r="N18" s="437"/>
      <c r="O18" s="437"/>
      <c r="P18" s="437"/>
      <c r="Q18" s="186"/>
      <c r="R18" s="35"/>
      <c r="S18" s="35"/>
      <c r="T18" s="35"/>
      <c r="U18" s="263"/>
    </row>
    <row r="19" spans="1:21" ht="21" customHeight="1">
      <c r="A19" s="297" t="s">
        <v>728</v>
      </c>
      <c r="B19" s="57">
        <v>518</v>
      </c>
      <c r="C19" s="30">
        <v>11</v>
      </c>
      <c r="D19" s="30">
        <v>11</v>
      </c>
      <c r="E19" s="30" t="s">
        <v>74</v>
      </c>
      <c r="F19" s="30" t="s">
        <v>74</v>
      </c>
      <c r="G19" s="31" t="s">
        <v>74</v>
      </c>
      <c r="H19" s="29">
        <v>507</v>
      </c>
      <c r="I19" s="30">
        <v>504</v>
      </c>
      <c r="J19" s="30" t="s">
        <v>74</v>
      </c>
      <c r="K19" s="30" t="s">
        <v>74</v>
      </c>
      <c r="L19" s="30">
        <v>432</v>
      </c>
      <c r="M19" s="30">
        <v>72</v>
      </c>
      <c r="N19" s="30">
        <v>1</v>
      </c>
      <c r="O19" s="30" t="s">
        <v>74</v>
      </c>
      <c r="P19" s="31">
        <v>2</v>
      </c>
      <c r="Q19" s="186"/>
    </row>
    <row r="20" spans="1:21" ht="21" customHeight="1">
      <c r="A20" s="297">
        <v>29</v>
      </c>
      <c r="B20" s="57">
        <v>545</v>
      </c>
      <c r="C20" s="30">
        <v>11</v>
      </c>
      <c r="D20" s="30">
        <v>11</v>
      </c>
      <c r="E20" s="30" t="s">
        <v>74</v>
      </c>
      <c r="F20" s="30" t="s">
        <v>74</v>
      </c>
      <c r="G20" s="31" t="s">
        <v>74</v>
      </c>
      <c r="H20" s="29">
        <v>534</v>
      </c>
      <c r="I20" s="30">
        <v>531</v>
      </c>
      <c r="J20" s="30" t="s">
        <v>74</v>
      </c>
      <c r="K20" s="30" t="s">
        <v>74</v>
      </c>
      <c r="L20" s="30">
        <v>456</v>
      </c>
      <c r="M20" s="30">
        <v>75</v>
      </c>
      <c r="N20" s="30">
        <v>1</v>
      </c>
      <c r="O20" s="30" t="s">
        <v>74</v>
      </c>
      <c r="P20" s="31">
        <v>2</v>
      </c>
      <c r="Q20" s="186"/>
    </row>
    <row r="21" spans="1:21" ht="21" customHeight="1">
      <c r="A21" s="297">
        <v>30</v>
      </c>
      <c r="B21" s="57">
        <v>547</v>
      </c>
      <c r="C21" s="30">
        <v>9</v>
      </c>
      <c r="D21" s="30">
        <v>9</v>
      </c>
      <c r="E21" s="30" t="s">
        <v>74</v>
      </c>
      <c r="F21" s="30" t="s">
        <v>74</v>
      </c>
      <c r="G21" s="31" t="s">
        <v>74</v>
      </c>
      <c r="H21" s="29">
        <v>538</v>
      </c>
      <c r="I21" s="30">
        <v>535</v>
      </c>
      <c r="J21" s="30" t="s">
        <v>74</v>
      </c>
      <c r="K21" s="30" t="s">
        <v>74</v>
      </c>
      <c r="L21" s="30">
        <v>459</v>
      </c>
      <c r="M21" s="30">
        <v>76</v>
      </c>
      <c r="N21" s="30">
        <v>1</v>
      </c>
      <c r="O21" s="30" t="s">
        <v>74</v>
      </c>
      <c r="P21" s="31">
        <v>2</v>
      </c>
      <c r="Q21" s="186"/>
    </row>
    <row r="22" spans="1:21" ht="21" customHeight="1">
      <c r="A22" s="297" t="s">
        <v>204</v>
      </c>
      <c r="B22" s="57">
        <v>567</v>
      </c>
      <c r="C22" s="30">
        <v>7</v>
      </c>
      <c r="D22" s="30">
        <v>7</v>
      </c>
      <c r="E22" s="30" t="s">
        <v>74</v>
      </c>
      <c r="F22" s="30" t="s">
        <v>74</v>
      </c>
      <c r="G22" s="31" t="s">
        <v>74</v>
      </c>
      <c r="H22" s="29">
        <v>560</v>
      </c>
      <c r="I22" s="30">
        <v>557</v>
      </c>
      <c r="J22" s="30" t="s">
        <v>74</v>
      </c>
      <c r="K22" s="30" t="s">
        <v>74</v>
      </c>
      <c r="L22" s="30">
        <v>485</v>
      </c>
      <c r="M22" s="30">
        <v>72</v>
      </c>
      <c r="N22" s="30">
        <v>1</v>
      </c>
      <c r="O22" s="30" t="s">
        <v>74</v>
      </c>
      <c r="P22" s="31">
        <v>2</v>
      </c>
      <c r="Q22" s="186"/>
    </row>
    <row r="23" spans="1:21" ht="21" customHeight="1">
      <c r="A23" s="297">
        <v>2</v>
      </c>
      <c r="B23" s="57">
        <v>586</v>
      </c>
      <c r="C23" s="30">
        <v>4</v>
      </c>
      <c r="D23" s="30">
        <v>4</v>
      </c>
      <c r="E23" s="30" t="s">
        <v>75</v>
      </c>
      <c r="F23" s="30" t="s">
        <v>75</v>
      </c>
      <c r="G23" s="31" t="s">
        <v>75</v>
      </c>
      <c r="H23" s="29">
        <v>582</v>
      </c>
      <c r="I23" s="30">
        <v>579</v>
      </c>
      <c r="J23" s="30" t="s">
        <v>75</v>
      </c>
      <c r="K23" s="30" t="s">
        <v>75</v>
      </c>
      <c r="L23" s="30">
        <v>495</v>
      </c>
      <c r="M23" s="30">
        <v>84</v>
      </c>
      <c r="N23" s="30">
        <v>1</v>
      </c>
      <c r="O23" s="30" t="s">
        <v>75</v>
      </c>
      <c r="P23" s="31">
        <v>2</v>
      </c>
      <c r="Q23" s="186"/>
    </row>
    <row r="24" spans="1:21" ht="21" customHeight="1">
      <c r="A24" s="437" t="s">
        <v>450</v>
      </c>
      <c r="B24" s="437"/>
      <c r="C24" s="437"/>
      <c r="D24" s="437"/>
      <c r="E24" s="437"/>
      <c r="F24" s="437"/>
      <c r="G24" s="437"/>
      <c r="H24" s="437" t="s">
        <v>451</v>
      </c>
      <c r="I24" s="437"/>
      <c r="J24" s="437"/>
      <c r="K24" s="437"/>
      <c r="L24" s="437"/>
      <c r="M24" s="437"/>
      <c r="N24" s="437"/>
      <c r="O24" s="437"/>
      <c r="P24" s="437"/>
      <c r="Q24" s="186"/>
    </row>
    <row r="25" spans="1:21" s="335" customFormat="1" ht="21" customHeight="1">
      <c r="A25" s="297" t="s">
        <v>728</v>
      </c>
      <c r="B25" s="57">
        <v>36831</v>
      </c>
      <c r="C25" s="30">
        <v>6212</v>
      </c>
      <c r="D25" s="30">
        <v>4929</v>
      </c>
      <c r="E25" s="30">
        <v>328</v>
      </c>
      <c r="F25" s="30">
        <v>917</v>
      </c>
      <c r="G25" s="31">
        <v>38</v>
      </c>
      <c r="H25" s="29">
        <v>30619</v>
      </c>
      <c r="I25" s="30">
        <v>27023</v>
      </c>
      <c r="J25" s="30">
        <v>1002</v>
      </c>
      <c r="K25" s="30">
        <v>1</v>
      </c>
      <c r="L25" s="30">
        <v>19166</v>
      </c>
      <c r="M25" s="30">
        <v>6854</v>
      </c>
      <c r="N25" s="30">
        <v>2404</v>
      </c>
      <c r="O25" s="30">
        <v>167</v>
      </c>
      <c r="P25" s="31">
        <v>1025</v>
      </c>
      <c r="Q25" s="186"/>
    </row>
    <row r="26" spans="1:21" s="335" customFormat="1" ht="21" customHeight="1">
      <c r="A26" s="297">
        <v>29</v>
      </c>
      <c r="B26" s="57">
        <v>36654</v>
      </c>
      <c r="C26" s="30">
        <v>6006</v>
      </c>
      <c r="D26" s="30">
        <v>4696</v>
      </c>
      <c r="E26" s="30">
        <v>302</v>
      </c>
      <c r="F26" s="30">
        <v>968</v>
      </c>
      <c r="G26" s="31">
        <v>40</v>
      </c>
      <c r="H26" s="29">
        <v>30648</v>
      </c>
      <c r="I26" s="30">
        <v>27101</v>
      </c>
      <c r="J26" s="30">
        <v>1002</v>
      </c>
      <c r="K26" s="30">
        <v>1</v>
      </c>
      <c r="L26" s="30">
        <v>19348</v>
      </c>
      <c r="M26" s="30">
        <v>6750</v>
      </c>
      <c r="N26" s="30">
        <v>2354</v>
      </c>
      <c r="O26" s="30">
        <v>164</v>
      </c>
      <c r="P26" s="31">
        <v>1029</v>
      </c>
      <c r="Q26" s="263"/>
    </row>
    <row r="27" spans="1:21" s="335" customFormat="1" ht="21" customHeight="1">
      <c r="A27" s="297">
        <v>30</v>
      </c>
      <c r="B27" s="57">
        <v>36617</v>
      </c>
      <c r="C27" s="30">
        <v>5736</v>
      </c>
      <c r="D27" s="30">
        <v>4445</v>
      </c>
      <c r="E27" s="30">
        <v>284</v>
      </c>
      <c r="F27" s="30">
        <v>964</v>
      </c>
      <c r="G27" s="31">
        <v>43</v>
      </c>
      <c r="H27" s="29">
        <v>30881</v>
      </c>
      <c r="I27" s="30">
        <v>27359</v>
      </c>
      <c r="J27" s="30">
        <v>1029</v>
      </c>
      <c r="K27" s="30">
        <v>1</v>
      </c>
      <c r="L27" s="30">
        <v>19556</v>
      </c>
      <c r="M27" s="30">
        <v>6773</v>
      </c>
      <c r="N27" s="30">
        <v>2321</v>
      </c>
      <c r="O27" s="30">
        <v>156</v>
      </c>
      <c r="P27" s="31">
        <v>1045</v>
      </c>
      <c r="Q27" s="263"/>
    </row>
    <row r="28" spans="1:21" s="335" customFormat="1" ht="21" customHeight="1">
      <c r="A28" s="297" t="s">
        <v>204</v>
      </c>
      <c r="B28" s="57">
        <v>36904</v>
      </c>
      <c r="C28" s="30">
        <v>5473</v>
      </c>
      <c r="D28" s="30">
        <v>4181</v>
      </c>
      <c r="E28" s="30">
        <v>274</v>
      </c>
      <c r="F28" s="30">
        <v>978</v>
      </c>
      <c r="G28" s="31">
        <v>40</v>
      </c>
      <c r="H28" s="29">
        <v>31431</v>
      </c>
      <c r="I28" s="30">
        <v>27938</v>
      </c>
      <c r="J28" s="30">
        <v>1066</v>
      </c>
      <c r="K28" s="30" t="s">
        <v>74</v>
      </c>
      <c r="L28" s="30">
        <v>19831</v>
      </c>
      <c r="M28" s="30">
        <v>7041</v>
      </c>
      <c r="N28" s="30">
        <v>2288</v>
      </c>
      <c r="O28" s="30">
        <v>157</v>
      </c>
      <c r="P28" s="31">
        <v>1048</v>
      </c>
      <c r="Q28" s="263"/>
    </row>
    <row r="29" spans="1:21" s="335" customFormat="1" ht="21" customHeight="1" thickBot="1">
      <c r="A29" s="468">
        <v>2</v>
      </c>
      <c r="B29" s="58">
        <v>36601</v>
      </c>
      <c r="C29" s="56">
        <v>5283</v>
      </c>
      <c r="D29" s="56">
        <v>3949</v>
      </c>
      <c r="E29" s="56">
        <v>269</v>
      </c>
      <c r="F29" s="56">
        <v>1023</v>
      </c>
      <c r="G29" s="7">
        <v>42</v>
      </c>
      <c r="H29" s="48">
        <v>31318</v>
      </c>
      <c r="I29" s="56">
        <v>27833</v>
      </c>
      <c r="J29" s="56">
        <v>1071</v>
      </c>
      <c r="K29" s="56" t="s">
        <v>75</v>
      </c>
      <c r="L29" s="56">
        <v>19958</v>
      </c>
      <c r="M29" s="56">
        <v>6804</v>
      </c>
      <c r="N29" s="56">
        <v>2265</v>
      </c>
      <c r="O29" s="56">
        <v>159</v>
      </c>
      <c r="P29" s="7">
        <v>1061</v>
      </c>
      <c r="Q29" s="263"/>
    </row>
    <row r="30" spans="1:21" s="335" customFormat="1" ht="17.25" customHeight="1">
      <c r="A30" s="180" t="s">
        <v>179</v>
      </c>
      <c r="B30" s="422"/>
      <c r="C30" s="422"/>
      <c r="D30" s="422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</row>
    <row r="31" spans="1:21" s="335" customFormat="1" ht="17.25" customHeight="1">
      <c r="A31" s="51" t="s">
        <v>452</v>
      </c>
      <c r="B31" s="51"/>
      <c r="C31" s="51"/>
      <c r="D31" s="51"/>
      <c r="E31" s="51"/>
      <c r="F31" s="51"/>
      <c r="G31" s="422"/>
      <c r="H31" s="422"/>
      <c r="I31" s="422"/>
      <c r="J31" s="422"/>
      <c r="K31" s="422"/>
      <c r="L31" s="422"/>
      <c r="M31" s="422"/>
      <c r="N31" s="422"/>
      <c r="O31" s="422"/>
      <c r="P31" s="422"/>
    </row>
    <row r="32" spans="1:21" ht="17.25" customHeight="1">
      <c r="A32" s="485" t="s">
        <v>453</v>
      </c>
      <c r="C32" s="86"/>
      <c r="D32" s="86"/>
      <c r="E32" s="86"/>
      <c r="F32" s="86"/>
      <c r="G32" s="86"/>
      <c r="H32" s="87"/>
      <c r="I32" s="87"/>
      <c r="J32" s="87"/>
      <c r="K32" s="87"/>
      <c r="L32" s="87"/>
      <c r="M32" s="87"/>
      <c r="N32" s="87"/>
      <c r="O32" s="87"/>
      <c r="P32" s="87"/>
    </row>
    <row r="33" spans="1:16">
      <c r="A33" s="484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</row>
    <row r="34" spans="1:16">
      <c r="A34" s="484" t="s">
        <v>454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</row>
    <row r="35" spans="1:16">
      <c r="A35" s="484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</row>
    <row r="36" spans="1:16">
      <c r="A36" s="484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</row>
    <row r="37" spans="1:16" ht="12">
      <c r="A37" s="254"/>
    </row>
  </sheetData>
  <mergeCells count="26">
    <mergeCell ref="F3:F5"/>
    <mergeCell ref="G3:G5"/>
    <mergeCell ref="H3:H5"/>
    <mergeCell ref="I3:M3"/>
    <mergeCell ref="K4:K5"/>
    <mergeCell ref="L4:M4"/>
    <mergeCell ref="A2:A5"/>
    <mergeCell ref="B2:B5"/>
    <mergeCell ref="C2:G2"/>
    <mergeCell ref="H2:P2"/>
    <mergeCell ref="C3:C5"/>
    <mergeCell ref="D3:D5"/>
    <mergeCell ref="N3:N5"/>
    <mergeCell ref="O3:O5"/>
    <mergeCell ref="P3:P5"/>
    <mergeCell ref="E3:E5"/>
    <mergeCell ref="I4:I5"/>
    <mergeCell ref="J4:J5"/>
    <mergeCell ref="A24:G24"/>
    <mergeCell ref="H24:P24"/>
    <mergeCell ref="A6:G6"/>
    <mergeCell ref="H6:P6"/>
    <mergeCell ref="A12:G12"/>
    <mergeCell ref="H12:P12"/>
    <mergeCell ref="A18:G18"/>
    <mergeCell ref="H18:P18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9" fitToWidth="2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view="pageBreakPreview" zoomScaleNormal="100" zoomScaleSheetLayoutView="100" workbookViewId="0"/>
  </sheetViews>
  <sheetFormatPr defaultRowHeight="11.25"/>
  <cols>
    <col min="1" max="1" width="28.875" style="51" customWidth="1"/>
    <col min="2" max="6" width="11.625" style="51" customWidth="1"/>
    <col min="7" max="7" width="9.875" style="51" customWidth="1"/>
    <col min="8" max="12" width="8.875" style="51" customWidth="1"/>
    <col min="13" max="15" width="9.75" style="51" customWidth="1"/>
    <col min="16" max="16" width="8" style="51" customWidth="1"/>
    <col min="17" max="17" width="7.875" style="51" customWidth="1"/>
    <col min="18" max="18" width="9.75" style="51" customWidth="1"/>
    <col min="19" max="19" width="7.5" style="51" customWidth="1"/>
    <col min="20" max="20" width="5.75" style="51" customWidth="1"/>
    <col min="21" max="16384" width="9" style="51"/>
  </cols>
  <sheetData>
    <row r="1" spans="1:20" ht="18" customHeight="1" thickBot="1">
      <c r="A1" s="228" t="s">
        <v>764</v>
      </c>
      <c r="C1" s="246"/>
      <c r="D1" s="246"/>
      <c r="E1" s="246"/>
      <c r="F1" s="246" t="s">
        <v>51</v>
      </c>
      <c r="G1" s="13"/>
      <c r="H1" s="254"/>
      <c r="I1" s="227"/>
      <c r="J1" s="227"/>
      <c r="K1" s="227"/>
      <c r="L1" s="227"/>
      <c r="M1" s="227"/>
      <c r="N1" s="227"/>
      <c r="O1" s="319"/>
      <c r="P1" s="263"/>
      <c r="Q1" s="229"/>
      <c r="S1" s="229"/>
      <c r="T1" s="229"/>
    </row>
    <row r="2" spans="1:20" s="335" customFormat="1" ht="18.75" customHeight="1" thickBot="1">
      <c r="A2" s="372" t="s">
        <v>763</v>
      </c>
      <c r="B2" s="495" t="s">
        <v>704</v>
      </c>
      <c r="C2" s="495">
        <v>28</v>
      </c>
      <c r="D2" s="495">
        <v>29</v>
      </c>
      <c r="E2" s="495">
        <v>30</v>
      </c>
      <c r="F2" s="495" t="s">
        <v>762</v>
      </c>
      <c r="G2" s="227"/>
      <c r="H2" s="227"/>
      <c r="I2" s="227"/>
      <c r="J2" s="227"/>
      <c r="K2" s="227"/>
      <c r="L2" s="227"/>
      <c r="M2" s="227"/>
      <c r="N2" s="227"/>
      <c r="O2" s="227"/>
      <c r="P2" s="263"/>
      <c r="Q2" s="227"/>
      <c r="R2" s="227"/>
      <c r="S2" s="227"/>
      <c r="T2" s="486"/>
    </row>
    <row r="3" spans="1:20" ht="18.75" customHeight="1">
      <c r="A3" s="494" t="s">
        <v>455</v>
      </c>
      <c r="B3" s="88">
        <v>56104677</v>
      </c>
      <c r="C3" s="88">
        <v>56038112</v>
      </c>
      <c r="D3" s="88">
        <v>59328918</v>
      </c>
      <c r="E3" s="88">
        <v>55524707</v>
      </c>
      <c r="F3" s="88">
        <v>57057377</v>
      </c>
      <c r="G3" s="227"/>
      <c r="H3" s="227"/>
      <c r="I3" s="227"/>
      <c r="J3" s="227"/>
      <c r="K3" s="227"/>
      <c r="L3" s="227"/>
      <c r="M3" s="227"/>
      <c r="N3" s="227"/>
      <c r="O3" s="227"/>
      <c r="P3" s="263"/>
      <c r="Q3" s="13"/>
      <c r="R3" s="13"/>
      <c r="S3" s="13"/>
      <c r="T3" s="263"/>
    </row>
    <row r="4" spans="1:20" ht="18.75" customHeight="1">
      <c r="A4" s="493" t="s">
        <v>456</v>
      </c>
      <c r="B4" s="89">
        <v>31188926</v>
      </c>
      <c r="C4" s="89">
        <v>31032558</v>
      </c>
      <c r="D4" s="89">
        <v>33449813</v>
      </c>
      <c r="E4" s="89">
        <v>31098921</v>
      </c>
      <c r="F4" s="89">
        <v>32730069</v>
      </c>
      <c r="G4" s="227"/>
      <c r="H4" s="227"/>
      <c r="I4" s="227"/>
      <c r="J4" s="227"/>
      <c r="K4" s="227"/>
      <c r="L4" s="227"/>
      <c r="M4" s="227"/>
      <c r="N4" s="227"/>
      <c r="O4" s="227"/>
      <c r="P4" s="263"/>
      <c r="Q4" s="13"/>
      <c r="R4" s="13"/>
      <c r="S4" s="13"/>
      <c r="T4" s="263"/>
    </row>
    <row r="5" spans="1:20" ht="18.75" customHeight="1">
      <c r="A5" s="493" t="s">
        <v>457</v>
      </c>
      <c r="B5" s="89">
        <v>19279869</v>
      </c>
      <c r="C5" s="89">
        <v>19224384</v>
      </c>
      <c r="D5" s="89">
        <v>19475121</v>
      </c>
      <c r="E5" s="89">
        <v>18302629</v>
      </c>
      <c r="F5" s="89">
        <v>18081204</v>
      </c>
      <c r="G5" s="227"/>
      <c r="H5" s="227"/>
      <c r="I5" s="227"/>
      <c r="J5" s="227"/>
      <c r="K5" s="50"/>
      <c r="L5" s="50"/>
      <c r="M5" s="227"/>
      <c r="N5" s="227"/>
      <c r="O5" s="227"/>
      <c r="P5" s="263"/>
      <c r="Q5" s="13"/>
      <c r="R5" s="13"/>
      <c r="S5" s="13"/>
      <c r="T5" s="263"/>
    </row>
    <row r="6" spans="1:20" ht="18.75" customHeight="1">
      <c r="A6" s="492" t="s">
        <v>458</v>
      </c>
      <c r="B6" s="5">
        <v>11513664</v>
      </c>
      <c r="C6" s="5">
        <v>11152306</v>
      </c>
      <c r="D6" s="5">
        <v>10972803</v>
      </c>
      <c r="E6" s="5">
        <v>9658658</v>
      </c>
      <c r="F6" s="5">
        <v>9206437</v>
      </c>
      <c r="G6" s="227"/>
      <c r="H6" s="227"/>
      <c r="I6" s="227"/>
      <c r="J6" s="227"/>
      <c r="K6" s="227"/>
      <c r="L6" s="227"/>
      <c r="M6" s="227"/>
      <c r="N6" s="227"/>
      <c r="O6" s="227"/>
      <c r="P6" s="263"/>
    </row>
    <row r="7" spans="1:20" ht="18.75" customHeight="1">
      <c r="A7" s="492" t="s">
        <v>459</v>
      </c>
      <c r="B7" s="5">
        <v>65153</v>
      </c>
      <c r="C7" s="5">
        <v>58983</v>
      </c>
      <c r="D7" s="5">
        <v>62254</v>
      </c>
      <c r="E7" s="5">
        <v>75544</v>
      </c>
      <c r="F7" s="5">
        <v>66592</v>
      </c>
      <c r="G7" s="13"/>
      <c r="H7" s="13"/>
      <c r="I7" s="13"/>
      <c r="J7" s="13"/>
      <c r="K7" s="13"/>
      <c r="L7" s="13"/>
      <c r="M7" s="13"/>
      <c r="N7" s="13"/>
      <c r="O7" s="13"/>
      <c r="P7" s="263"/>
      <c r="Q7" s="13"/>
    </row>
    <row r="8" spans="1:20" s="335" customFormat="1" ht="18.75" customHeight="1">
      <c r="A8" s="492" t="s">
        <v>460</v>
      </c>
      <c r="B8" s="5">
        <v>6455609</v>
      </c>
      <c r="C8" s="5">
        <v>6597568</v>
      </c>
      <c r="D8" s="5">
        <v>6967966</v>
      </c>
      <c r="E8" s="5">
        <v>7013452</v>
      </c>
      <c r="F8" s="5">
        <v>7197303</v>
      </c>
      <c r="G8" s="13"/>
      <c r="H8" s="13"/>
      <c r="I8" s="13"/>
      <c r="J8" s="13"/>
      <c r="K8" s="13"/>
      <c r="L8" s="13"/>
      <c r="M8" s="13"/>
      <c r="N8" s="13"/>
      <c r="O8" s="13"/>
      <c r="P8" s="263"/>
      <c r="Q8" s="227"/>
      <c r="R8" s="227"/>
      <c r="S8" s="227"/>
      <c r="T8" s="486"/>
    </row>
    <row r="9" spans="1:20" s="335" customFormat="1" ht="18.75" customHeight="1">
      <c r="A9" s="492" t="s">
        <v>461</v>
      </c>
      <c r="B9" s="5">
        <v>1034729</v>
      </c>
      <c r="C9" s="5">
        <v>1117360</v>
      </c>
      <c r="D9" s="5">
        <v>1189186</v>
      </c>
      <c r="E9" s="5">
        <v>1280103</v>
      </c>
      <c r="F9" s="5">
        <v>1355995</v>
      </c>
      <c r="G9" s="13"/>
      <c r="H9" s="13"/>
      <c r="I9" s="13"/>
      <c r="J9" s="13"/>
      <c r="K9" s="13"/>
      <c r="L9" s="13"/>
      <c r="M9" s="13"/>
      <c r="N9" s="13"/>
      <c r="O9" s="13"/>
      <c r="P9" s="263"/>
      <c r="Q9" s="227"/>
      <c r="R9" s="227"/>
      <c r="S9" s="227"/>
      <c r="T9" s="486"/>
    </row>
    <row r="10" spans="1:20" s="335" customFormat="1" ht="18.75" customHeight="1">
      <c r="A10" s="492" t="s">
        <v>462</v>
      </c>
      <c r="B10" s="5">
        <v>210714</v>
      </c>
      <c r="C10" s="5">
        <v>298167</v>
      </c>
      <c r="D10" s="5">
        <v>282912</v>
      </c>
      <c r="E10" s="5">
        <v>274872</v>
      </c>
      <c r="F10" s="5">
        <v>254877</v>
      </c>
      <c r="G10" s="13"/>
      <c r="H10" s="13"/>
      <c r="I10" s="13"/>
      <c r="J10" s="13"/>
      <c r="K10" s="13"/>
      <c r="L10" s="13"/>
      <c r="M10" s="13"/>
      <c r="N10" s="13"/>
      <c r="O10" s="13"/>
      <c r="P10" s="263"/>
      <c r="Q10" s="227"/>
      <c r="R10" s="227"/>
      <c r="S10" s="227"/>
      <c r="T10" s="486"/>
    </row>
    <row r="11" spans="1:20" s="335" customFormat="1" ht="18.75" customHeight="1">
      <c r="A11" s="493" t="s">
        <v>463</v>
      </c>
      <c r="B11" s="89">
        <v>5635882</v>
      </c>
      <c r="C11" s="89">
        <v>5781170</v>
      </c>
      <c r="D11" s="89">
        <v>6403984</v>
      </c>
      <c r="E11" s="89">
        <v>6123157</v>
      </c>
      <c r="F11" s="89">
        <v>6246104</v>
      </c>
      <c r="G11" s="13"/>
      <c r="H11" s="13"/>
      <c r="I11" s="13"/>
      <c r="J11" s="13"/>
      <c r="K11" s="13"/>
      <c r="L11" s="13"/>
      <c r="M11" s="13"/>
      <c r="N11" s="13"/>
      <c r="O11" s="13"/>
      <c r="P11" s="263"/>
      <c r="Q11" s="50"/>
      <c r="R11" s="227"/>
      <c r="S11" s="227"/>
      <c r="T11" s="486"/>
    </row>
    <row r="12" spans="1:20" ht="18.75" customHeight="1">
      <c r="A12" s="492" t="s">
        <v>464</v>
      </c>
      <c r="B12" s="5">
        <v>1946926</v>
      </c>
      <c r="C12" s="5">
        <v>1968635</v>
      </c>
      <c r="D12" s="5">
        <v>1994921</v>
      </c>
      <c r="E12" s="5">
        <v>1986059</v>
      </c>
      <c r="F12" s="5">
        <v>1989134</v>
      </c>
      <c r="G12" s="227"/>
      <c r="H12" s="227"/>
      <c r="I12" s="227"/>
      <c r="J12" s="227"/>
      <c r="K12" s="227"/>
      <c r="L12" s="227"/>
      <c r="M12" s="227"/>
      <c r="N12" s="227"/>
      <c r="O12" s="227"/>
      <c r="P12" s="263"/>
      <c r="Q12" s="13"/>
      <c r="R12" s="13"/>
      <c r="S12" s="13"/>
      <c r="T12" s="263"/>
    </row>
    <row r="13" spans="1:20" ht="18.75" customHeight="1" thickBot="1">
      <c r="A13" s="491" t="s">
        <v>465</v>
      </c>
      <c r="B13" s="6">
        <v>3688956</v>
      </c>
      <c r="C13" s="6">
        <v>3812535</v>
      </c>
      <c r="D13" s="6">
        <v>4409063</v>
      </c>
      <c r="E13" s="6">
        <v>4137098</v>
      </c>
      <c r="F13" s="6">
        <v>4256970</v>
      </c>
      <c r="G13" s="227"/>
      <c r="H13" s="227"/>
      <c r="I13" s="227"/>
      <c r="J13" s="227"/>
      <c r="K13" s="227"/>
      <c r="L13" s="227"/>
      <c r="M13" s="227"/>
      <c r="N13" s="227"/>
      <c r="O13" s="227"/>
      <c r="P13" s="263"/>
      <c r="Q13" s="13"/>
      <c r="R13" s="13"/>
      <c r="S13" s="13"/>
      <c r="T13" s="263"/>
    </row>
    <row r="14" spans="1:20" ht="18.75" customHeight="1">
      <c r="A14" s="228" t="s">
        <v>466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63"/>
      <c r="Q14" s="13"/>
      <c r="R14" s="13"/>
      <c r="S14" s="13"/>
      <c r="T14" s="263"/>
    </row>
    <row r="15" spans="1:20" ht="12.75">
      <c r="A15" s="50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263"/>
      <c r="Q15" s="13"/>
      <c r="R15" s="13"/>
      <c r="S15" s="13"/>
      <c r="T15" s="263"/>
    </row>
    <row r="16" spans="1:20" ht="13.5">
      <c r="A16" s="50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263"/>
      <c r="Q16" s="319"/>
      <c r="R16" s="319"/>
      <c r="S16" s="178"/>
      <c r="T16" s="263"/>
    </row>
    <row r="17" spans="1:16" ht="12.75">
      <c r="A17" s="50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263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6.125" style="51" customWidth="1"/>
    <col min="2" max="2" width="5.625" style="51" customWidth="1"/>
    <col min="3" max="3" width="8.5" style="51" customWidth="1"/>
    <col min="4" max="13" width="13.75" style="51" customWidth="1"/>
    <col min="14" max="14" width="5.875" style="51" customWidth="1"/>
    <col min="15" max="15" width="9.75" style="51" customWidth="1"/>
    <col min="16" max="16" width="9.875" style="51" customWidth="1"/>
    <col min="17" max="17" width="9.375" style="51" customWidth="1"/>
    <col min="18" max="18" width="7.5" style="51" customWidth="1"/>
    <col min="19" max="19" width="8.25" style="51" customWidth="1"/>
    <col min="20" max="21" width="11.5" style="51" customWidth="1"/>
    <col min="22" max="22" width="11.875" style="51" customWidth="1"/>
    <col min="23" max="16384" width="9" style="51"/>
  </cols>
  <sheetData>
    <row r="1" spans="1:13" ht="18" customHeight="1" thickBot="1">
      <c r="A1" s="232" t="s">
        <v>50</v>
      </c>
      <c r="E1" s="246"/>
      <c r="G1" s="246"/>
      <c r="I1" s="246"/>
      <c r="K1" s="246"/>
      <c r="M1" s="246" t="s">
        <v>51</v>
      </c>
    </row>
    <row r="2" spans="1:13" ht="17.25" customHeight="1">
      <c r="A2" s="245" t="s">
        <v>705</v>
      </c>
      <c r="B2" s="245"/>
      <c r="C2" s="245"/>
      <c r="D2" s="214" t="s">
        <v>704</v>
      </c>
      <c r="E2" s="244"/>
      <c r="F2" s="214">
        <v>28</v>
      </c>
      <c r="G2" s="244"/>
      <c r="H2" s="244">
        <v>29</v>
      </c>
      <c r="I2" s="244"/>
      <c r="J2" s="214">
        <v>30</v>
      </c>
      <c r="K2" s="244"/>
      <c r="L2" s="214" t="s">
        <v>703</v>
      </c>
      <c r="M2" s="244"/>
    </row>
    <row r="3" spans="1:13" ht="17.25" customHeight="1" thickBot="1">
      <c r="A3" s="243"/>
      <c r="B3" s="243"/>
      <c r="C3" s="243"/>
      <c r="D3" s="241" t="s">
        <v>52</v>
      </c>
      <c r="E3" s="241" t="s">
        <v>53</v>
      </c>
      <c r="F3" s="241" t="s">
        <v>54</v>
      </c>
      <c r="G3" s="241" t="s">
        <v>55</v>
      </c>
      <c r="H3" s="242" t="s">
        <v>54</v>
      </c>
      <c r="I3" s="241" t="s">
        <v>55</v>
      </c>
      <c r="J3" s="241" t="s">
        <v>54</v>
      </c>
      <c r="K3" s="241" t="s">
        <v>55</v>
      </c>
      <c r="L3" s="241" t="s">
        <v>54</v>
      </c>
      <c r="M3" s="241" t="s">
        <v>55</v>
      </c>
    </row>
    <row r="4" spans="1:13" ht="20.25" customHeight="1">
      <c r="A4" s="240" t="s">
        <v>702</v>
      </c>
      <c r="B4" s="240"/>
      <c r="C4" s="240"/>
      <c r="D4" s="4"/>
      <c r="E4" s="4">
        <v>11080441</v>
      </c>
      <c r="F4" s="4"/>
      <c r="G4" s="4">
        <v>11195553</v>
      </c>
      <c r="H4" s="239"/>
      <c r="I4" s="4">
        <v>11364912</v>
      </c>
      <c r="J4" s="4"/>
      <c r="K4" s="4">
        <v>11221039</v>
      </c>
      <c r="L4" s="4"/>
      <c r="M4" s="4">
        <v>11507425</v>
      </c>
    </row>
    <row r="5" spans="1:13" ht="20.25" customHeight="1">
      <c r="A5" s="237" t="s">
        <v>56</v>
      </c>
      <c r="B5" s="237"/>
      <c r="C5" s="237"/>
      <c r="D5" s="5"/>
      <c r="E5" s="5">
        <v>4383561</v>
      </c>
      <c r="F5" s="5"/>
      <c r="G5" s="5">
        <v>4367472</v>
      </c>
      <c r="H5" s="13"/>
      <c r="I5" s="5">
        <v>4435974</v>
      </c>
      <c r="J5" s="5"/>
      <c r="K5" s="5">
        <v>4400967</v>
      </c>
      <c r="L5" s="5"/>
      <c r="M5" s="5">
        <v>4545335</v>
      </c>
    </row>
    <row r="6" spans="1:13" ht="20.25" customHeight="1">
      <c r="A6" s="238" t="s">
        <v>701</v>
      </c>
      <c r="B6" s="238"/>
      <c r="C6" s="238"/>
      <c r="D6" s="5" t="s">
        <v>57</v>
      </c>
      <c r="E6" s="5">
        <v>131793</v>
      </c>
      <c r="F6" s="5" t="s">
        <v>58</v>
      </c>
      <c r="G6" s="5">
        <v>133448</v>
      </c>
      <c r="H6" s="13" t="s">
        <v>59</v>
      </c>
      <c r="I6" s="5">
        <v>134317</v>
      </c>
      <c r="J6" s="5" t="s">
        <v>60</v>
      </c>
      <c r="K6" s="5">
        <v>135022</v>
      </c>
      <c r="L6" s="5" t="s">
        <v>700</v>
      </c>
      <c r="M6" s="5">
        <v>136529</v>
      </c>
    </row>
    <row r="7" spans="1:13" ht="20.25" customHeight="1">
      <c r="A7" s="238" t="s">
        <v>699</v>
      </c>
      <c r="B7" s="238"/>
      <c r="C7" s="238"/>
      <c r="D7" s="5">
        <v>60408864</v>
      </c>
      <c r="E7" s="5">
        <v>3498841</v>
      </c>
      <c r="F7" s="5">
        <v>61145766</v>
      </c>
      <c r="G7" s="5">
        <v>3511887</v>
      </c>
      <c r="H7" s="13">
        <v>38064344</v>
      </c>
      <c r="I7" s="5">
        <v>3516651</v>
      </c>
      <c r="J7" s="5">
        <v>38553250</v>
      </c>
      <c r="K7" s="5">
        <v>3527679</v>
      </c>
      <c r="L7" s="5">
        <v>39002853</v>
      </c>
      <c r="M7" s="5">
        <v>3534413</v>
      </c>
    </row>
    <row r="8" spans="1:13" ht="20.25" customHeight="1">
      <c r="A8" s="238" t="s">
        <v>698</v>
      </c>
      <c r="B8" s="238"/>
      <c r="C8" s="238"/>
      <c r="D8" s="5" t="s">
        <v>61</v>
      </c>
      <c r="E8" s="5">
        <v>223254</v>
      </c>
      <c r="F8" s="5" t="s">
        <v>62</v>
      </c>
      <c r="G8" s="5">
        <v>228339</v>
      </c>
      <c r="H8" s="13" t="s">
        <v>63</v>
      </c>
      <c r="I8" s="5">
        <v>229158</v>
      </c>
      <c r="J8" s="5" t="s">
        <v>64</v>
      </c>
      <c r="K8" s="5">
        <v>228695</v>
      </c>
      <c r="L8" s="5" t="s">
        <v>697</v>
      </c>
      <c r="M8" s="5">
        <v>226701</v>
      </c>
    </row>
    <row r="9" spans="1:13" ht="20.25" customHeight="1">
      <c r="A9" s="238" t="s">
        <v>696</v>
      </c>
      <c r="B9" s="238"/>
      <c r="C9" s="238"/>
      <c r="D9" s="5">
        <v>3779181</v>
      </c>
      <c r="E9" s="5">
        <v>529673</v>
      </c>
      <c r="F9" s="5">
        <v>3899650</v>
      </c>
      <c r="G9" s="5">
        <v>493798</v>
      </c>
      <c r="H9" s="13">
        <v>4298128</v>
      </c>
      <c r="I9" s="5">
        <v>555848</v>
      </c>
      <c r="J9" s="5">
        <v>4255162</v>
      </c>
      <c r="K9" s="5">
        <v>509571</v>
      </c>
      <c r="L9" s="5">
        <v>4931199</v>
      </c>
      <c r="M9" s="5">
        <v>647692</v>
      </c>
    </row>
    <row r="10" spans="1:13" ht="20.25" customHeight="1">
      <c r="A10" s="237" t="s">
        <v>65</v>
      </c>
      <c r="B10" s="237"/>
      <c r="C10" s="237"/>
      <c r="D10" s="5"/>
      <c r="E10" s="5">
        <v>5364824</v>
      </c>
      <c r="F10" s="5"/>
      <c r="G10" s="5">
        <v>5465365</v>
      </c>
      <c r="H10" s="13"/>
      <c r="I10" s="5">
        <v>5576268</v>
      </c>
      <c r="J10" s="5"/>
      <c r="K10" s="5">
        <v>5466019</v>
      </c>
      <c r="L10" s="5"/>
      <c r="M10" s="5">
        <v>5592148</v>
      </c>
    </row>
    <row r="11" spans="1:13" ht="20.25" customHeight="1">
      <c r="A11" s="238" t="s">
        <v>695</v>
      </c>
      <c r="B11" s="238"/>
      <c r="C11" s="238"/>
      <c r="D11" s="5">
        <v>368514256</v>
      </c>
      <c r="E11" s="5">
        <v>5092145</v>
      </c>
      <c r="F11" s="5">
        <v>375270296</v>
      </c>
      <c r="G11" s="5">
        <v>5215286</v>
      </c>
      <c r="H11" s="13">
        <v>384539165</v>
      </c>
      <c r="I11" s="5">
        <v>5367637</v>
      </c>
      <c r="J11" s="5">
        <v>379697696</v>
      </c>
      <c r="K11" s="5">
        <v>5261223</v>
      </c>
      <c r="L11" s="5">
        <v>387398949</v>
      </c>
      <c r="M11" s="5">
        <v>5392437</v>
      </c>
    </row>
    <row r="12" spans="1:13" ht="20.25" customHeight="1">
      <c r="A12" s="238" t="s">
        <v>694</v>
      </c>
      <c r="B12" s="238"/>
      <c r="C12" s="238"/>
      <c r="D12" s="5">
        <v>19477073</v>
      </c>
      <c r="E12" s="5">
        <v>272679</v>
      </c>
      <c r="F12" s="5">
        <v>17862789</v>
      </c>
      <c r="G12" s="5">
        <v>250079</v>
      </c>
      <c r="H12" s="13">
        <v>14902177</v>
      </c>
      <c r="I12" s="5">
        <v>208631</v>
      </c>
      <c r="J12" s="5">
        <v>14628299</v>
      </c>
      <c r="K12" s="5">
        <v>204796</v>
      </c>
      <c r="L12" s="5">
        <v>14265101</v>
      </c>
      <c r="M12" s="5">
        <v>199711</v>
      </c>
    </row>
    <row r="13" spans="1:13" ht="20.25" customHeight="1">
      <c r="A13" s="237" t="s">
        <v>66</v>
      </c>
      <c r="B13" s="237"/>
      <c r="C13" s="237"/>
      <c r="D13" s="5" t="s">
        <v>67</v>
      </c>
      <c r="E13" s="5">
        <v>177432</v>
      </c>
      <c r="F13" s="5" t="s">
        <v>68</v>
      </c>
      <c r="G13" s="5">
        <v>216187</v>
      </c>
      <c r="H13" s="13" t="s">
        <v>69</v>
      </c>
      <c r="I13" s="5">
        <v>224139</v>
      </c>
      <c r="J13" s="5" t="s">
        <v>70</v>
      </c>
      <c r="K13" s="5">
        <v>233220</v>
      </c>
      <c r="L13" s="5" t="s">
        <v>693</v>
      </c>
      <c r="M13" s="5">
        <v>243602</v>
      </c>
    </row>
    <row r="14" spans="1:13" ht="20.25" customHeight="1">
      <c r="A14" s="237" t="s">
        <v>71</v>
      </c>
      <c r="B14" s="237"/>
      <c r="C14" s="237"/>
      <c r="D14" s="5"/>
      <c r="E14" s="5">
        <v>557339</v>
      </c>
      <c r="F14" s="5"/>
      <c r="G14" s="5">
        <v>547884</v>
      </c>
      <c r="H14" s="13"/>
      <c r="I14" s="5">
        <v>510146</v>
      </c>
      <c r="J14" s="5"/>
      <c r="K14" s="5">
        <v>508324</v>
      </c>
      <c r="L14" s="5"/>
      <c r="M14" s="5">
        <v>505406</v>
      </c>
    </row>
    <row r="15" spans="1:13" ht="20.25" customHeight="1">
      <c r="A15" s="237" t="s">
        <v>72</v>
      </c>
      <c r="B15" s="237"/>
      <c r="C15" s="237"/>
      <c r="D15" s="5">
        <v>192983770</v>
      </c>
      <c r="E15" s="5">
        <v>576041</v>
      </c>
      <c r="F15" s="5">
        <v>194365877</v>
      </c>
      <c r="G15" s="5">
        <v>580217</v>
      </c>
      <c r="H15" s="13">
        <v>197398023</v>
      </c>
      <c r="I15" s="5">
        <v>589255</v>
      </c>
      <c r="J15" s="5">
        <v>194303010</v>
      </c>
      <c r="K15" s="5">
        <v>580026</v>
      </c>
      <c r="L15" s="5">
        <v>196760662</v>
      </c>
      <c r="M15" s="5">
        <v>587464</v>
      </c>
    </row>
    <row r="16" spans="1:13" ht="20.25" customHeight="1">
      <c r="A16" s="237" t="s">
        <v>73</v>
      </c>
      <c r="B16" s="237"/>
      <c r="C16" s="237"/>
      <c r="D16" s="5"/>
      <c r="E16" s="5" t="s">
        <v>74</v>
      </c>
      <c r="F16" s="5"/>
      <c r="G16" s="236" t="s">
        <v>74</v>
      </c>
      <c r="H16" s="13"/>
      <c r="I16" s="235" t="s">
        <v>74</v>
      </c>
      <c r="J16" s="5"/>
      <c r="K16" s="236" t="s">
        <v>692</v>
      </c>
      <c r="L16" s="5"/>
      <c r="M16" s="235" t="s">
        <v>74</v>
      </c>
    </row>
    <row r="17" spans="1:13" ht="20.25" customHeight="1" thickBot="1">
      <c r="A17" s="234" t="s">
        <v>16</v>
      </c>
      <c r="B17" s="234"/>
      <c r="C17" s="234"/>
      <c r="D17" s="6"/>
      <c r="E17" s="6">
        <v>21243</v>
      </c>
      <c r="F17" s="6"/>
      <c r="G17" s="7">
        <v>18428</v>
      </c>
      <c r="H17" s="233"/>
      <c r="I17" s="7">
        <v>29130</v>
      </c>
      <c r="J17" s="6"/>
      <c r="K17" s="7">
        <v>32483</v>
      </c>
      <c r="L17" s="6"/>
      <c r="M17" s="7">
        <v>33470</v>
      </c>
    </row>
    <row r="18" spans="1:13" ht="18" customHeight="1">
      <c r="A18" s="180" t="s">
        <v>49</v>
      </c>
    </row>
    <row r="19" spans="1:13" ht="18" customHeight="1">
      <c r="A19" s="232" t="s">
        <v>76</v>
      </c>
    </row>
  </sheetData>
  <mergeCells count="20">
    <mergeCell ref="A7:C7"/>
    <mergeCell ref="A8:C8"/>
    <mergeCell ref="A16:C16"/>
    <mergeCell ref="A17:C17"/>
    <mergeCell ref="A10:C10"/>
    <mergeCell ref="A11:C11"/>
    <mergeCell ref="A12:C12"/>
    <mergeCell ref="A13:C13"/>
    <mergeCell ref="A14:C14"/>
    <mergeCell ref="A15:C15"/>
    <mergeCell ref="J2:K2"/>
    <mergeCell ref="L2:M2"/>
    <mergeCell ref="A9:C9"/>
    <mergeCell ref="A2:C3"/>
    <mergeCell ref="D2:E2"/>
    <mergeCell ref="F2:G2"/>
    <mergeCell ref="H2:I2"/>
    <mergeCell ref="A4:C4"/>
    <mergeCell ref="A5:C5"/>
    <mergeCell ref="A6:C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view="pageBreakPreview" zoomScaleNormal="100" zoomScaleSheetLayoutView="100" workbookViewId="0"/>
  </sheetViews>
  <sheetFormatPr defaultRowHeight="11.25"/>
  <cols>
    <col min="1" max="1" width="28.875" style="51" customWidth="1"/>
    <col min="2" max="6" width="11.625" style="51" customWidth="1"/>
    <col min="7" max="7" width="9.875" style="51" customWidth="1"/>
    <col min="8" max="12" width="8.875" style="51" customWidth="1"/>
    <col min="13" max="15" width="9.75" style="51" customWidth="1"/>
    <col min="16" max="16" width="8" style="51" customWidth="1"/>
    <col min="17" max="17" width="7.875" style="51" customWidth="1"/>
    <col min="18" max="18" width="9.75" style="51" customWidth="1"/>
    <col min="19" max="19" width="7.5" style="51" customWidth="1"/>
    <col min="20" max="20" width="5.75" style="51" customWidth="1"/>
    <col min="21" max="16384" width="9" style="51"/>
  </cols>
  <sheetData>
    <row r="1" spans="1:16" ht="18" customHeight="1" thickBot="1">
      <c r="A1" s="228" t="s">
        <v>767</v>
      </c>
      <c r="C1" s="246"/>
      <c r="D1" s="246"/>
      <c r="E1" s="246"/>
      <c r="F1" s="246" t="s">
        <v>51</v>
      </c>
      <c r="G1" s="13"/>
      <c r="H1" s="13"/>
      <c r="I1" s="13"/>
      <c r="J1" s="13"/>
      <c r="K1" s="13"/>
      <c r="L1" s="13"/>
      <c r="M1" s="13"/>
      <c r="N1" s="13"/>
      <c r="O1" s="13"/>
      <c r="P1" s="263"/>
    </row>
    <row r="2" spans="1:16" ht="18.75" customHeight="1" thickBot="1">
      <c r="A2" s="372" t="s">
        <v>766</v>
      </c>
      <c r="B2" s="495" t="s">
        <v>704</v>
      </c>
      <c r="C2" s="495">
        <v>28</v>
      </c>
      <c r="D2" s="495">
        <v>29</v>
      </c>
      <c r="E2" s="495">
        <v>30</v>
      </c>
      <c r="F2" s="495" t="s">
        <v>707</v>
      </c>
      <c r="G2" s="227"/>
      <c r="H2" s="227"/>
      <c r="I2" s="227"/>
      <c r="J2" s="227"/>
      <c r="K2" s="227"/>
      <c r="L2" s="227"/>
      <c r="M2" s="227"/>
      <c r="N2" s="227"/>
      <c r="O2" s="227"/>
      <c r="P2" s="263"/>
    </row>
    <row r="3" spans="1:16" ht="18.75" customHeight="1">
      <c r="A3" s="494" t="s">
        <v>455</v>
      </c>
      <c r="B3" s="90">
        <v>56560448</v>
      </c>
      <c r="C3" s="90">
        <v>56492316</v>
      </c>
      <c r="D3" s="90">
        <v>59140173</v>
      </c>
      <c r="E3" s="90">
        <v>55603090</v>
      </c>
      <c r="F3" s="90">
        <v>57529455</v>
      </c>
      <c r="G3" s="13"/>
      <c r="H3" s="13"/>
      <c r="I3" s="13"/>
      <c r="J3" s="13"/>
      <c r="K3" s="13"/>
      <c r="L3" s="13"/>
      <c r="M3" s="13"/>
      <c r="N3" s="13"/>
      <c r="O3" s="13"/>
      <c r="P3" s="263"/>
    </row>
    <row r="4" spans="1:16" s="335" customFormat="1" ht="18.75" customHeight="1">
      <c r="A4" s="493" t="s">
        <v>456</v>
      </c>
      <c r="B4" s="89">
        <v>30744447</v>
      </c>
      <c r="C4" s="89">
        <v>30692658</v>
      </c>
      <c r="D4" s="89">
        <v>33237254</v>
      </c>
      <c r="E4" s="89">
        <v>30824809</v>
      </c>
      <c r="F4" s="89">
        <v>32588514</v>
      </c>
      <c r="G4" s="13"/>
      <c r="H4" s="13"/>
      <c r="I4" s="13"/>
      <c r="J4" s="13"/>
      <c r="K4" s="13"/>
      <c r="L4" s="13"/>
      <c r="M4" s="13"/>
      <c r="N4" s="13"/>
      <c r="O4" s="13"/>
      <c r="P4" s="263"/>
    </row>
    <row r="5" spans="1:16" s="335" customFormat="1" ht="18.75" customHeight="1">
      <c r="A5" s="493" t="s">
        <v>457</v>
      </c>
      <c r="B5" s="89">
        <v>18997695</v>
      </c>
      <c r="C5" s="89">
        <v>18917295</v>
      </c>
      <c r="D5" s="89">
        <v>19014551</v>
      </c>
      <c r="E5" s="89">
        <v>17999895</v>
      </c>
      <c r="F5" s="89">
        <v>18085499</v>
      </c>
      <c r="G5" s="13"/>
      <c r="H5" s="13"/>
      <c r="I5" s="13"/>
      <c r="J5" s="13"/>
      <c r="K5" s="13"/>
      <c r="L5" s="13"/>
      <c r="M5" s="13"/>
      <c r="N5" s="13"/>
      <c r="O5" s="13"/>
      <c r="P5" s="263"/>
    </row>
    <row r="6" spans="1:16" s="335" customFormat="1" ht="18.75" customHeight="1">
      <c r="A6" s="492" t="s">
        <v>458</v>
      </c>
      <c r="B6" s="5">
        <v>11505127</v>
      </c>
      <c r="C6" s="5">
        <v>11146954</v>
      </c>
      <c r="D6" s="5">
        <v>10865529</v>
      </c>
      <c r="E6" s="5">
        <v>9677248</v>
      </c>
      <c r="F6" s="5">
        <v>9403844</v>
      </c>
      <c r="G6" s="13"/>
      <c r="H6" s="13"/>
      <c r="I6" s="13"/>
      <c r="J6" s="13"/>
      <c r="K6" s="13"/>
      <c r="L6" s="13"/>
      <c r="M6" s="13"/>
      <c r="N6" s="13"/>
      <c r="O6" s="13"/>
      <c r="P6" s="263"/>
    </row>
    <row r="7" spans="1:16" ht="18.75" customHeight="1">
      <c r="A7" s="492" t="s">
        <v>459</v>
      </c>
      <c r="B7" s="5">
        <v>64865</v>
      </c>
      <c r="C7" s="5">
        <v>58425</v>
      </c>
      <c r="D7" s="5">
        <v>62245</v>
      </c>
      <c r="E7" s="5">
        <v>75519</v>
      </c>
      <c r="F7" s="5">
        <v>67428</v>
      </c>
      <c r="G7" s="91"/>
      <c r="H7" s="91"/>
      <c r="I7" s="91"/>
      <c r="J7" s="91"/>
      <c r="K7" s="91"/>
      <c r="L7" s="91"/>
      <c r="M7" s="91"/>
      <c r="N7" s="91"/>
      <c r="O7" s="91"/>
    </row>
    <row r="8" spans="1:16" ht="18.75" customHeight="1">
      <c r="A8" s="492" t="s">
        <v>460</v>
      </c>
      <c r="B8" s="5">
        <v>6216585</v>
      </c>
      <c r="C8" s="5">
        <v>6322748</v>
      </c>
      <c r="D8" s="5">
        <v>6649611</v>
      </c>
      <c r="E8" s="5">
        <v>6723011</v>
      </c>
      <c r="F8" s="5">
        <v>7031389</v>
      </c>
      <c r="G8" s="91"/>
      <c r="H8" s="91"/>
      <c r="I8" s="91"/>
      <c r="J8" s="91"/>
      <c r="K8" s="91"/>
      <c r="L8" s="91"/>
      <c r="M8" s="91"/>
      <c r="N8" s="91"/>
      <c r="O8" s="91"/>
    </row>
    <row r="9" spans="1:16" ht="18.75" customHeight="1">
      <c r="A9" s="492" t="s">
        <v>461</v>
      </c>
      <c r="B9" s="5">
        <v>1010414</v>
      </c>
      <c r="C9" s="5">
        <v>1091189</v>
      </c>
      <c r="D9" s="5">
        <v>1154962</v>
      </c>
      <c r="E9" s="5">
        <v>1251862</v>
      </c>
      <c r="F9" s="5">
        <v>1328113</v>
      </c>
      <c r="G9" s="91"/>
      <c r="H9" s="91"/>
      <c r="I9" s="91"/>
      <c r="J9" s="91"/>
      <c r="K9" s="91"/>
      <c r="L9" s="91"/>
      <c r="M9" s="91"/>
      <c r="N9" s="91"/>
      <c r="O9" s="91"/>
    </row>
    <row r="10" spans="1:16" ht="18.75" customHeight="1">
      <c r="A10" s="492" t="s">
        <v>765</v>
      </c>
      <c r="B10" s="5">
        <v>200704</v>
      </c>
      <c r="C10" s="5">
        <v>297979</v>
      </c>
      <c r="D10" s="5">
        <v>282204</v>
      </c>
      <c r="E10" s="5">
        <v>272255</v>
      </c>
      <c r="F10" s="5">
        <v>254725</v>
      </c>
      <c r="G10" s="91"/>
      <c r="H10" s="91"/>
      <c r="I10" s="91"/>
      <c r="J10" s="91"/>
      <c r="K10" s="91"/>
      <c r="L10" s="91"/>
      <c r="M10" s="91"/>
      <c r="N10" s="91"/>
      <c r="O10" s="91"/>
    </row>
    <row r="11" spans="1:16" ht="18.75" customHeight="1">
      <c r="A11" s="493" t="s">
        <v>463</v>
      </c>
      <c r="B11" s="89">
        <v>6818306</v>
      </c>
      <c r="C11" s="89">
        <v>6882363</v>
      </c>
      <c r="D11" s="89">
        <v>6888368</v>
      </c>
      <c r="E11" s="89">
        <v>6778386</v>
      </c>
      <c r="F11" s="89">
        <v>6855442</v>
      </c>
    </row>
    <row r="12" spans="1:16" ht="18.75" customHeight="1">
      <c r="A12" s="492" t="s">
        <v>464</v>
      </c>
      <c r="B12" s="5">
        <v>2329727</v>
      </c>
      <c r="C12" s="5">
        <v>2375626</v>
      </c>
      <c r="D12" s="5">
        <v>1936992</v>
      </c>
      <c r="E12" s="5">
        <v>2041383</v>
      </c>
      <c r="F12" s="5">
        <v>1993730</v>
      </c>
    </row>
    <row r="13" spans="1:16" ht="18.75" customHeight="1" thickBot="1">
      <c r="A13" s="491" t="s">
        <v>465</v>
      </c>
      <c r="B13" s="6">
        <v>4488579</v>
      </c>
      <c r="C13" s="6">
        <v>4506737</v>
      </c>
      <c r="D13" s="6">
        <v>4951376</v>
      </c>
      <c r="E13" s="6">
        <v>4737003</v>
      </c>
      <c r="F13" s="6">
        <v>4861712</v>
      </c>
    </row>
    <row r="14" spans="1:16" ht="18.75" customHeight="1">
      <c r="A14" s="228" t="s">
        <v>466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4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zoomScaleNormal="100" zoomScaleSheetLayoutView="100" workbookViewId="0">
      <selection activeCell="C2" sqref="C2"/>
    </sheetView>
  </sheetViews>
  <sheetFormatPr defaultRowHeight="12"/>
  <cols>
    <col min="1" max="1" width="20.625" style="254" customWidth="1"/>
    <col min="2" max="6" width="11" style="254" customWidth="1"/>
    <col min="7" max="10" width="8.875" style="254" customWidth="1"/>
    <col min="11" max="13" width="9.75" style="254" customWidth="1"/>
    <col min="14" max="14" width="8" style="254" customWidth="1"/>
    <col min="15" max="15" width="7.875" style="254" customWidth="1"/>
    <col min="16" max="16" width="9.75" style="254" customWidth="1"/>
    <col min="17" max="17" width="7.5" style="254" customWidth="1"/>
    <col min="18" max="18" width="5.75" style="254" customWidth="1"/>
    <col min="19" max="16384" width="9" style="254"/>
  </cols>
  <sheetData>
    <row r="1" spans="1:8" ht="18" customHeight="1" thickBot="1">
      <c r="A1" s="228" t="s">
        <v>775</v>
      </c>
      <c r="B1" s="246"/>
      <c r="C1" s="246"/>
      <c r="D1" s="246"/>
      <c r="E1" s="246"/>
      <c r="F1" s="246" t="s">
        <v>51</v>
      </c>
    </row>
    <row r="2" spans="1:8" ht="45" customHeight="1" thickBot="1">
      <c r="A2" s="501" t="s">
        <v>774</v>
      </c>
      <c r="B2" s="500" t="s">
        <v>704</v>
      </c>
      <c r="C2" s="500">
        <v>28</v>
      </c>
      <c r="D2" s="500">
        <v>29</v>
      </c>
      <c r="E2" s="500">
        <v>30</v>
      </c>
      <c r="F2" s="500" t="s">
        <v>707</v>
      </c>
    </row>
    <row r="3" spans="1:8" ht="16.5" customHeight="1">
      <c r="A3" s="226" t="s">
        <v>464</v>
      </c>
      <c r="B3" s="5"/>
      <c r="C3" s="5"/>
      <c r="D3" s="5"/>
      <c r="E3" s="5"/>
      <c r="F3" s="5"/>
      <c r="H3" s="496"/>
    </row>
    <row r="4" spans="1:8" ht="16.5" customHeight="1">
      <c r="A4" s="498" t="s">
        <v>773</v>
      </c>
      <c r="B4" s="5">
        <v>1801461</v>
      </c>
      <c r="C4" s="5">
        <v>1817839</v>
      </c>
      <c r="D4" s="5">
        <v>1862936</v>
      </c>
      <c r="E4" s="5">
        <v>1851209</v>
      </c>
      <c r="F4" s="5">
        <v>1837839</v>
      </c>
      <c r="H4" s="496"/>
    </row>
    <row r="5" spans="1:8" ht="16.5" customHeight="1">
      <c r="A5" s="498" t="s">
        <v>772</v>
      </c>
      <c r="B5" s="92">
        <v>1481991</v>
      </c>
      <c r="C5" s="92">
        <v>1494566</v>
      </c>
      <c r="D5" s="92">
        <v>1508290</v>
      </c>
      <c r="E5" s="92">
        <v>1493488</v>
      </c>
      <c r="F5" s="92">
        <v>1486202</v>
      </c>
      <c r="H5" s="496"/>
    </row>
    <row r="6" spans="1:8" ht="16.5" customHeight="1">
      <c r="A6" s="498" t="s">
        <v>770</v>
      </c>
      <c r="B6" s="5">
        <v>1698039</v>
      </c>
      <c r="C6" s="5">
        <v>1622688</v>
      </c>
      <c r="D6" s="5">
        <v>1542485</v>
      </c>
      <c r="E6" s="5">
        <v>1549535</v>
      </c>
      <c r="F6" s="5">
        <v>1543915</v>
      </c>
      <c r="H6" s="496"/>
    </row>
    <row r="7" spans="1:8" ht="16.5" customHeight="1">
      <c r="A7" s="498"/>
      <c r="B7" s="5"/>
      <c r="C7" s="5"/>
      <c r="D7" s="5"/>
      <c r="E7" s="5"/>
      <c r="F7" s="5"/>
      <c r="H7" s="496"/>
    </row>
    <row r="8" spans="1:8" ht="16.5" customHeight="1">
      <c r="A8" s="498" t="s">
        <v>771</v>
      </c>
      <c r="B8" s="5">
        <v>145465</v>
      </c>
      <c r="C8" s="5">
        <v>150797</v>
      </c>
      <c r="D8" s="5">
        <v>131985</v>
      </c>
      <c r="E8" s="5">
        <v>134850</v>
      </c>
      <c r="F8" s="5">
        <v>151295</v>
      </c>
      <c r="H8" s="496"/>
    </row>
    <row r="9" spans="1:8" ht="16.5" customHeight="1" thickBot="1">
      <c r="A9" s="497" t="s">
        <v>769</v>
      </c>
      <c r="B9" s="6">
        <v>631688</v>
      </c>
      <c r="C9" s="6">
        <v>752938</v>
      </c>
      <c r="D9" s="6">
        <v>394507</v>
      </c>
      <c r="E9" s="6">
        <v>491848</v>
      </c>
      <c r="F9" s="6">
        <v>449815</v>
      </c>
      <c r="H9" s="496"/>
    </row>
    <row r="10" spans="1:8" ht="16.5" customHeight="1">
      <c r="A10" s="499" t="s">
        <v>465</v>
      </c>
      <c r="B10" s="5"/>
      <c r="C10" s="5"/>
      <c r="D10" s="5"/>
      <c r="E10" s="5"/>
      <c r="F10" s="5"/>
      <c r="H10" s="496"/>
    </row>
    <row r="11" spans="1:8" ht="16.5" customHeight="1">
      <c r="A11" s="498" t="s">
        <v>467</v>
      </c>
      <c r="B11" s="5">
        <v>2718853</v>
      </c>
      <c r="C11" s="5">
        <v>2619781</v>
      </c>
      <c r="D11" s="5">
        <v>2477550</v>
      </c>
      <c r="E11" s="5">
        <v>2550244</v>
      </c>
      <c r="F11" s="5">
        <v>2512652</v>
      </c>
      <c r="H11" s="496"/>
    </row>
    <row r="12" spans="1:8" ht="16.5" customHeight="1">
      <c r="A12" s="498" t="s">
        <v>770</v>
      </c>
      <c r="B12" s="5">
        <v>2545561</v>
      </c>
      <c r="C12" s="5">
        <v>2411721</v>
      </c>
      <c r="D12" s="5">
        <v>2382490</v>
      </c>
      <c r="E12" s="5">
        <v>2370681</v>
      </c>
      <c r="F12" s="5">
        <v>2318138</v>
      </c>
      <c r="H12" s="496"/>
    </row>
    <row r="13" spans="1:8" ht="16.5" customHeight="1">
      <c r="A13" s="498"/>
      <c r="B13" s="5"/>
      <c r="C13" s="5"/>
      <c r="D13" s="5"/>
      <c r="E13" s="5"/>
      <c r="F13" s="5"/>
      <c r="H13" s="496"/>
    </row>
    <row r="14" spans="1:8" ht="16.5" customHeight="1">
      <c r="A14" s="498" t="s">
        <v>468</v>
      </c>
      <c r="B14" s="5">
        <v>970103</v>
      </c>
      <c r="C14" s="5">
        <v>1192754</v>
      </c>
      <c r="D14" s="5">
        <v>1931513</v>
      </c>
      <c r="E14" s="5">
        <v>1586854</v>
      </c>
      <c r="F14" s="5">
        <v>1744318</v>
      </c>
      <c r="H14" s="496"/>
    </row>
    <row r="15" spans="1:8" ht="16.5" customHeight="1" thickBot="1">
      <c r="A15" s="497" t="s">
        <v>769</v>
      </c>
      <c r="B15" s="6">
        <v>1943018</v>
      </c>
      <c r="C15" s="6">
        <v>2095016</v>
      </c>
      <c r="D15" s="6">
        <v>2568886</v>
      </c>
      <c r="E15" s="6">
        <v>2366322</v>
      </c>
      <c r="F15" s="6">
        <v>2543574</v>
      </c>
      <c r="H15" s="496"/>
    </row>
    <row r="16" spans="1:8" ht="18" customHeight="1">
      <c r="A16" s="254" t="s">
        <v>768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3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view="pageBreakPreview" zoomScaleNormal="100" zoomScaleSheetLayoutView="100" workbookViewId="0"/>
  </sheetViews>
  <sheetFormatPr defaultRowHeight="12"/>
  <cols>
    <col min="1" max="1" width="11.125" style="254" customWidth="1"/>
    <col min="2" max="4" width="10.625" style="254" customWidth="1"/>
    <col min="5" max="5" width="10.5" style="254" customWidth="1"/>
    <col min="6" max="6" width="10.625" style="254" customWidth="1"/>
    <col min="7" max="7" width="11.5" style="254" customWidth="1"/>
    <col min="8" max="8" width="9.375" style="254" customWidth="1"/>
    <col min="9" max="13" width="8.875" style="254" customWidth="1"/>
    <col min="14" max="16" width="9.75" style="254" customWidth="1"/>
    <col min="17" max="17" width="8" style="254" customWidth="1"/>
    <col min="18" max="18" width="7.875" style="254" customWidth="1"/>
    <col min="19" max="19" width="9.75" style="254" customWidth="1"/>
    <col min="20" max="20" width="7.5" style="254" customWidth="1"/>
    <col min="21" max="21" width="5.75" style="254" customWidth="1"/>
    <col min="22" max="16384" width="9" style="254"/>
  </cols>
  <sheetData>
    <row r="1" spans="1:8" ht="18" customHeight="1" thickBot="1">
      <c r="A1" s="228" t="s">
        <v>786</v>
      </c>
    </row>
    <row r="2" spans="1:8" ht="14.25" customHeight="1">
      <c r="A2" s="252" t="s">
        <v>785</v>
      </c>
      <c r="B2" s="262" t="s">
        <v>469</v>
      </c>
      <c r="C2" s="217" t="s">
        <v>470</v>
      </c>
      <c r="D2" s="217" t="s">
        <v>471</v>
      </c>
      <c r="E2" s="214" t="s">
        <v>472</v>
      </c>
      <c r="F2" s="244"/>
      <c r="G2" s="244"/>
      <c r="H2" s="244"/>
    </row>
    <row r="3" spans="1:8" ht="14.25" customHeight="1">
      <c r="A3" s="259"/>
      <c r="B3" s="257"/>
      <c r="C3" s="207"/>
      <c r="D3" s="207"/>
      <c r="E3" s="473" t="s">
        <v>86</v>
      </c>
      <c r="F3" s="473" t="s">
        <v>473</v>
      </c>
      <c r="G3" s="473" t="s">
        <v>474</v>
      </c>
      <c r="H3" s="502" t="s">
        <v>784</v>
      </c>
    </row>
    <row r="4" spans="1:8" ht="18" customHeight="1" thickBot="1">
      <c r="A4" s="251"/>
      <c r="B4" s="256" t="s">
        <v>475</v>
      </c>
      <c r="C4" s="250" t="s">
        <v>476</v>
      </c>
      <c r="D4" s="250" t="s">
        <v>477</v>
      </c>
      <c r="E4" s="250" t="s">
        <v>478</v>
      </c>
      <c r="F4" s="250" t="s">
        <v>479</v>
      </c>
      <c r="G4" s="250" t="s">
        <v>480</v>
      </c>
      <c r="H4" s="241" t="s">
        <v>481</v>
      </c>
    </row>
    <row r="5" spans="1:8" ht="18.75" customHeight="1">
      <c r="A5" s="249" t="s">
        <v>704</v>
      </c>
      <c r="B5" s="8">
        <v>31389038</v>
      </c>
      <c r="C5" s="9">
        <v>30934549</v>
      </c>
      <c r="D5" s="9">
        <v>454489</v>
      </c>
      <c r="E5" s="9">
        <v>310251</v>
      </c>
      <c r="F5" s="9" t="s">
        <v>74</v>
      </c>
      <c r="G5" s="9">
        <v>310251</v>
      </c>
      <c r="H5" s="5" t="s">
        <v>74</v>
      </c>
    </row>
    <row r="6" spans="1:8" ht="18.75" customHeight="1">
      <c r="A6" s="249">
        <v>28</v>
      </c>
      <c r="B6" s="8">
        <v>31327894</v>
      </c>
      <c r="C6" s="9">
        <v>30987806</v>
      </c>
      <c r="D6" s="9">
        <v>340088</v>
      </c>
      <c r="E6" s="9">
        <v>254645</v>
      </c>
      <c r="F6" s="9" t="s">
        <v>74</v>
      </c>
      <c r="G6" s="9">
        <v>254485</v>
      </c>
      <c r="H6" s="5">
        <v>160</v>
      </c>
    </row>
    <row r="7" spans="1:8" ht="18.75" customHeight="1">
      <c r="A7" s="249">
        <v>29</v>
      </c>
      <c r="B7" s="8">
        <v>32395979</v>
      </c>
      <c r="C7" s="9">
        <v>32182713</v>
      </c>
      <c r="D7" s="9">
        <v>213266</v>
      </c>
      <c r="E7" s="9">
        <v>111335</v>
      </c>
      <c r="F7" s="9" t="s">
        <v>74</v>
      </c>
      <c r="G7" s="9">
        <v>111335</v>
      </c>
      <c r="H7" s="5" t="s">
        <v>74</v>
      </c>
    </row>
    <row r="8" spans="1:8" ht="18.75" customHeight="1">
      <c r="A8" s="249">
        <v>30</v>
      </c>
      <c r="B8" s="8">
        <v>30740310</v>
      </c>
      <c r="C8" s="9">
        <v>30463581</v>
      </c>
      <c r="D8" s="9">
        <v>276729</v>
      </c>
      <c r="E8" s="9">
        <v>223138</v>
      </c>
      <c r="F8" s="9" t="s">
        <v>74</v>
      </c>
      <c r="G8" s="9">
        <v>223138</v>
      </c>
      <c r="H8" s="5" t="s">
        <v>74</v>
      </c>
    </row>
    <row r="9" spans="1:8" ht="18.75" customHeight="1" thickBot="1">
      <c r="A9" s="248" t="s">
        <v>703</v>
      </c>
      <c r="B9" s="10">
        <v>31937922</v>
      </c>
      <c r="C9" s="11">
        <v>31796215</v>
      </c>
      <c r="D9" s="11">
        <v>141707</v>
      </c>
      <c r="E9" s="11">
        <v>118151</v>
      </c>
      <c r="F9" s="11" t="s">
        <v>75</v>
      </c>
      <c r="G9" s="11">
        <v>56175</v>
      </c>
      <c r="H9" s="6">
        <v>61976</v>
      </c>
    </row>
    <row r="10" spans="1:8" ht="18.75" customHeight="1">
      <c r="A10" s="50"/>
      <c r="B10" s="13"/>
      <c r="C10" s="13"/>
      <c r="D10" s="13"/>
      <c r="E10" s="13"/>
      <c r="F10" s="13"/>
      <c r="G10" s="13"/>
      <c r="H10" s="13"/>
    </row>
    <row r="11" spans="1:8" ht="18" customHeight="1" thickBot="1">
      <c r="H11" s="246" t="s">
        <v>51</v>
      </c>
    </row>
    <row r="12" spans="1:8" ht="14.25" customHeight="1">
      <c r="A12" s="262" t="s">
        <v>783</v>
      </c>
      <c r="B12" s="217"/>
      <c r="C12" s="217" t="s">
        <v>482</v>
      </c>
      <c r="D12" s="217" t="s">
        <v>483</v>
      </c>
      <c r="E12" s="217" t="s">
        <v>484</v>
      </c>
      <c r="F12" s="217" t="s">
        <v>485</v>
      </c>
      <c r="G12" s="217" t="s">
        <v>486</v>
      </c>
      <c r="H12" s="214" t="s">
        <v>782</v>
      </c>
    </row>
    <row r="13" spans="1:8" ht="18" customHeight="1">
      <c r="A13" s="373" t="s">
        <v>487</v>
      </c>
      <c r="B13" s="208" t="s">
        <v>488</v>
      </c>
      <c r="C13" s="350"/>
      <c r="D13" s="350"/>
      <c r="E13" s="350"/>
      <c r="F13" s="350"/>
      <c r="G13" s="350"/>
      <c r="H13" s="349"/>
    </row>
    <row r="14" spans="1:8" ht="18" customHeight="1" thickBot="1">
      <c r="A14" s="256" t="s">
        <v>781</v>
      </c>
      <c r="B14" s="250" t="s">
        <v>780</v>
      </c>
      <c r="C14" s="250" t="s">
        <v>489</v>
      </c>
      <c r="D14" s="250" t="s">
        <v>779</v>
      </c>
      <c r="E14" s="250" t="s">
        <v>778</v>
      </c>
      <c r="F14" s="250" t="s">
        <v>777</v>
      </c>
      <c r="G14" s="250" t="s">
        <v>776</v>
      </c>
      <c r="H14" s="241" t="s">
        <v>490</v>
      </c>
    </row>
    <row r="15" spans="1:8" ht="18.75" customHeight="1">
      <c r="A15" s="8" t="s">
        <v>74</v>
      </c>
      <c r="B15" s="9" t="s">
        <v>74</v>
      </c>
      <c r="C15" s="93">
        <v>144238</v>
      </c>
      <c r="D15" s="94">
        <v>-38070</v>
      </c>
      <c r="E15" s="93">
        <v>101451</v>
      </c>
      <c r="F15" s="93" t="s">
        <v>74</v>
      </c>
      <c r="G15" s="93" t="s">
        <v>74</v>
      </c>
      <c r="H15" s="95">
        <v>63381</v>
      </c>
    </row>
    <row r="16" spans="1:8" ht="18.75" customHeight="1">
      <c r="A16" s="8" t="s">
        <v>74</v>
      </c>
      <c r="B16" s="9" t="s">
        <v>74</v>
      </c>
      <c r="C16" s="93">
        <v>85443</v>
      </c>
      <c r="D16" s="93">
        <v>-58795</v>
      </c>
      <c r="E16" s="93">
        <v>73618</v>
      </c>
      <c r="F16" s="93" t="s">
        <v>74</v>
      </c>
      <c r="G16" s="93" t="s">
        <v>74</v>
      </c>
      <c r="H16" s="96">
        <v>14823</v>
      </c>
    </row>
    <row r="17" spans="1:8" ht="18.75" customHeight="1">
      <c r="A17" s="8" t="s">
        <v>74</v>
      </c>
      <c r="B17" s="9" t="s">
        <v>74</v>
      </c>
      <c r="C17" s="93">
        <v>101931</v>
      </c>
      <c r="D17" s="93">
        <v>16488</v>
      </c>
      <c r="E17" s="93">
        <v>48532</v>
      </c>
      <c r="F17" s="93" t="s">
        <v>74</v>
      </c>
      <c r="G17" s="93" t="s">
        <v>74</v>
      </c>
      <c r="H17" s="96">
        <v>65020</v>
      </c>
    </row>
    <row r="18" spans="1:8" ht="18.75" customHeight="1">
      <c r="A18" s="8" t="s">
        <v>74</v>
      </c>
      <c r="B18" s="9" t="s">
        <v>74</v>
      </c>
      <c r="C18" s="93">
        <v>53591</v>
      </c>
      <c r="D18" s="93">
        <v>-48340</v>
      </c>
      <c r="E18" s="93">
        <v>55567</v>
      </c>
      <c r="F18" s="93" t="s">
        <v>74</v>
      </c>
      <c r="G18" s="93" t="s">
        <v>74</v>
      </c>
      <c r="H18" s="96">
        <v>7227</v>
      </c>
    </row>
    <row r="19" spans="1:8" ht="18.75" customHeight="1" thickBot="1">
      <c r="A19" s="10" t="s">
        <v>692</v>
      </c>
      <c r="B19" s="11" t="s">
        <v>692</v>
      </c>
      <c r="C19" s="97">
        <v>23556</v>
      </c>
      <c r="D19" s="97">
        <v>-30035</v>
      </c>
      <c r="E19" s="97">
        <v>29020</v>
      </c>
      <c r="F19" s="97" t="s">
        <v>692</v>
      </c>
      <c r="G19" s="97">
        <v>100000</v>
      </c>
      <c r="H19" s="98">
        <v>-101015</v>
      </c>
    </row>
    <row r="20" spans="1:8" ht="18" customHeight="1">
      <c r="A20" s="228" t="s">
        <v>491</v>
      </c>
    </row>
  </sheetData>
  <mergeCells count="12">
    <mergeCell ref="E12:E13"/>
    <mergeCell ref="F12:F13"/>
    <mergeCell ref="G12:G13"/>
    <mergeCell ref="H12:H13"/>
    <mergeCell ref="A2:A4"/>
    <mergeCell ref="B2:B3"/>
    <mergeCell ref="C2:C3"/>
    <mergeCell ref="D2:D3"/>
    <mergeCell ref="E2:H2"/>
    <mergeCell ref="A12:B12"/>
    <mergeCell ref="C12:C13"/>
    <mergeCell ref="D12:D1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5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view="pageBreakPreview" topLeftCell="C1" zoomScaleNormal="90" zoomScaleSheetLayoutView="100" workbookViewId="0">
      <pane ySplit="2" topLeftCell="A3" activePane="bottomLeft" state="frozen"/>
      <selection activeCell="C2" sqref="C2"/>
      <selection pane="bottomLeft" activeCell="C2" sqref="C2"/>
    </sheetView>
  </sheetViews>
  <sheetFormatPr defaultRowHeight="12"/>
  <cols>
    <col min="1" max="1" width="8.875" style="254" customWidth="1"/>
    <col min="2" max="2" width="8.25" style="254" customWidth="1"/>
    <col min="3" max="3" width="8.375" style="254" customWidth="1"/>
    <col min="4" max="5" width="6.625" style="254" customWidth="1"/>
    <col min="6" max="6" width="5.875" style="254" customWidth="1"/>
    <col min="7" max="7" width="5.625" style="254" customWidth="1"/>
    <col min="8" max="8" width="7.875" style="254" bestFit="1" customWidth="1"/>
    <col min="9" max="11" width="6.625" style="254" customWidth="1"/>
    <col min="12" max="12" width="6.5" style="254" customWidth="1"/>
    <col min="13" max="13" width="7.125" style="254" customWidth="1"/>
    <col min="14" max="14" width="5.875" style="254" customWidth="1"/>
    <col min="15" max="15" width="6" style="254" customWidth="1"/>
    <col min="16" max="16" width="6.125" style="254" customWidth="1"/>
    <col min="17" max="17" width="6.25" style="254" customWidth="1"/>
    <col min="18" max="18" width="7.25" style="254" customWidth="1"/>
    <col min="19" max="19" width="7.375" style="254" customWidth="1"/>
    <col min="20" max="20" width="6.375" style="254" customWidth="1"/>
    <col min="21" max="21" width="6.25" style="254" customWidth="1"/>
    <col min="22" max="22" width="7.375" style="254" customWidth="1"/>
    <col min="23" max="23" width="6.25" style="254" customWidth="1"/>
    <col min="24" max="24" width="7.875" style="254" bestFit="1" customWidth="1"/>
    <col min="25" max="25" width="9" style="254" bestFit="1" customWidth="1"/>
    <col min="26" max="16384" width="9" style="254"/>
  </cols>
  <sheetData>
    <row r="1" spans="1:25" ht="18" customHeight="1" thickBot="1">
      <c r="A1" s="228" t="s">
        <v>809</v>
      </c>
      <c r="F1" s="229"/>
      <c r="Y1" s="514" t="s">
        <v>51</v>
      </c>
    </row>
    <row r="2" spans="1:25" s="507" customFormat="1" ht="54" customHeight="1" thickBot="1">
      <c r="A2" s="513" t="s">
        <v>808</v>
      </c>
      <c r="B2" s="512" t="s">
        <v>492</v>
      </c>
      <c r="C2" s="509" t="s">
        <v>493</v>
      </c>
      <c r="D2" s="509" t="s">
        <v>807</v>
      </c>
      <c r="E2" s="509" t="s">
        <v>806</v>
      </c>
      <c r="F2" s="509" t="s">
        <v>805</v>
      </c>
      <c r="G2" s="509" t="s">
        <v>494</v>
      </c>
      <c r="H2" s="509" t="s">
        <v>804</v>
      </c>
      <c r="I2" s="509" t="s">
        <v>803</v>
      </c>
      <c r="J2" s="509" t="s">
        <v>802</v>
      </c>
      <c r="K2" s="509" t="s">
        <v>801</v>
      </c>
      <c r="L2" s="511" t="s">
        <v>800</v>
      </c>
      <c r="M2" s="510" t="s">
        <v>799</v>
      </c>
      <c r="N2" s="510" t="s">
        <v>798</v>
      </c>
      <c r="O2" s="509" t="s">
        <v>797</v>
      </c>
      <c r="P2" s="509" t="s">
        <v>495</v>
      </c>
      <c r="Q2" s="509" t="s">
        <v>496</v>
      </c>
      <c r="R2" s="509" t="s">
        <v>796</v>
      </c>
      <c r="S2" s="509" t="s">
        <v>795</v>
      </c>
      <c r="T2" s="509" t="s">
        <v>794</v>
      </c>
      <c r="U2" s="509" t="s">
        <v>224</v>
      </c>
      <c r="V2" s="509" t="s">
        <v>497</v>
      </c>
      <c r="W2" s="509" t="s">
        <v>498</v>
      </c>
      <c r="X2" s="509" t="s">
        <v>499</v>
      </c>
      <c r="Y2" s="508" t="s">
        <v>500</v>
      </c>
    </row>
    <row r="3" spans="1:25" s="51" customFormat="1" ht="24" customHeight="1">
      <c r="A3" s="506" t="s">
        <v>793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 t="s">
        <v>501</v>
      </c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</row>
    <row r="4" spans="1:25" s="51" customFormat="1" ht="26.25" customHeight="1">
      <c r="A4" s="504" t="s">
        <v>704</v>
      </c>
      <c r="B4" s="99">
        <v>31389038</v>
      </c>
      <c r="C4" s="100">
        <v>11111007</v>
      </c>
      <c r="D4" s="100">
        <v>258982</v>
      </c>
      <c r="E4" s="100">
        <v>24777</v>
      </c>
      <c r="F4" s="100">
        <v>79614</v>
      </c>
      <c r="G4" s="100">
        <v>78206</v>
      </c>
      <c r="H4" s="100">
        <v>1462690</v>
      </c>
      <c r="I4" s="100">
        <v>581447</v>
      </c>
      <c r="J4" s="100">
        <v>71274</v>
      </c>
      <c r="K4" s="100" t="s">
        <v>787</v>
      </c>
      <c r="L4" s="101">
        <v>44439</v>
      </c>
      <c r="M4" s="102">
        <v>5674451</v>
      </c>
      <c r="N4" s="102">
        <v>16109</v>
      </c>
      <c r="O4" s="100">
        <v>519237</v>
      </c>
      <c r="P4" s="100">
        <v>308237</v>
      </c>
      <c r="Q4" s="100">
        <v>130496</v>
      </c>
      <c r="R4" s="100">
        <v>3762978</v>
      </c>
      <c r="S4" s="100">
        <v>2381150</v>
      </c>
      <c r="T4" s="100">
        <v>35819</v>
      </c>
      <c r="U4" s="100">
        <v>157679</v>
      </c>
      <c r="V4" s="100">
        <v>258</v>
      </c>
      <c r="W4" s="100">
        <v>286019</v>
      </c>
      <c r="X4" s="100">
        <v>1128913</v>
      </c>
      <c r="Y4" s="101">
        <v>3725256</v>
      </c>
    </row>
    <row r="5" spans="1:25" s="51" customFormat="1" ht="26.25" customHeight="1">
      <c r="A5" s="504">
        <v>28</v>
      </c>
      <c r="B5" s="99">
        <v>31327894</v>
      </c>
      <c r="C5" s="100">
        <v>11249557</v>
      </c>
      <c r="D5" s="100">
        <v>256582</v>
      </c>
      <c r="E5" s="100">
        <v>13959</v>
      </c>
      <c r="F5" s="100">
        <v>55698</v>
      </c>
      <c r="G5" s="100">
        <v>34825</v>
      </c>
      <c r="H5" s="100">
        <v>1294596</v>
      </c>
      <c r="I5" s="100">
        <v>565698</v>
      </c>
      <c r="J5" s="100">
        <v>73555</v>
      </c>
      <c r="K5" s="100" t="s">
        <v>692</v>
      </c>
      <c r="L5" s="101">
        <v>45361</v>
      </c>
      <c r="M5" s="102">
        <v>5456793</v>
      </c>
      <c r="N5" s="102">
        <v>15406</v>
      </c>
      <c r="O5" s="100">
        <v>482926</v>
      </c>
      <c r="P5" s="100">
        <v>315918</v>
      </c>
      <c r="Q5" s="100">
        <v>129625</v>
      </c>
      <c r="R5" s="100">
        <v>4024644</v>
      </c>
      <c r="S5" s="100">
        <v>2079823</v>
      </c>
      <c r="T5" s="100">
        <v>21649</v>
      </c>
      <c r="U5" s="100">
        <v>233269</v>
      </c>
      <c r="V5" s="100">
        <v>100299</v>
      </c>
      <c r="W5" s="100">
        <v>454489</v>
      </c>
      <c r="X5" s="100">
        <v>1156877</v>
      </c>
      <c r="Y5" s="101">
        <v>3266345</v>
      </c>
    </row>
    <row r="6" spans="1:25" s="51" customFormat="1" ht="26.25" customHeight="1">
      <c r="A6" s="504">
        <v>29</v>
      </c>
      <c r="B6" s="99">
        <v>32395979</v>
      </c>
      <c r="C6" s="100">
        <v>11491502</v>
      </c>
      <c r="D6" s="100">
        <v>255726</v>
      </c>
      <c r="E6" s="100">
        <v>20835</v>
      </c>
      <c r="F6" s="100">
        <v>74848</v>
      </c>
      <c r="G6" s="100">
        <v>75334</v>
      </c>
      <c r="H6" s="100">
        <v>1314603</v>
      </c>
      <c r="I6" s="100">
        <v>555833</v>
      </c>
      <c r="J6" s="100">
        <v>93528</v>
      </c>
      <c r="K6" s="100" t="s">
        <v>75</v>
      </c>
      <c r="L6" s="101">
        <v>50159</v>
      </c>
      <c r="M6" s="102">
        <v>5269502</v>
      </c>
      <c r="N6" s="102">
        <v>14789</v>
      </c>
      <c r="O6" s="100">
        <v>445872</v>
      </c>
      <c r="P6" s="100">
        <v>281149</v>
      </c>
      <c r="Q6" s="100">
        <v>128927</v>
      </c>
      <c r="R6" s="100">
        <v>4248373</v>
      </c>
      <c r="S6" s="100">
        <v>2165590</v>
      </c>
      <c r="T6" s="100">
        <v>34355</v>
      </c>
      <c r="U6" s="100">
        <v>241604</v>
      </c>
      <c r="V6" s="100">
        <v>100251</v>
      </c>
      <c r="W6" s="100">
        <v>340088</v>
      </c>
      <c r="X6" s="100">
        <v>1196635</v>
      </c>
      <c r="Y6" s="101">
        <v>3996476</v>
      </c>
    </row>
    <row r="7" spans="1:25" s="51" customFormat="1" ht="26.25" customHeight="1">
      <c r="A7" s="504">
        <v>30</v>
      </c>
      <c r="B7" s="99">
        <v>30740310</v>
      </c>
      <c r="C7" s="100">
        <v>11247846</v>
      </c>
      <c r="D7" s="100">
        <v>259138</v>
      </c>
      <c r="E7" s="100">
        <v>20634</v>
      </c>
      <c r="F7" s="100">
        <v>61763</v>
      </c>
      <c r="G7" s="100">
        <v>48781</v>
      </c>
      <c r="H7" s="100">
        <v>1381425</v>
      </c>
      <c r="I7" s="100">
        <v>542322</v>
      </c>
      <c r="J7" s="100">
        <v>114428</v>
      </c>
      <c r="K7" s="100" t="s">
        <v>692</v>
      </c>
      <c r="L7" s="101">
        <v>57484</v>
      </c>
      <c r="M7" s="102">
        <v>5444951</v>
      </c>
      <c r="N7" s="102">
        <v>13742</v>
      </c>
      <c r="O7" s="100">
        <v>420582</v>
      </c>
      <c r="P7" s="100">
        <v>291715</v>
      </c>
      <c r="Q7" s="100">
        <v>126467</v>
      </c>
      <c r="R7" s="100">
        <v>3856738</v>
      </c>
      <c r="S7" s="100">
        <v>2303432</v>
      </c>
      <c r="T7" s="100">
        <v>35745</v>
      </c>
      <c r="U7" s="100">
        <v>347907</v>
      </c>
      <c r="V7" s="100">
        <v>250295</v>
      </c>
      <c r="W7" s="100">
        <v>213266</v>
      </c>
      <c r="X7" s="100">
        <v>1156759</v>
      </c>
      <c r="Y7" s="101">
        <v>2544890</v>
      </c>
    </row>
    <row r="8" spans="1:25" s="51" customFormat="1" ht="26.25" customHeight="1">
      <c r="A8" s="504" t="s">
        <v>707</v>
      </c>
      <c r="B8" s="99">
        <v>31937922</v>
      </c>
      <c r="C8" s="100">
        <v>11486089</v>
      </c>
      <c r="D8" s="100">
        <v>260719</v>
      </c>
      <c r="E8" s="100">
        <v>10567</v>
      </c>
      <c r="F8" s="100">
        <v>68385</v>
      </c>
      <c r="G8" s="100">
        <v>36526</v>
      </c>
      <c r="H8" s="100">
        <v>1330190</v>
      </c>
      <c r="I8" s="100">
        <v>550846</v>
      </c>
      <c r="J8" s="100">
        <v>53958</v>
      </c>
      <c r="K8" s="100">
        <v>15199</v>
      </c>
      <c r="L8" s="101">
        <v>178329</v>
      </c>
      <c r="M8" s="102">
        <v>5423079</v>
      </c>
      <c r="N8" s="102">
        <v>13400</v>
      </c>
      <c r="O8" s="100">
        <v>298008</v>
      </c>
      <c r="P8" s="100">
        <v>282547</v>
      </c>
      <c r="Q8" s="100">
        <v>142372</v>
      </c>
      <c r="R8" s="100">
        <v>3958179</v>
      </c>
      <c r="S8" s="100">
        <v>2866932</v>
      </c>
      <c r="T8" s="100">
        <v>28959</v>
      </c>
      <c r="U8" s="100">
        <v>470639</v>
      </c>
      <c r="V8" s="100">
        <v>700956</v>
      </c>
      <c r="W8" s="100">
        <v>276729</v>
      </c>
      <c r="X8" s="100">
        <v>1268606</v>
      </c>
      <c r="Y8" s="101">
        <v>2216708</v>
      </c>
    </row>
    <row r="9" spans="1:25" s="51" customFormat="1" ht="26.25" customHeight="1">
      <c r="A9" s="505" t="s">
        <v>502</v>
      </c>
      <c r="B9" s="505"/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 t="s">
        <v>792</v>
      </c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505"/>
    </row>
    <row r="10" spans="1:25" s="51" customFormat="1" ht="26.25" customHeight="1">
      <c r="A10" s="504" t="s">
        <v>704</v>
      </c>
      <c r="B10" s="99">
        <v>21621660</v>
      </c>
      <c r="C10" s="100">
        <v>11111007</v>
      </c>
      <c r="D10" s="100">
        <v>258982</v>
      </c>
      <c r="E10" s="100">
        <v>24777</v>
      </c>
      <c r="F10" s="100">
        <v>79614</v>
      </c>
      <c r="G10" s="100">
        <v>78206</v>
      </c>
      <c r="H10" s="100">
        <v>1462690</v>
      </c>
      <c r="I10" s="100">
        <v>581447</v>
      </c>
      <c r="J10" s="100">
        <v>71274</v>
      </c>
      <c r="K10" s="100" t="s">
        <v>692</v>
      </c>
      <c r="L10" s="101">
        <v>44439</v>
      </c>
      <c r="M10" s="102">
        <v>5674451</v>
      </c>
      <c r="N10" s="102">
        <v>16109</v>
      </c>
      <c r="O10" s="100" t="s">
        <v>74</v>
      </c>
      <c r="P10" s="100">
        <v>79706</v>
      </c>
      <c r="Q10" s="100" t="s">
        <v>74</v>
      </c>
      <c r="R10" s="100">
        <v>181396</v>
      </c>
      <c r="S10" s="100">
        <v>44794</v>
      </c>
      <c r="T10" s="100">
        <v>13673</v>
      </c>
      <c r="U10" s="100">
        <v>78603</v>
      </c>
      <c r="V10" s="100">
        <v>258</v>
      </c>
      <c r="W10" s="100">
        <v>182308</v>
      </c>
      <c r="X10" s="100">
        <v>152870</v>
      </c>
      <c r="Y10" s="101">
        <v>1485056</v>
      </c>
    </row>
    <row r="11" spans="1:25" s="51" customFormat="1" ht="26.25" customHeight="1">
      <c r="A11" s="504">
        <v>28</v>
      </c>
      <c r="B11" s="99">
        <v>20952857</v>
      </c>
      <c r="C11" s="100">
        <v>11249557</v>
      </c>
      <c r="D11" s="100">
        <v>256582</v>
      </c>
      <c r="E11" s="100">
        <v>13959</v>
      </c>
      <c r="F11" s="100">
        <v>55698</v>
      </c>
      <c r="G11" s="100">
        <v>34825</v>
      </c>
      <c r="H11" s="100">
        <v>1294596</v>
      </c>
      <c r="I11" s="100">
        <v>565698</v>
      </c>
      <c r="J11" s="100">
        <v>73555</v>
      </c>
      <c r="K11" s="100" t="s">
        <v>692</v>
      </c>
      <c r="L11" s="101">
        <v>45361</v>
      </c>
      <c r="M11" s="102">
        <v>5456793</v>
      </c>
      <c r="N11" s="102">
        <v>15406</v>
      </c>
      <c r="O11" s="100">
        <v>2264</v>
      </c>
      <c r="P11" s="100">
        <v>80259</v>
      </c>
      <c r="Q11" s="100" t="s">
        <v>791</v>
      </c>
      <c r="R11" s="100">
        <v>112443</v>
      </c>
      <c r="S11" s="100">
        <v>74594</v>
      </c>
      <c r="T11" s="100">
        <v>5449</v>
      </c>
      <c r="U11" s="100">
        <v>51952</v>
      </c>
      <c r="V11" s="100">
        <v>17695</v>
      </c>
      <c r="W11" s="100">
        <v>227117</v>
      </c>
      <c r="X11" s="100">
        <v>83409</v>
      </c>
      <c r="Y11" s="101">
        <v>1235645</v>
      </c>
    </row>
    <row r="12" spans="1:25" s="51" customFormat="1" ht="26.25" customHeight="1">
      <c r="A12" s="504">
        <v>29</v>
      </c>
      <c r="B12" s="99">
        <v>20892107</v>
      </c>
      <c r="C12" s="100">
        <v>11491502</v>
      </c>
      <c r="D12" s="100">
        <v>255726</v>
      </c>
      <c r="E12" s="100">
        <v>20835</v>
      </c>
      <c r="F12" s="100">
        <v>74848</v>
      </c>
      <c r="G12" s="100">
        <v>75334</v>
      </c>
      <c r="H12" s="100">
        <v>1314603</v>
      </c>
      <c r="I12" s="100">
        <v>555833</v>
      </c>
      <c r="J12" s="100">
        <v>93528</v>
      </c>
      <c r="K12" s="100" t="s">
        <v>75</v>
      </c>
      <c r="L12" s="101">
        <v>50159</v>
      </c>
      <c r="M12" s="102">
        <v>5269502</v>
      </c>
      <c r="N12" s="102">
        <v>14789</v>
      </c>
      <c r="O12" s="100">
        <v>668</v>
      </c>
      <c r="P12" s="100">
        <v>81083</v>
      </c>
      <c r="Q12" s="100" t="s">
        <v>791</v>
      </c>
      <c r="R12" s="100">
        <v>16777</v>
      </c>
      <c r="S12" s="100">
        <v>44740</v>
      </c>
      <c r="T12" s="100">
        <v>16307</v>
      </c>
      <c r="U12" s="100">
        <v>72097</v>
      </c>
      <c r="V12" s="100">
        <v>251</v>
      </c>
      <c r="W12" s="100">
        <v>85444</v>
      </c>
      <c r="X12" s="100">
        <v>93905</v>
      </c>
      <c r="Y12" s="101">
        <v>1264176</v>
      </c>
    </row>
    <row r="13" spans="1:25" s="51" customFormat="1" ht="26.25" customHeight="1">
      <c r="A13" s="504">
        <v>30</v>
      </c>
      <c r="B13" s="99">
        <v>20964737</v>
      </c>
      <c r="C13" s="100">
        <v>11247846</v>
      </c>
      <c r="D13" s="100">
        <v>259138</v>
      </c>
      <c r="E13" s="100">
        <v>20634</v>
      </c>
      <c r="F13" s="100">
        <v>61763</v>
      </c>
      <c r="G13" s="100">
        <v>48781</v>
      </c>
      <c r="H13" s="100">
        <v>1381425</v>
      </c>
      <c r="I13" s="100">
        <v>542322</v>
      </c>
      <c r="J13" s="100">
        <v>114428</v>
      </c>
      <c r="K13" s="100" t="s">
        <v>692</v>
      </c>
      <c r="L13" s="101">
        <v>57484</v>
      </c>
      <c r="M13" s="102">
        <v>5444951</v>
      </c>
      <c r="N13" s="102">
        <v>13742</v>
      </c>
      <c r="O13" s="100" t="s">
        <v>74</v>
      </c>
      <c r="P13" s="100">
        <v>82567</v>
      </c>
      <c r="Q13" s="100">
        <v>2318</v>
      </c>
      <c r="R13" s="100">
        <v>29657</v>
      </c>
      <c r="S13" s="100">
        <v>42136</v>
      </c>
      <c r="T13" s="100">
        <v>18898</v>
      </c>
      <c r="U13" s="100">
        <v>87438</v>
      </c>
      <c r="V13" s="100">
        <v>295</v>
      </c>
      <c r="W13" s="100">
        <v>123095</v>
      </c>
      <c r="X13" s="100">
        <v>90029</v>
      </c>
      <c r="Y13" s="101">
        <v>1295790</v>
      </c>
    </row>
    <row r="14" spans="1:25" s="51" customFormat="1" ht="26.25" customHeight="1">
      <c r="A14" s="504" t="s">
        <v>707</v>
      </c>
      <c r="B14" s="99">
        <f>3240539+18059822</f>
        <v>21300361</v>
      </c>
      <c r="C14" s="100">
        <f>585881+10900208</f>
        <v>11486089</v>
      </c>
      <c r="D14" s="100">
        <v>260719</v>
      </c>
      <c r="E14" s="100">
        <v>10567</v>
      </c>
      <c r="F14" s="100">
        <v>68385</v>
      </c>
      <c r="G14" s="100">
        <v>36526</v>
      </c>
      <c r="H14" s="100">
        <v>1330190</v>
      </c>
      <c r="I14" s="100">
        <v>550846</v>
      </c>
      <c r="J14" s="100">
        <v>53958</v>
      </c>
      <c r="K14" s="100">
        <v>15199</v>
      </c>
      <c r="L14" s="101">
        <v>178329</v>
      </c>
      <c r="M14" s="102">
        <f>883590+4539489</f>
        <v>5423079</v>
      </c>
      <c r="N14" s="102">
        <v>13400</v>
      </c>
      <c r="O14" s="100" t="s">
        <v>692</v>
      </c>
      <c r="P14" s="100">
        <v>86077</v>
      </c>
      <c r="Q14" s="100" t="s">
        <v>692</v>
      </c>
      <c r="R14" s="100" t="s">
        <v>692</v>
      </c>
      <c r="S14" s="100">
        <v>14970</v>
      </c>
      <c r="T14" s="100">
        <f>12642+6647</f>
        <v>19289</v>
      </c>
      <c r="U14" s="100">
        <v>30371</v>
      </c>
      <c r="V14" s="100">
        <v>300956</v>
      </c>
      <c r="W14" s="100">
        <v>124755</v>
      </c>
      <c r="X14" s="100">
        <f>222166+9282</f>
        <v>231448</v>
      </c>
      <c r="Y14" s="101">
        <v>1065208</v>
      </c>
    </row>
    <row r="15" spans="1:25" s="51" customFormat="1" ht="26.25" customHeight="1">
      <c r="A15" s="505" t="s">
        <v>790</v>
      </c>
      <c r="B15" s="505"/>
      <c r="C15" s="505"/>
      <c r="D15" s="505"/>
      <c r="E15" s="505"/>
      <c r="F15" s="505"/>
      <c r="G15" s="505"/>
      <c r="H15" s="505"/>
      <c r="I15" s="505"/>
      <c r="J15" s="505"/>
      <c r="K15" s="505"/>
      <c r="L15" s="505"/>
      <c r="M15" s="505" t="s">
        <v>789</v>
      </c>
      <c r="N15" s="505"/>
      <c r="O15" s="505"/>
      <c r="P15" s="505"/>
      <c r="Q15" s="505"/>
      <c r="R15" s="505"/>
      <c r="S15" s="505"/>
      <c r="T15" s="505"/>
      <c r="U15" s="505"/>
      <c r="V15" s="505"/>
      <c r="W15" s="505"/>
      <c r="X15" s="505"/>
      <c r="Y15" s="505"/>
    </row>
    <row r="16" spans="1:25" s="51" customFormat="1" ht="26.25" customHeight="1">
      <c r="A16" s="504">
        <v>27</v>
      </c>
      <c r="B16" s="99">
        <v>24312120</v>
      </c>
      <c r="C16" s="100">
        <v>10533398</v>
      </c>
      <c r="D16" s="100">
        <v>258982</v>
      </c>
      <c r="E16" s="100">
        <v>24777</v>
      </c>
      <c r="F16" s="100">
        <v>79614</v>
      </c>
      <c r="G16" s="100">
        <v>78206</v>
      </c>
      <c r="H16" s="100">
        <v>1462690</v>
      </c>
      <c r="I16" s="100">
        <v>581447</v>
      </c>
      <c r="J16" s="100">
        <v>71274</v>
      </c>
      <c r="K16" s="100" t="s">
        <v>692</v>
      </c>
      <c r="L16" s="101">
        <v>44439</v>
      </c>
      <c r="M16" s="102">
        <v>4762706</v>
      </c>
      <c r="N16" s="102">
        <v>16109</v>
      </c>
      <c r="O16" s="100">
        <v>494187</v>
      </c>
      <c r="P16" s="100">
        <v>308237</v>
      </c>
      <c r="Q16" s="100">
        <v>130496</v>
      </c>
      <c r="R16" s="100">
        <v>2973333</v>
      </c>
      <c r="S16" s="100">
        <v>1565388</v>
      </c>
      <c r="T16" s="100">
        <v>2565</v>
      </c>
      <c r="U16" s="100" t="s">
        <v>74</v>
      </c>
      <c r="V16" s="100" t="s">
        <v>74</v>
      </c>
      <c r="W16" s="100" t="s">
        <v>74</v>
      </c>
      <c r="X16" s="100">
        <v>924272</v>
      </c>
      <c r="Y16" s="101" t="s">
        <v>74</v>
      </c>
    </row>
    <row r="17" spans="1:25" s="51" customFormat="1" ht="26.25" customHeight="1">
      <c r="A17" s="504">
        <v>28</v>
      </c>
      <c r="B17" s="99">
        <v>24267593</v>
      </c>
      <c r="C17" s="100">
        <v>10664522</v>
      </c>
      <c r="D17" s="100">
        <v>256582</v>
      </c>
      <c r="E17" s="100">
        <v>13959</v>
      </c>
      <c r="F17" s="100">
        <v>55698</v>
      </c>
      <c r="G17" s="100">
        <v>34825</v>
      </c>
      <c r="H17" s="100">
        <v>1294596</v>
      </c>
      <c r="I17" s="100">
        <v>565698</v>
      </c>
      <c r="J17" s="100">
        <v>73555</v>
      </c>
      <c r="K17" s="100" t="s">
        <v>692</v>
      </c>
      <c r="L17" s="101">
        <v>45361</v>
      </c>
      <c r="M17" s="102">
        <v>4570185</v>
      </c>
      <c r="N17" s="102">
        <v>15406</v>
      </c>
      <c r="O17" s="100">
        <v>432706</v>
      </c>
      <c r="P17" s="100">
        <v>315918</v>
      </c>
      <c r="Q17" s="100">
        <v>129625</v>
      </c>
      <c r="R17" s="100">
        <v>3057659</v>
      </c>
      <c r="S17" s="100">
        <v>1688036</v>
      </c>
      <c r="T17" s="100">
        <v>2842</v>
      </c>
      <c r="U17" s="100" t="s">
        <v>74</v>
      </c>
      <c r="V17" s="100" t="s">
        <v>74</v>
      </c>
      <c r="W17" s="100" t="s">
        <v>74</v>
      </c>
      <c r="X17" s="100">
        <v>1050420</v>
      </c>
      <c r="Y17" s="101" t="s">
        <v>74</v>
      </c>
    </row>
    <row r="18" spans="1:25" s="51" customFormat="1" ht="26.25" customHeight="1">
      <c r="A18" s="504">
        <v>29</v>
      </c>
      <c r="B18" s="99">
        <v>24800350</v>
      </c>
      <c r="C18" s="100">
        <v>10884030</v>
      </c>
      <c r="D18" s="100">
        <v>255726</v>
      </c>
      <c r="E18" s="100">
        <v>20835</v>
      </c>
      <c r="F18" s="100">
        <v>74848</v>
      </c>
      <c r="G18" s="100">
        <v>75334</v>
      </c>
      <c r="H18" s="100">
        <v>1314603</v>
      </c>
      <c r="I18" s="100">
        <v>555833</v>
      </c>
      <c r="J18" s="100">
        <v>93528</v>
      </c>
      <c r="K18" s="100" t="s">
        <v>75</v>
      </c>
      <c r="L18" s="101">
        <v>50159</v>
      </c>
      <c r="M18" s="102">
        <v>4402772</v>
      </c>
      <c r="N18" s="102">
        <v>14789</v>
      </c>
      <c r="O18" s="100">
        <v>418967</v>
      </c>
      <c r="P18" s="100">
        <v>281149</v>
      </c>
      <c r="Q18" s="100">
        <v>128927</v>
      </c>
      <c r="R18" s="100">
        <v>3310212</v>
      </c>
      <c r="S18" s="100">
        <v>1830465</v>
      </c>
      <c r="T18" s="100">
        <v>6697</v>
      </c>
      <c r="U18" s="100" t="s">
        <v>74</v>
      </c>
      <c r="V18" s="100" t="s">
        <v>74</v>
      </c>
      <c r="W18" s="100" t="s">
        <v>74</v>
      </c>
      <c r="X18" s="100">
        <v>1081476</v>
      </c>
      <c r="Y18" s="101" t="s">
        <v>74</v>
      </c>
    </row>
    <row r="19" spans="1:25" s="51" customFormat="1" ht="26.25" customHeight="1">
      <c r="A19" s="504">
        <v>30</v>
      </c>
      <c r="B19" s="99">
        <v>24948772</v>
      </c>
      <c r="C19" s="100">
        <v>10667554</v>
      </c>
      <c r="D19" s="100">
        <v>259138</v>
      </c>
      <c r="E19" s="100">
        <v>20634</v>
      </c>
      <c r="F19" s="100">
        <v>61763</v>
      </c>
      <c r="G19" s="100">
        <v>48781</v>
      </c>
      <c r="H19" s="100">
        <v>1381425</v>
      </c>
      <c r="I19" s="100">
        <v>542322</v>
      </c>
      <c r="J19" s="100">
        <v>114428</v>
      </c>
      <c r="K19" s="100" t="s">
        <v>692</v>
      </c>
      <c r="L19" s="101">
        <v>57484</v>
      </c>
      <c r="M19" s="102">
        <v>4543487</v>
      </c>
      <c r="N19" s="102">
        <v>13742</v>
      </c>
      <c r="O19" s="100">
        <v>409763</v>
      </c>
      <c r="P19" s="100">
        <v>291715</v>
      </c>
      <c r="Q19" s="100">
        <v>126467</v>
      </c>
      <c r="R19" s="100">
        <v>3492051</v>
      </c>
      <c r="S19" s="100">
        <v>1898094</v>
      </c>
      <c r="T19" s="100">
        <v>6634</v>
      </c>
      <c r="U19" s="100" t="s">
        <v>74</v>
      </c>
      <c r="V19" s="100" t="s">
        <v>74</v>
      </c>
      <c r="W19" s="100" t="s">
        <v>74</v>
      </c>
      <c r="X19" s="100">
        <v>1013290</v>
      </c>
      <c r="Y19" s="101" t="s">
        <v>74</v>
      </c>
    </row>
    <row r="20" spans="1:25" s="51" customFormat="1" ht="26.25" customHeight="1">
      <c r="A20" s="504" t="s">
        <v>707</v>
      </c>
      <c r="B20" s="99">
        <v>25041666</v>
      </c>
      <c r="C20" s="100">
        <v>10900208</v>
      </c>
      <c r="D20" s="100">
        <v>260719</v>
      </c>
      <c r="E20" s="100">
        <v>10567</v>
      </c>
      <c r="F20" s="100">
        <v>68385</v>
      </c>
      <c r="G20" s="100">
        <v>36526</v>
      </c>
      <c r="H20" s="100">
        <v>1330190</v>
      </c>
      <c r="I20" s="100">
        <v>550846</v>
      </c>
      <c r="J20" s="100">
        <v>53958</v>
      </c>
      <c r="K20" s="100">
        <v>15199</v>
      </c>
      <c r="L20" s="101">
        <v>178329</v>
      </c>
      <c r="M20" s="102">
        <v>4539489</v>
      </c>
      <c r="N20" s="102">
        <v>13400</v>
      </c>
      <c r="O20" s="100">
        <v>276045</v>
      </c>
      <c r="P20" s="100">
        <v>282547</v>
      </c>
      <c r="Q20" s="100">
        <v>142372</v>
      </c>
      <c r="R20" s="100">
        <v>3507087</v>
      </c>
      <c r="S20" s="100">
        <v>1896886</v>
      </c>
      <c r="T20" s="100">
        <v>6647</v>
      </c>
      <c r="U20" s="100" t="s">
        <v>75</v>
      </c>
      <c r="V20" s="100" t="s">
        <v>692</v>
      </c>
      <c r="W20" s="100" t="s">
        <v>75</v>
      </c>
      <c r="X20" s="100">
        <v>972266</v>
      </c>
      <c r="Y20" s="101" t="s">
        <v>692</v>
      </c>
    </row>
    <row r="21" spans="1:25" s="51" customFormat="1" ht="26.25" customHeight="1">
      <c r="A21" s="505" t="s">
        <v>503</v>
      </c>
      <c r="B21" s="505"/>
      <c r="C21" s="505"/>
      <c r="D21" s="505"/>
      <c r="E21" s="505"/>
      <c r="F21" s="505"/>
      <c r="G21" s="505"/>
      <c r="H21" s="505"/>
      <c r="I21" s="505"/>
      <c r="J21" s="505"/>
      <c r="K21" s="505"/>
      <c r="L21" s="505"/>
      <c r="M21" s="505" t="s">
        <v>788</v>
      </c>
      <c r="N21" s="505"/>
      <c r="O21" s="505"/>
      <c r="P21" s="505"/>
      <c r="Q21" s="505"/>
      <c r="R21" s="505"/>
      <c r="S21" s="505"/>
      <c r="T21" s="505"/>
      <c r="U21" s="505"/>
      <c r="V21" s="505"/>
      <c r="W21" s="505"/>
      <c r="X21" s="505"/>
      <c r="Y21" s="505"/>
    </row>
    <row r="22" spans="1:25" s="51" customFormat="1" ht="26.25" customHeight="1">
      <c r="A22" s="504" t="s">
        <v>704</v>
      </c>
      <c r="B22" s="99">
        <v>18040771</v>
      </c>
      <c r="C22" s="100">
        <v>10533398</v>
      </c>
      <c r="D22" s="100">
        <v>258982</v>
      </c>
      <c r="E22" s="100">
        <v>24777</v>
      </c>
      <c r="F22" s="100">
        <v>79614</v>
      </c>
      <c r="G22" s="100">
        <v>78206</v>
      </c>
      <c r="H22" s="100">
        <v>1462690</v>
      </c>
      <c r="I22" s="100">
        <v>581447</v>
      </c>
      <c r="J22" s="100">
        <v>71274</v>
      </c>
      <c r="K22" s="100" t="s">
        <v>692</v>
      </c>
      <c r="L22" s="101">
        <v>44439</v>
      </c>
      <c r="M22" s="102">
        <v>4762706</v>
      </c>
      <c r="N22" s="102">
        <v>16109</v>
      </c>
      <c r="O22" s="100" t="s">
        <v>74</v>
      </c>
      <c r="P22" s="100">
        <v>79706</v>
      </c>
      <c r="Q22" s="100" t="s">
        <v>74</v>
      </c>
      <c r="R22" s="100" t="s">
        <v>74</v>
      </c>
      <c r="S22" s="100" t="s">
        <v>74</v>
      </c>
      <c r="T22" s="100">
        <v>2565</v>
      </c>
      <c r="U22" s="100" t="s">
        <v>74</v>
      </c>
      <c r="V22" s="100" t="s">
        <v>74</v>
      </c>
      <c r="W22" s="100" t="s">
        <v>74</v>
      </c>
      <c r="X22" s="100">
        <v>44858</v>
      </c>
      <c r="Y22" s="101" t="s">
        <v>74</v>
      </c>
    </row>
    <row r="23" spans="1:25" s="51" customFormat="1" ht="26.25" customHeight="1">
      <c r="A23" s="504">
        <v>28</v>
      </c>
      <c r="B23" s="99">
        <v>17707021</v>
      </c>
      <c r="C23" s="100">
        <v>10664522</v>
      </c>
      <c r="D23" s="100">
        <v>256582</v>
      </c>
      <c r="E23" s="100">
        <v>13959</v>
      </c>
      <c r="F23" s="100">
        <v>55698</v>
      </c>
      <c r="G23" s="100">
        <v>34825</v>
      </c>
      <c r="H23" s="100">
        <v>1294596</v>
      </c>
      <c r="I23" s="100">
        <v>565698</v>
      </c>
      <c r="J23" s="100">
        <v>73555</v>
      </c>
      <c r="K23" s="100" t="s">
        <v>75</v>
      </c>
      <c r="L23" s="101">
        <v>45361</v>
      </c>
      <c r="M23" s="102">
        <v>4570185</v>
      </c>
      <c r="N23" s="102">
        <v>15406</v>
      </c>
      <c r="O23" s="100" t="s">
        <v>74</v>
      </c>
      <c r="P23" s="100">
        <v>80259</v>
      </c>
      <c r="Q23" s="100" t="s">
        <v>74</v>
      </c>
      <c r="R23" s="100" t="s">
        <v>74</v>
      </c>
      <c r="S23" s="100" t="s">
        <v>74</v>
      </c>
      <c r="T23" s="100">
        <v>2842</v>
      </c>
      <c r="U23" s="100" t="s">
        <v>74</v>
      </c>
      <c r="V23" s="100" t="s">
        <v>74</v>
      </c>
      <c r="W23" s="100" t="s">
        <v>74</v>
      </c>
      <c r="X23" s="100">
        <v>33533</v>
      </c>
      <c r="Y23" s="101" t="s">
        <v>74</v>
      </c>
    </row>
    <row r="24" spans="1:25" s="51" customFormat="1" ht="26.25" customHeight="1">
      <c r="A24" s="504">
        <v>29</v>
      </c>
      <c r="B24" s="99">
        <v>17863412</v>
      </c>
      <c r="C24" s="100">
        <v>10884030</v>
      </c>
      <c r="D24" s="100">
        <v>255726</v>
      </c>
      <c r="E24" s="100">
        <v>20835</v>
      </c>
      <c r="F24" s="100">
        <v>74848</v>
      </c>
      <c r="G24" s="100">
        <v>75334</v>
      </c>
      <c r="H24" s="100">
        <v>1314603</v>
      </c>
      <c r="I24" s="100">
        <v>555833</v>
      </c>
      <c r="J24" s="100">
        <v>93528</v>
      </c>
      <c r="K24" s="100" t="s">
        <v>692</v>
      </c>
      <c r="L24" s="101">
        <v>50159</v>
      </c>
      <c r="M24" s="102">
        <v>4402772</v>
      </c>
      <c r="N24" s="102">
        <v>14789</v>
      </c>
      <c r="O24" s="100" t="s">
        <v>74</v>
      </c>
      <c r="P24" s="100">
        <v>81083</v>
      </c>
      <c r="Q24" s="100" t="s">
        <v>74</v>
      </c>
      <c r="R24" s="100" t="s">
        <v>74</v>
      </c>
      <c r="S24" s="100" t="s">
        <v>74</v>
      </c>
      <c r="T24" s="100">
        <v>6697</v>
      </c>
      <c r="U24" s="100" t="s">
        <v>74</v>
      </c>
      <c r="V24" s="100" t="s">
        <v>74</v>
      </c>
      <c r="W24" s="100" t="s">
        <v>74</v>
      </c>
      <c r="X24" s="100">
        <v>33175</v>
      </c>
      <c r="Y24" s="101" t="s">
        <v>74</v>
      </c>
    </row>
    <row r="25" spans="1:25" s="51" customFormat="1" ht="26.25" customHeight="1">
      <c r="A25" s="504">
        <v>30</v>
      </c>
      <c r="B25" s="99">
        <v>17803324</v>
      </c>
      <c r="C25" s="100">
        <v>10667554</v>
      </c>
      <c r="D25" s="100">
        <v>259138</v>
      </c>
      <c r="E25" s="100">
        <v>20634</v>
      </c>
      <c r="F25" s="100">
        <v>61763</v>
      </c>
      <c r="G25" s="100">
        <v>48781</v>
      </c>
      <c r="H25" s="100">
        <v>1381425</v>
      </c>
      <c r="I25" s="100">
        <v>542322</v>
      </c>
      <c r="J25" s="100">
        <v>114428</v>
      </c>
      <c r="K25" s="100" t="s">
        <v>692</v>
      </c>
      <c r="L25" s="101">
        <v>57484</v>
      </c>
      <c r="M25" s="102">
        <v>4543487</v>
      </c>
      <c r="N25" s="102">
        <v>13742</v>
      </c>
      <c r="O25" s="100" t="s">
        <v>74</v>
      </c>
      <c r="P25" s="100">
        <v>82567</v>
      </c>
      <c r="Q25" s="100">
        <v>2318</v>
      </c>
      <c r="R25" s="100" t="s">
        <v>74</v>
      </c>
      <c r="S25" s="100" t="s">
        <v>74</v>
      </c>
      <c r="T25" s="100">
        <v>6634</v>
      </c>
      <c r="U25" s="100" t="s">
        <v>74</v>
      </c>
      <c r="V25" s="100" t="s">
        <v>74</v>
      </c>
      <c r="W25" s="100" t="s">
        <v>74</v>
      </c>
      <c r="X25" s="100">
        <v>1047</v>
      </c>
      <c r="Y25" s="101" t="s">
        <v>74</v>
      </c>
    </row>
    <row r="26" spans="1:25" s="51" customFormat="1" ht="26.25" customHeight="1" thickBot="1">
      <c r="A26" s="503" t="s">
        <v>707</v>
      </c>
      <c r="B26" s="103">
        <v>18059822</v>
      </c>
      <c r="C26" s="104">
        <v>10900208</v>
      </c>
      <c r="D26" s="104">
        <v>260719</v>
      </c>
      <c r="E26" s="104">
        <v>10567</v>
      </c>
      <c r="F26" s="104">
        <v>68385</v>
      </c>
      <c r="G26" s="104">
        <v>36526</v>
      </c>
      <c r="H26" s="104">
        <v>1330190</v>
      </c>
      <c r="I26" s="104">
        <v>550846</v>
      </c>
      <c r="J26" s="104">
        <v>53958</v>
      </c>
      <c r="K26" s="104">
        <v>15199</v>
      </c>
      <c r="L26" s="105">
        <v>178329</v>
      </c>
      <c r="M26" s="106">
        <v>4539489</v>
      </c>
      <c r="N26" s="106">
        <v>13400</v>
      </c>
      <c r="O26" s="104" t="s">
        <v>692</v>
      </c>
      <c r="P26" s="104">
        <v>86077</v>
      </c>
      <c r="Q26" s="104" t="s">
        <v>692</v>
      </c>
      <c r="R26" s="104" t="s">
        <v>787</v>
      </c>
      <c r="S26" s="104" t="s">
        <v>692</v>
      </c>
      <c r="T26" s="104">
        <v>6647</v>
      </c>
      <c r="U26" s="104" t="s">
        <v>692</v>
      </c>
      <c r="V26" s="104" t="s">
        <v>692</v>
      </c>
      <c r="W26" s="104" t="s">
        <v>75</v>
      </c>
      <c r="X26" s="104">
        <v>9282</v>
      </c>
      <c r="Y26" s="105" t="s">
        <v>692</v>
      </c>
    </row>
    <row r="27" spans="1:25" ht="26.25" customHeight="1">
      <c r="A27" s="232" t="s">
        <v>491</v>
      </c>
      <c r="B27" s="227"/>
      <c r="C27" s="227"/>
      <c r="D27" s="227"/>
      <c r="E27" s="50"/>
      <c r="F27" s="50"/>
      <c r="G27" s="50"/>
      <c r="H27" s="50"/>
    </row>
    <row r="28" spans="1:25">
      <c r="A28" s="227"/>
      <c r="B28" s="50"/>
      <c r="C28" s="50"/>
      <c r="D28" s="50"/>
      <c r="E28" s="50"/>
      <c r="F28" s="50"/>
      <c r="G28" s="50"/>
      <c r="H28" s="50"/>
    </row>
    <row r="29" spans="1:25">
      <c r="A29" s="50"/>
      <c r="B29" s="13"/>
      <c r="C29" s="13"/>
      <c r="D29" s="13"/>
      <c r="E29" s="13"/>
      <c r="F29" s="13"/>
      <c r="G29" s="13"/>
      <c r="H29" s="13"/>
    </row>
    <row r="30" spans="1:25">
      <c r="A30" s="50"/>
      <c r="B30" s="13"/>
      <c r="C30" s="13"/>
      <c r="D30" s="13"/>
      <c r="E30" s="13"/>
      <c r="F30" s="13"/>
      <c r="G30" s="13"/>
      <c r="H30" s="13"/>
    </row>
    <row r="31" spans="1:25">
      <c r="A31" s="50"/>
      <c r="B31" s="13"/>
      <c r="C31" s="13"/>
      <c r="D31" s="13"/>
      <c r="E31" s="13"/>
      <c r="F31" s="13"/>
      <c r="G31" s="13"/>
      <c r="H31" s="13"/>
    </row>
    <row r="32" spans="1:25">
      <c r="A32" s="50"/>
      <c r="B32" s="13"/>
      <c r="C32" s="13"/>
      <c r="D32" s="13"/>
      <c r="E32" s="13"/>
      <c r="F32" s="13"/>
      <c r="G32" s="13"/>
      <c r="H32" s="13"/>
    </row>
    <row r="33" spans="1:8">
      <c r="A33" s="50"/>
      <c r="B33" s="13"/>
      <c r="C33" s="13"/>
      <c r="D33" s="13"/>
      <c r="E33" s="13"/>
      <c r="F33" s="13"/>
      <c r="G33" s="13"/>
      <c r="H33" s="13"/>
    </row>
  </sheetData>
  <mergeCells count="8">
    <mergeCell ref="A21:L21"/>
    <mergeCell ref="M21:Y21"/>
    <mergeCell ref="A3:L3"/>
    <mergeCell ref="M3:Y3"/>
    <mergeCell ref="A9:L9"/>
    <mergeCell ref="M9:Y9"/>
    <mergeCell ref="A15:L15"/>
    <mergeCell ref="M15:Y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Width="2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view="pageBreakPreview" zoomScaleNormal="90" zoomScaleSheetLayoutView="100" workbookViewId="0">
      <pane ySplit="4" topLeftCell="A20" activePane="bottomLeft" state="frozen"/>
      <selection activeCell="C2" sqref="C2"/>
      <selection pane="bottomLeft"/>
    </sheetView>
  </sheetViews>
  <sheetFormatPr defaultRowHeight="12"/>
  <cols>
    <col min="1" max="1" width="11.75" style="254" customWidth="1"/>
    <col min="2" max="9" width="9.375" style="254" customWidth="1"/>
    <col min="10" max="10" width="8.875" style="254" customWidth="1"/>
    <col min="11" max="11" width="8.5" style="254" customWidth="1"/>
    <col min="12" max="12" width="7.25" style="254" customWidth="1"/>
    <col min="13" max="13" width="9.125" style="254" customWidth="1"/>
    <col min="14" max="14" width="8.875" style="254" customWidth="1"/>
    <col min="15" max="15" width="7.875" style="254" bestFit="1" customWidth="1"/>
    <col min="16" max="16" width="8.75" style="254" customWidth="1"/>
    <col min="17" max="17" width="9.125" style="254" customWidth="1"/>
    <col min="18" max="18" width="10" style="254" customWidth="1"/>
    <col min="19" max="19" width="8.5" style="254" customWidth="1"/>
    <col min="20" max="20" width="6.375" style="254" customWidth="1"/>
    <col min="21" max="21" width="6.25" style="254" customWidth="1"/>
    <col min="22" max="22" width="7.375" style="254" customWidth="1"/>
    <col min="23" max="23" width="6.25" style="254" customWidth="1"/>
    <col min="24" max="24" width="6.75" style="254" customWidth="1"/>
    <col min="25" max="25" width="7" style="254" customWidth="1"/>
    <col min="26" max="16384" width="9" style="254"/>
  </cols>
  <sheetData>
    <row r="1" spans="1:25" ht="18" customHeight="1" thickBot="1">
      <c r="A1" s="228" t="s">
        <v>504</v>
      </c>
      <c r="F1" s="229"/>
      <c r="S1" s="246" t="s">
        <v>51</v>
      </c>
    </row>
    <row r="2" spans="1:25" s="51" customFormat="1" ht="18.75" customHeight="1">
      <c r="A2" s="245" t="s">
        <v>505</v>
      </c>
      <c r="B2" s="223" t="s">
        <v>506</v>
      </c>
      <c r="C2" s="217" t="s">
        <v>507</v>
      </c>
      <c r="D2" s="217" t="s">
        <v>508</v>
      </c>
      <c r="E2" s="217"/>
      <c r="F2" s="217"/>
      <c r="G2" s="217"/>
      <c r="H2" s="217"/>
      <c r="I2" s="214"/>
      <c r="J2" s="262" t="s">
        <v>509</v>
      </c>
      <c r="K2" s="217"/>
      <c r="L2" s="217"/>
      <c r="M2" s="217" t="s">
        <v>510</v>
      </c>
      <c r="N2" s="217"/>
      <c r="O2" s="217"/>
      <c r="P2" s="217"/>
      <c r="Q2" s="217"/>
      <c r="R2" s="217"/>
      <c r="S2" s="214"/>
      <c r="T2" s="186"/>
      <c r="U2" s="107"/>
      <c r="V2" s="107"/>
      <c r="W2" s="107"/>
      <c r="X2" s="107"/>
      <c r="Y2" s="107"/>
    </row>
    <row r="3" spans="1:25" s="51" customFormat="1" ht="15.75" customHeight="1">
      <c r="A3" s="299"/>
      <c r="B3" s="211"/>
      <c r="C3" s="207"/>
      <c r="D3" s="207" t="s">
        <v>86</v>
      </c>
      <c r="E3" s="207" t="s">
        <v>511</v>
      </c>
      <c r="F3" s="207" t="s">
        <v>512</v>
      </c>
      <c r="G3" s="207" t="s">
        <v>513</v>
      </c>
      <c r="H3" s="207" t="s">
        <v>514</v>
      </c>
      <c r="I3" s="204" t="s">
        <v>515</v>
      </c>
      <c r="J3" s="257" t="s">
        <v>86</v>
      </c>
      <c r="K3" s="207" t="s">
        <v>516</v>
      </c>
      <c r="L3" s="207" t="s">
        <v>517</v>
      </c>
      <c r="M3" s="207" t="s">
        <v>86</v>
      </c>
      <c r="N3" s="207" t="s">
        <v>484</v>
      </c>
      <c r="O3" s="207" t="s">
        <v>518</v>
      </c>
      <c r="P3" s="207" t="s">
        <v>519</v>
      </c>
      <c r="Q3" s="204" t="s">
        <v>520</v>
      </c>
      <c r="R3" s="515"/>
      <c r="S3" s="204" t="s">
        <v>521</v>
      </c>
      <c r="T3" s="186"/>
      <c r="U3" s="107"/>
      <c r="V3" s="107"/>
      <c r="W3" s="107"/>
      <c r="X3" s="107"/>
      <c r="Y3" s="107"/>
    </row>
    <row r="4" spans="1:25" s="51" customFormat="1" ht="27" customHeight="1" thickBot="1">
      <c r="A4" s="243"/>
      <c r="B4" s="201"/>
      <c r="C4" s="198"/>
      <c r="D4" s="198"/>
      <c r="E4" s="198"/>
      <c r="F4" s="198"/>
      <c r="G4" s="198"/>
      <c r="H4" s="198"/>
      <c r="I4" s="195"/>
      <c r="J4" s="370"/>
      <c r="K4" s="198"/>
      <c r="L4" s="198"/>
      <c r="M4" s="198"/>
      <c r="N4" s="198"/>
      <c r="O4" s="198"/>
      <c r="P4" s="198"/>
      <c r="Q4" s="198"/>
      <c r="R4" s="250" t="s">
        <v>522</v>
      </c>
      <c r="S4" s="195"/>
      <c r="T4" s="186"/>
      <c r="U4" s="107"/>
      <c r="V4" s="107"/>
      <c r="W4" s="107"/>
      <c r="X4" s="107"/>
      <c r="Y4" s="107"/>
    </row>
    <row r="5" spans="1:25" s="51" customFormat="1" ht="23.25" customHeight="1">
      <c r="A5" s="225" t="s">
        <v>523</v>
      </c>
      <c r="B5" s="225"/>
      <c r="C5" s="225"/>
      <c r="D5" s="225"/>
      <c r="E5" s="225"/>
      <c r="F5" s="225"/>
      <c r="G5" s="225"/>
      <c r="H5" s="225"/>
      <c r="I5" s="225"/>
      <c r="J5" s="435" t="s">
        <v>524</v>
      </c>
      <c r="K5" s="215"/>
      <c r="L5" s="215"/>
      <c r="M5" s="215"/>
      <c r="N5" s="215"/>
      <c r="O5" s="215"/>
      <c r="P5" s="215"/>
      <c r="Q5" s="215"/>
      <c r="R5" s="215"/>
      <c r="S5" s="295"/>
      <c r="T5" s="186"/>
      <c r="U5" s="107"/>
      <c r="V5" s="107"/>
      <c r="W5" s="107"/>
      <c r="X5" s="107"/>
      <c r="Y5" s="107"/>
    </row>
    <row r="6" spans="1:25" s="51" customFormat="1" ht="23.25" customHeight="1">
      <c r="A6" s="504" t="s">
        <v>704</v>
      </c>
      <c r="B6" s="55">
        <v>30934549</v>
      </c>
      <c r="C6" s="9">
        <v>4701542</v>
      </c>
      <c r="D6" s="9">
        <v>20018803</v>
      </c>
      <c r="E6" s="9">
        <v>4519721</v>
      </c>
      <c r="F6" s="9">
        <v>4846636</v>
      </c>
      <c r="G6" s="9">
        <v>204963</v>
      </c>
      <c r="H6" s="9">
        <v>6190823</v>
      </c>
      <c r="I6" s="5">
        <v>4256660</v>
      </c>
      <c r="J6" s="8">
        <v>3523602</v>
      </c>
      <c r="K6" s="9">
        <v>3034621</v>
      </c>
      <c r="L6" s="9">
        <v>488981</v>
      </c>
      <c r="M6" s="9">
        <v>7392144</v>
      </c>
      <c r="N6" s="9">
        <v>215533</v>
      </c>
      <c r="O6" s="9">
        <v>684072</v>
      </c>
      <c r="P6" s="9">
        <v>2904123</v>
      </c>
      <c r="Q6" s="9">
        <v>3588416</v>
      </c>
      <c r="R6" s="9">
        <v>5042</v>
      </c>
      <c r="S6" s="5" t="s">
        <v>74</v>
      </c>
      <c r="T6" s="186"/>
      <c r="U6" s="107"/>
      <c r="V6" s="107"/>
      <c r="W6" s="107"/>
      <c r="X6" s="107"/>
      <c r="Y6" s="107"/>
    </row>
    <row r="7" spans="1:25" s="51" customFormat="1" ht="23.25" customHeight="1">
      <c r="A7" s="504">
        <v>28</v>
      </c>
      <c r="B7" s="55">
        <v>30987806</v>
      </c>
      <c r="C7" s="9">
        <v>4522733</v>
      </c>
      <c r="D7" s="9">
        <v>20529095</v>
      </c>
      <c r="E7" s="9">
        <v>4370111</v>
      </c>
      <c r="F7" s="9">
        <v>5289080</v>
      </c>
      <c r="G7" s="9">
        <v>215892</v>
      </c>
      <c r="H7" s="9">
        <v>6429924</v>
      </c>
      <c r="I7" s="5">
        <v>4224088</v>
      </c>
      <c r="J7" s="8">
        <v>3367550</v>
      </c>
      <c r="K7" s="9">
        <v>3228896</v>
      </c>
      <c r="L7" s="9">
        <v>138654</v>
      </c>
      <c r="M7" s="9">
        <v>7091161</v>
      </c>
      <c r="N7" s="9">
        <v>179565</v>
      </c>
      <c r="O7" s="9">
        <v>827715</v>
      </c>
      <c r="P7" s="9">
        <v>2863388</v>
      </c>
      <c r="Q7" s="9">
        <v>3220493</v>
      </c>
      <c r="R7" s="9">
        <v>4409</v>
      </c>
      <c r="S7" s="5" t="s">
        <v>74</v>
      </c>
      <c r="T7" s="186"/>
      <c r="U7" s="107"/>
      <c r="V7" s="107"/>
      <c r="W7" s="107"/>
      <c r="X7" s="107"/>
      <c r="Y7" s="107"/>
    </row>
    <row r="8" spans="1:25" s="51" customFormat="1" ht="23.25" customHeight="1">
      <c r="A8" s="504">
        <v>29</v>
      </c>
      <c r="B8" s="55">
        <v>32182713</v>
      </c>
      <c r="C8" s="9">
        <v>4486210</v>
      </c>
      <c r="D8" s="9">
        <v>21051050</v>
      </c>
      <c r="E8" s="9">
        <v>4359957</v>
      </c>
      <c r="F8" s="9">
        <v>5366396</v>
      </c>
      <c r="G8" s="9">
        <v>235176</v>
      </c>
      <c r="H8" s="9">
        <v>6822247</v>
      </c>
      <c r="I8" s="5">
        <v>4267274</v>
      </c>
      <c r="J8" s="8">
        <v>4197142</v>
      </c>
      <c r="K8" s="9">
        <v>4121303</v>
      </c>
      <c r="L8" s="9">
        <v>75839</v>
      </c>
      <c r="M8" s="9">
        <v>6934521</v>
      </c>
      <c r="N8" s="9">
        <v>138763</v>
      </c>
      <c r="O8" s="9">
        <v>843530</v>
      </c>
      <c r="P8" s="9">
        <v>2837072</v>
      </c>
      <c r="Q8" s="9">
        <v>3115156</v>
      </c>
      <c r="R8" s="9">
        <v>4632</v>
      </c>
      <c r="S8" s="5" t="s">
        <v>74</v>
      </c>
      <c r="T8" s="186"/>
      <c r="U8" s="107"/>
      <c r="V8" s="107"/>
      <c r="W8" s="107"/>
      <c r="X8" s="107"/>
      <c r="Y8" s="107"/>
    </row>
    <row r="9" spans="1:25" s="51" customFormat="1" ht="23.25" customHeight="1">
      <c r="A9" s="504">
        <v>30</v>
      </c>
      <c r="B9" s="55">
        <v>30463581</v>
      </c>
      <c r="C9" s="9">
        <v>4581900</v>
      </c>
      <c r="D9" s="9">
        <v>21129667</v>
      </c>
      <c r="E9" s="9">
        <v>4478311</v>
      </c>
      <c r="F9" s="9">
        <v>5347708</v>
      </c>
      <c r="G9" s="9">
        <v>233207</v>
      </c>
      <c r="H9" s="9">
        <v>6770448</v>
      </c>
      <c r="I9" s="5">
        <v>4299993</v>
      </c>
      <c r="J9" s="8">
        <v>2258514</v>
      </c>
      <c r="K9" s="9">
        <v>1938069</v>
      </c>
      <c r="L9" s="9">
        <v>320445</v>
      </c>
      <c r="M9" s="9">
        <v>7075400</v>
      </c>
      <c r="N9" s="9">
        <v>202949</v>
      </c>
      <c r="O9" s="9">
        <v>800990</v>
      </c>
      <c r="P9" s="9">
        <v>3015297</v>
      </c>
      <c r="Q9" s="9">
        <v>3056164</v>
      </c>
      <c r="R9" s="9">
        <v>387</v>
      </c>
      <c r="S9" s="5" t="s">
        <v>74</v>
      </c>
      <c r="T9" s="186"/>
      <c r="U9" s="107"/>
      <c r="V9" s="107"/>
      <c r="W9" s="107"/>
      <c r="X9" s="107"/>
      <c r="Y9" s="107"/>
    </row>
    <row r="10" spans="1:25" s="51" customFormat="1" ht="23.25" customHeight="1">
      <c r="A10" s="504" t="s">
        <v>707</v>
      </c>
      <c r="B10" s="55">
        <v>31796215</v>
      </c>
      <c r="C10" s="9">
        <v>4665702</v>
      </c>
      <c r="D10" s="9">
        <v>22001578</v>
      </c>
      <c r="E10" s="9">
        <v>4545531</v>
      </c>
      <c r="F10" s="9">
        <v>5831138</v>
      </c>
      <c r="G10" s="9">
        <v>159266</v>
      </c>
      <c r="H10" s="9">
        <v>6955126</v>
      </c>
      <c r="I10" s="5">
        <v>4510517</v>
      </c>
      <c r="J10" s="8">
        <v>2668602</v>
      </c>
      <c r="K10" s="9">
        <v>1749965</v>
      </c>
      <c r="L10" s="9">
        <v>918637</v>
      </c>
      <c r="M10" s="9">
        <v>7126035</v>
      </c>
      <c r="N10" s="9">
        <v>270933</v>
      </c>
      <c r="O10" s="9">
        <v>644142</v>
      </c>
      <c r="P10" s="9">
        <v>3214323</v>
      </c>
      <c r="Q10" s="9">
        <v>2996637</v>
      </c>
      <c r="R10" s="9">
        <v>164</v>
      </c>
      <c r="S10" s="5" t="s">
        <v>787</v>
      </c>
      <c r="T10" s="186"/>
      <c r="U10" s="107"/>
      <c r="V10" s="107"/>
      <c r="W10" s="107"/>
      <c r="X10" s="107"/>
      <c r="Y10" s="107"/>
    </row>
    <row r="11" spans="1:25" s="51" customFormat="1" ht="23.25" customHeight="1">
      <c r="A11" s="437" t="s">
        <v>435</v>
      </c>
      <c r="B11" s="437"/>
      <c r="C11" s="437"/>
      <c r="D11" s="437"/>
      <c r="E11" s="437"/>
      <c r="F11" s="437"/>
      <c r="G11" s="437"/>
      <c r="H11" s="437"/>
      <c r="I11" s="437"/>
      <c r="J11" s="488" t="s">
        <v>525</v>
      </c>
      <c r="K11" s="205"/>
      <c r="L11" s="205"/>
      <c r="M11" s="205"/>
      <c r="N11" s="205"/>
      <c r="O11" s="205"/>
      <c r="P11" s="205"/>
      <c r="Q11" s="205"/>
      <c r="R11" s="205"/>
      <c r="S11" s="426"/>
      <c r="T11" s="186"/>
      <c r="U11" s="107"/>
      <c r="V11" s="107"/>
      <c r="W11" s="107"/>
      <c r="X11" s="107"/>
      <c r="Y11" s="107"/>
    </row>
    <row r="12" spans="1:25" s="51" customFormat="1" ht="23.25" customHeight="1">
      <c r="A12" s="504" t="s">
        <v>704</v>
      </c>
      <c r="B12" s="55">
        <v>21167171</v>
      </c>
      <c r="C12" s="9">
        <v>4344181</v>
      </c>
      <c r="D12" s="9">
        <v>14482622</v>
      </c>
      <c r="E12" s="9">
        <v>4162360</v>
      </c>
      <c r="F12" s="9">
        <v>4133988</v>
      </c>
      <c r="G12" s="9">
        <v>185674</v>
      </c>
      <c r="H12" s="9">
        <v>2159877</v>
      </c>
      <c r="I12" s="5">
        <v>3840723</v>
      </c>
      <c r="J12" s="8">
        <v>659817</v>
      </c>
      <c r="K12" s="9">
        <v>597347</v>
      </c>
      <c r="L12" s="9">
        <v>62470</v>
      </c>
      <c r="M12" s="9">
        <v>6024732</v>
      </c>
      <c r="N12" s="9">
        <v>101938</v>
      </c>
      <c r="O12" s="9">
        <v>210</v>
      </c>
      <c r="P12" s="9">
        <v>2443401</v>
      </c>
      <c r="Q12" s="9">
        <v>3479183</v>
      </c>
      <c r="R12" s="9">
        <v>5042</v>
      </c>
      <c r="S12" s="5" t="s">
        <v>74</v>
      </c>
      <c r="T12" s="186"/>
      <c r="U12" s="107"/>
      <c r="V12" s="107"/>
      <c r="W12" s="107"/>
      <c r="X12" s="107"/>
      <c r="Y12" s="107"/>
    </row>
    <row r="13" spans="1:25" s="51" customFormat="1" ht="23.25" customHeight="1">
      <c r="A13" s="504">
        <v>28</v>
      </c>
      <c r="B13" s="55">
        <v>20612769</v>
      </c>
      <c r="C13" s="9">
        <v>4232233</v>
      </c>
      <c r="D13" s="9">
        <v>14469329</v>
      </c>
      <c r="E13" s="9">
        <v>4079611</v>
      </c>
      <c r="F13" s="9">
        <v>4305973</v>
      </c>
      <c r="G13" s="9">
        <v>181870</v>
      </c>
      <c r="H13" s="9">
        <v>2170399</v>
      </c>
      <c r="I13" s="5">
        <v>3731476</v>
      </c>
      <c r="J13" s="8">
        <v>570491</v>
      </c>
      <c r="K13" s="9">
        <v>560955</v>
      </c>
      <c r="L13" s="9">
        <v>9536</v>
      </c>
      <c r="M13" s="9">
        <v>5572949</v>
      </c>
      <c r="N13" s="9">
        <v>76738</v>
      </c>
      <c r="O13" s="9">
        <v>2100</v>
      </c>
      <c r="P13" s="9">
        <v>2391142</v>
      </c>
      <c r="Q13" s="9">
        <v>3102969</v>
      </c>
      <c r="R13" s="9">
        <v>4409</v>
      </c>
      <c r="S13" s="5" t="s">
        <v>74</v>
      </c>
      <c r="T13" s="186"/>
      <c r="U13" s="107"/>
      <c r="V13" s="107"/>
      <c r="W13" s="107"/>
      <c r="X13" s="107"/>
      <c r="Y13" s="107"/>
    </row>
    <row r="14" spans="1:25" s="51" customFormat="1" ht="23.25" customHeight="1">
      <c r="A14" s="504">
        <v>29</v>
      </c>
      <c r="B14" s="55">
        <v>20678841</v>
      </c>
      <c r="C14" s="9">
        <v>4208244</v>
      </c>
      <c r="D14" s="9">
        <v>14826200</v>
      </c>
      <c r="E14" s="9">
        <v>4081991</v>
      </c>
      <c r="F14" s="9">
        <v>4425529</v>
      </c>
      <c r="G14" s="9">
        <v>175222</v>
      </c>
      <c r="H14" s="9">
        <v>2356228</v>
      </c>
      <c r="I14" s="5">
        <v>3787230</v>
      </c>
      <c r="J14" s="8">
        <v>437946</v>
      </c>
      <c r="K14" s="9">
        <v>412948</v>
      </c>
      <c r="L14" s="9">
        <v>24998</v>
      </c>
      <c r="M14" s="9">
        <v>5414695</v>
      </c>
      <c r="N14" s="9">
        <v>44453</v>
      </c>
      <c r="O14" s="9">
        <v>1501</v>
      </c>
      <c r="P14" s="9">
        <v>2358704</v>
      </c>
      <c r="Q14" s="9">
        <v>3010037</v>
      </c>
      <c r="R14" s="9">
        <v>4632</v>
      </c>
      <c r="S14" s="5" t="s">
        <v>74</v>
      </c>
      <c r="T14" s="186"/>
      <c r="U14" s="107"/>
      <c r="V14" s="107"/>
      <c r="W14" s="107"/>
      <c r="X14" s="107"/>
      <c r="Y14" s="107"/>
    </row>
    <row r="15" spans="1:25" s="51" customFormat="1" ht="23.25" customHeight="1">
      <c r="A15" s="504">
        <v>30</v>
      </c>
      <c r="B15" s="55">
        <v>20688008</v>
      </c>
      <c r="C15" s="9">
        <v>4314383</v>
      </c>
      <c r="D15" s="9">
        <v>14793224</v>
      </c>
      <c r="E15" s="9">
        <v>4210794</v>
      </c>
      <c r="F15" s="9">
        <v>4413788</v>
      </c>
      <c r="G15" s="9">
        <v>195615</v>
      </c>
      <c r="H15" s="9">
        <v>2224835</v>
      </c>
      <c r="I15" s="5">
        <v>3748192</v>
      </c>
      <c r="J15" s="8">
        <v>420902</v>
      </c>
      <c r="K15" s="9">
        <v>315318</v>
      </c>
      <c r="L15" s="9">
        <v>105584</v>
      </c>
      <c r="M15" s="9">
        <v>5473882</v>
      </c>
      <c r="N15" s="9">
        <v>52828</v>
      </c>
      <c r="O15" s="9">
        <v>1814</v>
      </c>
      <c r="P15" s="9">
        <v>2514073</v>
      </c>
      <c r="Q15" s="9">
        <v>2905167</v>
      </c>
      <c r="R15" s="9">
        <v>387</v>
      </c>
      <c r="S15" s="5" t="s">
        <v>74</v>
      </c>
      <c r="T15" s="186"/>
      <c r="U15" s="107"/>
      <c r="V15" s="107"/>
      <c r="W15" s="107"/>
      <c r="X15" s="107"/>
      <c r="Y15" s="107"/>
    </row>
    <row r="16" spans="1:25" s="51" customFormat="1" ht="23.25" customHeight="1">
      <c r="A16" s="504" t="s">
        <v>707</v>
      </c>
      <c r="B16" s="55">
        <f>3141189+18017465</f>
        <v>21158654</v>
      </c>
      <c r="C16" s="9">
        <f>280907+4130097</f>
        <v>4411004</v>
      </c>
      <c r="D16" s="9">
        <v>15234370</v>
      </c>
      <c r="E16" s="9">
        <f>160736+4130097</f>
        <v>4290833</v>
      </c>
      <c r="F16" s="9">
        <f>328747+4229366</f>
        <v>4558113</v>
      </c>
      <c r="G16" s="9">
        <f>92499</f>
        <v>92499</v>
      </c>
      <c r="H16" s="9">
        <f>1006+2460636</f>
        <v>2461642</v>
      </c>
      <c r="I16" s="5">
        <f>2283185+1548098</f>
        <v>3831283</v>
      </c>
      <c r="J16" s="8">
        <v>285727</v>
      </c>
      <c r="K16" s="9">
        <v>270282</v>
      </c>
      <c r="L16" s="9">
        <v>15445</v>
      </c>
      <c r="M16" s="9">
        <v>5638557</v>
      </c>
      <c r="N16" s="9">
        <v>37875</v>
      </c>
      <c r="O16" s="9">
        <v>2270</v>
      </c>
      <c r="P16" s="9">
        <f>43913+2654458</f>
        <v>2698371</v>
      </c>
      <c r="Q16" s="9">
        <v>2900041</v>
      </c>
      <c r="R16" s="9">
        <v>164</v>
      </c>
      <c r="S16" s="5" t="s">
        <v>75</v>
      </c>
      <c r="T16" s="186"/>
      <c r="U16" s="107"/>
      <c r="V16" s="107"/>
      <c r="W16" s="107"/>
      <c r="X16" s="107"/>
      <c r="Y16" s="107"/>
    </row>
    <row r="17" spans="1:25" s="51" customFormat="1" ht="23.25" customHeight="1">
      <c r="A17" s="437" t="s">
        <v>526</v>
      </c>
      <c r="B17" s="437"/>
      <c r="C17" s="437"/>
      <c r="D17" s="437"/>
      <c r="E17" s="437"/>
      <c r="F17" s="437"/>
      <c r="G17" s="437"/>
      <c r="H17" s="437"/>
      <c r="I17" s="437"/>
      <c r="J17" s="488" t="s">
        <v>527</v>
      </c>
      <c r="K17" s="205"/>
      <c r="L17" s="205"/>
      <c r="M17" s="205"/>
      <c r="N17" s="205"/>
      <c r="O17" s="205"/>
      <c r="P17" s="205"/>
      <c r="Q17" s="205"/>
      <c r="R17" s="205"/>
      <c r="S17" s="426"/>
      <c r="T17" s="186"/>
      <c r="U17" s="107"/>
      <c r="V17" s="107"/>
      <c r="W17" s="107"/>
      <c r="X17" s="107"/>
      <c r="Y17" s="107"/>
    </row>
    <row r="18" spans="1:25" s="51" customFormat="1" ht="23.25" customHeight="1">
      <c r="A18" s="504" t="s">
        <v>704</v>
      </c>
      <c r="B18" s="55">
        <v>23761122</v>
      </c>
      <c r="C18" s="9">
        <v>4364654</v>
      </c>
      <c r="D18" s="9">
        <v>16632824</v>
      </c>
      <c r="E18" s="9">
        <v>4364654</v>
      </c>
      <c r="F18" s="9">
        <v>4393234</v>
      </c>
      <c r="G18" s="9">
        <v>202302</v>
      </c>
      <c r="H18" s="9">
        <v>6094672</v>
      </c>
      <c r="I18" s="5">
        <v>1577962</v>
      </c>
      <c r="J18" s="8" t="s">
        <v>74</v>
      </c>
      <c r="K18" s="9" t="s">
        <v>74</v>
      </c>
      <c r="L18" s="9" t="s">
        <v>74</v>
      </c>
      <c r="M18" s="9">
        <v>7128298</v>
      </c>
      <c r="N18" s="9" t="s">
        <v>74</v>
      </c>
      <c r="O18" s="9">
        <v>683872</v>
      </c>
      <c r="P18" s="9">
        <v>2856010</v>
      </c>
      <c r="Q18" s="9">
        <v>3588416</v>
      </c>
      <c r="R18" s="9">
        <v>5042</v>
      </c>
      <c r="S18" s="5" t="s">
        <v>74</v>
      </c>
      <c r="T18" s="186"/>
      <c r="U18" s="107"/>
      <c r="V18" s="107"/>
      <c r="W18" s="107"/>
      <c r="X18" s="107"/>
      <c r="Y18" s="107"/>
    </row>
    <row r="19" spans="1:25" s="51" customFormat="1" ht="23.25" customHeight="1">
      <c r="A19" s="504">
        <v>28</v>
      </c>
      <c r="B19" s="55">
        <v>23834623</v>
      </c>
      <c r="C19" s="9">
        <v>4280668</v>
      </c>
      <c r="D19" s="9">
        <v>16971004</v>
      </c>
      <c r="E19" s="9">
        <v>4280668</v>
      </c>
      <c r="F19" s="9">
        <v>4750577</v>
      </c>
      <c r="G19" s="9">
        <v>213228</v>
      </c>
      <c r="H19" s="9">
        <v>6102679</v>
      </c>
      <c r="I19" s="5">
        <v>1623852</v>
      </c>
      <c r="J19" s="8" t="s">
        <v>74</v>
      </c>
      <c r="K19" s="9" t="s">
        <v>74</v>
      </c>
      <c r="L19" s="9" t="s">
        <v>74</v>
      </c>
      <c r="M19" s="9">
        <v>6863619</v>
      </c>
      <c r="N19" s="9" t="s">
        <v>74</v>
      </c>
      <c r="O19" s="9">
        <v>825615</v>
      </c>
      <c r="P19" s="9">
        <v>2817511</v>
      </c>
      <c r="Q19" s="9">
        <v>3220493</v>
      </c>
      <c r="R19" s="9">
        <v>4409</v>
      </c>
      <c r="S19" s="5" t="s">
        <v>74</v>
      </c>
      <c r="T19" s="186"/>
      <c r="U19" s="107"/>
      <c r="V19" s="107"/>
      <c r="W19" s="107"/>
      <c r="X19" s="107"/>
      <c r="Y19" s="107"/>
    </row>
    <row r="20" spans="1:25" s="51" customFormat="1" ht="23.25" customHeight="1">
      <c r="A20" s="504">
        <v>29</v>
      </c>
      <c r="B20" s="55">
        <v>24459419</v>
      </c>
      <c r="C20" s="9">
        <v>4175943</v>
      </c>
      <c r="D20" s="9">
        <v>17703645</v>
      </c>
      <c r="E20" s="9">
        <v>4175943</v>
      </c>
      <c r="F20" s="9">
        <v>5006600</v>
      </c>
      <c r="G20" s="9">
        <v>222815</v>
      </c>
      <c r="H20" s="9">
        <v>6705674</v>
      </c>
      <c r="I20" s="5">
        <v>1592613</v>
      </c>
      <c r="J20" s="8" t="s">
        <v>74</v>
      </c>
      <c r="K20" s="9" t="s">
        <v>74</v>
      </c>
      <c r="L20" s="9" t="s">
        <v>74</v>
      </c>
      <c r="M20" s="9">
        <v>6755774</v>
      </c>
      <c r="N20" s="9" t="s">
        <v>74</v>
      </c>
      <c r="O20" s="9">
        <v>843530</v>
      </c>
      <c r="P20" s="9">
        <v>2797088</v>
      </c>
      <c r="Q20" s="9">
        <v>3115156</v>
      </c>
      <c r="R20" s="9">
        <v>4632</v>
      </c>
      <c r="S20" s="5" t="s">
        <v>74</v>
      </c>
      <c r="T20" s="186"/>
      <c r="U20" s="107"/>
      <c r="V20" s="107"/>
      <c r="W20" s="107"/>
      <c r="X20" s="107"/>
      <c r="Y20" s="107"/>
    </row>
    <row r="21" spans="1:25" s="51" customFormat="1" ht="23.25" customHeight="1">
      <c r="A21" s="504">
        <v>30</v>
      </c>
      <c r="B21" s="55">
        <v>24851316</v>
      </c>
      <c r="C21" s="9">
        <v>4309973</v>
      </c>
      <c r="D21" s="9">
        <v>18016407</v>
      </c>
      <c r="E21" s="9">
        <v>4309973</v>
      </c>
      <c r="F21" s="9">
        <v>4943126</v>
      </c>
      <c r="G21" s="9">
        <v>223612</v>
      </c>
      <c r="H21" s="9">
        <v>6766872</v>
      </c>
      <c r="I21" s="5">
        <v>1772824</v>
      </c>
      <c r="J21" s="8" t="s">
        <v>74</v>
      </c>
      <c r="K21" s="9" t="s">
        <v>74</v>
      </c>
      <c r="L21" s="9" t="s">
        <v>74</v>
      </c>
      <c r="M21" s="9">
        <v>6834909</v>
      </c>
      <c r="N21" s="9" t="s">
        <v>74</v>
      </c>
      <c r="O21" s="9">
        <v>800990</v>
      </c>
      <c r="P21" s="9">
        <v>2977755</v>
      </c>
      <c r="Q21" s="9">
        <v>3056164</v>
      </c>
      <c r="R21" s="9">
        <v>387</v>
      </c>
      <c r="S21" s="5" t="s">
        <v>74</v>
      </c>
      <c r="T21" s="186"/>
      <c r="U21" s="107"/>
      <c r="V21" s="107"/>
      <c r="W21" s="107"/>
      <c r="X21" s="107"/>
      <c r="Y21" s="107"/>
    </row>
    <row r="22" spans="1:25" s="51" customFormat="1" ht="23.25" customHeight="1">
      <c r="A22" s="504" t="s">
        <v>707</v>
      </c>
      <c r="B22" s="55">
        <v>25226337</v>
      </c>
      <c r="C22" s="9">
        <v>4358607</v>
      </c>
      <c r="D22" s="9">
        <v>18415148</v>
      </c>
      <c r="E22" s="9">
        <v>4358607</v>
      </c>
      <c r="F22" s="9">
        <v>5189062</v>
      </c>
      <c r="G22" s="9">
        <v>159266</v>
      </c>
      <c r="H22" s="9">
        <v>6952843</v>
      </c>
      <c r="I22" s="5">
        <v>1755370</v>
      </c>
      <c r="J22" s="8" t="s">
        <v>787</v>
      </c>
      <c r="K22" s="9" t="s">
        <v>787</v>
      </c>
      <c r="L22" s="9" t="s">
        <v>787</v>
      </c>
      <c r="M22" s="9">
        <v>6811189</v>
      </c>
      <c r="N22" s="9" t="s">
        <v>75</v>
      </c>
      <c r="O22" s="9">
        <v>644142</v>
      </c>
      <c r="P22" s="9">
        <v>3170410</v>
      </c>
      <c r="Q22" s="9">
        <v>2996637</v>
      </c>
      <c r="R22" s="9">
        <v>164</v>
      </c>
      <c r="S22" s="5" t="s">
        <v>787</v>
      </c>
      <c r="T22" s="186"/>
      <c r="U22" s="107"/>
      <c r="V22" s="107"/>
      <c r="W22" s="107"/>
      <c r="X22" s="107"/>
      <c r="Y22" s="107"/>
    </row>
    <row r="23" spans="1:25" s="51" customFormat="1" ht="23.25" customHeight="1">
      <c r="A23" s="437" t="s">
        <v>528</v>
      </c>
      <c r="B23" s="437"/>
      <c r="C23" s="437"/>
      <c r="D23" s="437"/>
      <c r="E23" s="437"/>
      <c r="F23" s="437"/>
      <c r="G23" s="437"/>
      <c r="H23" s="437"/>
      <c r="I23" s="437"/>
      <c r="J23" s="488" t="s">
        <v>529</v>
      </c>
      <c r="K23" s="205"/>
      <c r="L23" s="205"/>
      <c r="M23" s="205"/>
      <c r="N23" s="205"/>
      <c r="O23" s="205"/>
      <c r="P23" s="205"/>
      <c r="Q23" s="205"/>
      <c r="R23" s="205"/>
      <c r="S23" s="426"/>
      <c r="T23" s="186"/>
      <c r="U23" s="107"/>
      <c r="V23" s="107"/>
      <c r="W23" s="107"/>
      <c r="X23" s="107"/>
      <c r="Y23" s="107"/>
    </row>
    <row r="24" spans="1:25" ht="23.25" customHeight="1">
      <c r="A24" s="50" t="s">
        <v>704</v>
      </c>
      <c r="B24" s="55">
        <v>17467196</v>
      </c>
      <c r="C24" s="9">
        <v>4032075</v>
      </c>
      <c r="D24" s="9">
        <v>11592715</v>
      </c>
      <c r="E24" s="9">
        <v>4032075</v>
      </c>
      <c r="F24" s="9">
        <v>3760278</v>
      </c>
      <c r="G24" s="9">
        <v>185173</v>
      </c>
      <c r="H24" s="9">
        <v>2159431</v>
      </c>
      <c r="I24" s="5">
        <v>1455758</v>
      </c>
      <c r="J24" s="8" t="s">
        <v>74</v>
      </c>
      <c r="K24" s="9" t="s">
        <v>74</v>
      </c>
      <c r="L24" s="9" t="s">
        <v>74</v>
      </c>
      <c r="M24" s="9">
        <v>5874481</v>
      </c>
      <c r="N24" s="9" t="s">
        <v>74</v>
      </c>
      <c r="O24" s="9">
        <v>10</v>
      </c>
      <c r="P24" s="9">
        <v>2395288</v>
      </c>
      <c r="Q24" s="9">
        <v>3479183</v>
      </c>
      <c r="R24" s="9">
        <v>5042</v>
      </c>
      <c r="S24" s="5" t="s">
        <v>74</v>
      </c>
      <c r="T24" s="186"/>
    </row>
    <row r="25" spans="1:25" ht="23.25" customHeight="1">
      <c r="A25" s="50">
        <v>28</v>
      </c>
      <c r="B25" s="55">
        <v>17179388</v>
      </c>
      <c r="C25" s="9">
        <v>4006095</v>
      </c>
      <c r="D25" s="9">
        <v>11731154</v>
      </c>
      <c r="E25" s="9">
        <v>4006095</v>
      </c>
      <c r="F25" s="9">
        <v>3928818</v>
      </c>
      <c r="G25" s="9">
        <v>179638</v>
      </c>
      <c r="H25" s="9">
        <v>2164657</v>
      </c>
      <c r="I25" s="5">
        <v>1451946</v>
      </c>
      <c r="J25" s="8" t="s">
        <v>74</v>
      </c>
      <c r="K25" s="9" t="s">
        <v>74</v>
      </c>
      <c r="L25" s="9" t="s">
        <v>74</v>
      </c>
      <c r="M25" s="9">
        <v>5448234</v>
      </c>
      <c r="N25" s="9" t="s">
        <v>74</v>
      </c>
      <c r="O25" s="9" t="s">
        <v>74</v>
      </c>
      <c r="P25" s="9">
        <v>2345265</v>
      </c>
      <c r="Q25" s="9">
        <v>3102969</v>
      </c>
      <c r="R25" s="9">
        <v>4409</v>
      </c>
      <c r="S25" s="5" t="s">
        <v>74</v>
      </c>
      <c r="T25" s="186"/>
    </row>
    <row r="26" spans="1:25" ht="23.25" customHeight="1">
      <c r="A26" s="50">
        <v>29</v>
      </c>
      <c r="B26" s="55">
        <v>17438183</v>
      </c>
      <c r="C26" s="9">
        <v>3920106</v>
      </c>
      <c r="D26" s="9">
        <v>12107925</v>
      </c>
      <c r="E26" s="9">
        <v>3920106</v>
      </c>
      <c r="F26" s="9">
        <v>4213051</v>
      </c>
      <c r="G26" s="9">
        <v>162861</v>
      </c>
      <c r="H26" s="9">
        <v>2355789</v>
      </c>
      <c r="I26" s="5">
        <v>1456118</v>
      </c>
      <c r="J26" s="8" t="s">
        <v>74</v>
      </c>
      <c r="K26" s="9" t="s">
        <v>74</v>
      </c>
      <c r="L26" s="9" t="s">
        <v>74</v>
      </c>
      <c r="M26" s="9">
        <v>5330258</v>
      </c>
      <c r="N26" s="9" t="s">
        <v>74</v>
      </c>
      <c r="O26" s="9">
        <v>1501</v>
      </c>
      <c r="P26" s="9">
        <v>2318720</v>
      </c>
      <c r="Q26" s="9">
        <v>3010037</v>
      </c>
      <c r="R26" s="9">
        <v>4632</v>
      </c>
      <c r="S26" s="5" t="s">
        <v>74</v>
      </c>
      <c r="T26" s="186"/>
    </row>
    <row r="27" spans="1:25" ht="23.25" customHeight="1">
      <c r="A27" s="50">
        <v>30</v>
      </c>
      <c r="B27" s="55">
        <v>17570556</v>
      </c>
      <c r="C27" s="9">
        <v>4049065</v>
      </c>
      <c r="D27" s="9">
        <v>12187044</v>
      </c>
      <c r="E27" s="9">
        <v>4049065</v>
      </c>
      <c r="F27" s="9">
        <v>4123043</v>
      </c>
      <c r="G27" s="9">
        <v>186020</v>
      </c>
      <c r="H27" s="9">
        <v>2224534</v>
      </c>
      <c r="I27" s="5">
        <v>1604382</v>
      </c>
      <c r="J27" s="8" t="s">
        <v>74</v>
      </c>
      <c r="K27" s="9" t="s">
        <v>74</v>
      </c>
      <c r="L27" s="9" t="s">
        <v>74</v>
      </c>
      <c r="M27" s="9">
        <v>5383512</v>
      </c>
      <c r="N27" s="9" t="s">
        <v>74</v>
      </c>
      <c r="O27" s="9">
        <v>1814</v>
      </c>
      <c r="P27" s="9">
        <v>2476531</v>
      </c>
      <c r="Q27" s="9">
        <v>2905167</v>
      </c>
      <c r="R27" s="9">
        <v>387</v>
      </c>
      <c r="S27" s="5" t="s">
        <v>74</v>
      </c>
      <c r="T27" s="263"/>
    </row>
    <row r="28" spans="1:25" ht="23.25" customHeight="1" thickBot="1">
      <c r="A28" s="62" t="s">
        <v>707</v>
      </c>
      <c r="B28" s="54">
        <v>18017465</v>
      </c>
      <c r="C28" s="11">
        <v>4130097</v>
      </c>
      <c r="D28" s="11">
        <v>12460696</v>
      </c>
      <c r="E28" s="11">
        <v>4130097</v>
      </c>
      <c r="F28" s="11">
        <v>4229366</v>
      </c>
      <c r="G28" s="11">
        <v>92499</v>
      </c>
      <c r="H28" s="11">
        <v>2460636</v>
      </c>
      <c r="I28" s="6">
        <v>1548098</v>
      </c>
      <c r="J28" s="10" t="s">
        <v>787</v>
      </c>
      <c r="K28" s="11" t="s">
        <v>75</v>
      </c>
      <c r="L28" s="11" t="s">
        <v>787</v>
      </c>
      <c r="M28" s="11">
        <v>5556769</v>
      </c>
      <c r="N28" s="11" t="s">
        <v>787</v>
      </c>
      <c r="O28" s="11">
        <v>2270</v>
      </c>
      <c r="P28" s="11">
        <v>2654458</v>
      </c>
      <c r="Q28" s="11">
        <v>2900041</v>
      </c>
      <c r="R28" s="11">
        <v>164</v>
      </c>
      <c r="S28" s="6" t="s">
        <v>787</v>
      </c>
      <c r="T28" s="263"/>
    </row>
    <row r="29" spans="1:25" ht="16.5" customHeight="1">
      <c r="A29" s="228" t="s">
        <v>530</v>
      </c>
      <c r="B29" s="13"/>
      <c r="C29" s="13"/>
      <c r="D29" s="13"/>
      <c r="E29" s="13"/>
      <c r="F29" s="13"/>
      <c r="G29" s="13"/>
      <c r="H29" s="13"/>
    </row>
    <row r="30" spans="1:25">
      <c r="A30" s="50"/>
      <c r="B30" s="13"/>
      <c r="C30" s="13"/>
      <c r="D30" s="13"/>
      <c r="E30" s="13"/>
      <c r="F30" s="13"/>
      <c r="G30" s="13"/>
      <c r="H30" s="13"/>
    </row>
    <row r="31" spans="1:25">
      <c r="A31" s="50"/>
      <c r="B31" s="13"/>
      <c r="C31" s="13"/>
      <c r="D31" s="13"/>
      <c r="E31" s="13"/>
      <c r="F31" s="13"/>
      <c r="G31" s="13"/>
      <c r="H31" s="13"/>
    </row>
  </sheetData>
  <mergeCells count="29">
    <mergeCell ref="A5:I5"/>
    <mergeCell ref="A23:I23"/>
    <mergeCell ref="J23:S23"/>
    <mergeCell ref="Q3:Q4"/>
    <mergeCell ref="S3:S4"/>
    <mergeCell ref="A11:I11"/>
    <mergeCell ref="J11:S11"/>
    <mergeCell ref="A17:I17"/>
    <mergeCell ref="J17:S17"/>
    <mergeCell ref="D3:D4"/>
    <mergeCell ref="E3:E4"/>
    <mergeCell ref="J5:S5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M2:S2"/>
    <mergeCell ref="A2:A4"/>
    <mergeCell ref="B2:B4"/>
    <mergeCell ref="C2:C4"/>
    <mergeCell ref="D2:I2"/>
    <mergeCell ref="J2:L2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view="pageBreakPreview" zoomScaleNormal="100" zoomScaleSheetLayoutView="100" workbookViewId="0">
      <selection activeCell="C2" sqref="C2"/>
    </sheetView>
  </sheetViews>
  <sheetFormatPr defaultRowHeight="12"/>
  <cols>
    <col min="1" max="1" width="11" style="254" customWidth="1"/>
    <col min="2" max="2" width="9.375" style="254" customWidth="1"/>
    <col min="3" max="3" width="8.625" style="254" customWidth="1"/>
    <col min="4" max="4" width="10" style="254" bestFit="1" customWidth="1"/>
    <col min="5" max="6" width="9.375" style="254" customWidth="1"/>
    <col min="7" max="7" width="10.75" style="254" customWidth="1"/>
    <col min="8" max="8" width="8.875" style="254" customWidth="1"/>
    <col min="9" max="9" width="9.375" style="254" customWidth="1"/>
    <col min="10" max="10" width="8.875" style="254" customWidth="1"/>
    <col min="11" max="12" width="8.5" style="254" customWidth="1"/>
    <col min="13" max="13" width="7.625" style="254" customWidth="1"/>
    <col min="14" max="14" width="8.625" style="254" customWidth="1"/>
    <col min="15" max="15" width="8.25" style="254" bestFit="1" customWidth="1"/>
    <col min="16" max="16" width="7.75" style="254" customWidth="1"/>
    <col min="17" max="18" width="8.125" style="254" customWidth="1"/>
    <col min="19" max="19" width="9.75" style="254" customWidth="1"/>
    <col min="20" max="20" width="6.375" style="254" customWidth="1"/>
    <col min="21" max="21" width="6.25" style="254" customWidth="1"/>
    <col min="22" max="22" width="7.375" style="254" customWidth="1"/>
    <col min="23" max="23" width="6.25" style="254" customWidth="1"/>
    <col min="24" max="24" width="6.75" style="254" customWidth="1"/>
    <col min="25" max="25" width="7" style="254" customWidth="1"/>
    <col min="26" max="16384" width="9" style="254"/>
  </cols>
  <sheetData>
    <row r="1" spans="1:25" ht="18" customHeight="1" thickBot="1">
      <c r="A1" s="254" t="s">
        <v>810</v>
      </c>
      <c r="F1" s="229"/>
      <c r="P1" s="229" t="s">
        <v>51</v>
      </c>
      <c r="S1" s="229"/>
    </row>
    <row r="2" spans="1:25" s="335" customFormat="1" ht="39.75" customHeight="1" thickBot="1">
      <c r="A2" s="518" t="s">
        <v>114</v>
      </c>
      <c r="B2" s="517" t="s">
        <v>506</v>
      </c>
      <c r="C2" s="216" t="s">
        <v>531</v>
      </c>
      <c r="D2" s="216" t="s">
        <v>532</v>
      </c>
      <c r="E2" s="216" t="s">
        <v>533</v>
      </c>
      <c r="F2" s="216" t="s">
        <v>534</v>
      </c>
      <c r="G2" s="216" t="s">
        <v>535</v>
      </c>
      <c r="H2" s="216" t="s">
        <v>536</v>
      </c>
      <c r="I2" s="495" t="s">
        <v>537</v>
      </c>
      <c r="J2" s="296" t="s">
        <v>538</v>
      </c>
      <c r="K2" s="216" t="s">
        <v>539</v>
      </c>
      <c r="L2" s="216" t="s">
        <v>540</v>
      </c>
      <c r="M2" s="216" t="s">
        <v>541</v>
      </c>
      <c r="N2" s="216" t="s">
        <v>520</v>
      </c>
      <c r="O2" s="216" t="s">
        <v>542</v>
      </c>
      <c r="P2" s="495" t="s">
        <v>543</v>
      </c>
      <c r="Q2" s="50"/>
      <c r="R2" s="50"/>
      <c r="S2" s="50"/>
      <c r="T2" s="486"/>
      <c r="U2" s="108"/>
      <c r="V2" s="108"/>
      <c r="W2" s="108"/>
      <c r="X2" s="108"/>
      <c r="Y2" s="108"/>
    </row>
    <row r="3" spans="1:25" s="51" customFormat="1" ht="18" customHeight="1">
      <c r="A3" s="225" t="s">
        <v>544</v>
      </c>
      <c r="B3" s="225"/>
      <c r="C3" s="225"/>
      <c r="D3" s="225"/>
      <c r="E3" s="225"/>
      <c r="F3" s="225"/>
      <c r="G3" s="225"/>
      <c r="H3" s="225"/>
      <c r="I3" s="225"/>
      <c r="J3" s="225" t="s">
        <v>545</v>
      </c>
      <c r="K3" s="225"/>
      <c r="L3" s="225"/>
      <c r="M3" s="225"/>
      <c r="N3" s="225"/>
      <c r="O3" s="225"/>
      <c r="P3" s="225"/>
      <c r="Q3" s="227"/>
      <c r="R3" s="50"/>
      <c r="S3" s="227"/>
      <c r="T3" s="263"/>
      <c r="U3" s="109"/>
      <c r="V3" s="109"/>
      <c r="W3" s="109"/>
      <c r="X3" s="109"/>
      <c r="Y3" s="109"/>
    </row>
    <row r="4" spans="1:25" s="51" customFormat="1" ht="18" customHeight="1">
      <c r="A4" s="50" t="s">
        <v>704</v>
      </c>
      <c r="B4" s="57">
        <v>30934549</v>
      </c>
      <c r="C4" s="30">
        <v>235782</v>
      </c>
      <c r="D4" s="30">
        <v>3669296</v>
      </c>
      <c r="E4" s="30">
        <v>11090690</v>
      </c>
      <c r="F4" s="30">
        <v>2729009</v>
      </c>
      <c r="G4" s="30">
        <v>197313</v>
      </c>
      <c r="H4" s="30">
        <v>772753</v>
      </c>
      <c r="I4" s="31">
        <v>1358121</v>
      </c>
      <c r="J4" s="29">
        <v>2216015</v>
      </c>
      <c r="K4" s="30">
        <v>1006340</v>
      </c>
      <c r="L4" s="30">
        <v>3581833</v>
      </c>
      <c r="M4" s="30">
        <v>488981</v>
      </c>
      <c r="N4" s="30">
        <v>3588416</v>
      </c>
      <c r="O4" s="79" t="s">
        <v>74</v>
      </c>
      <c r="P4" s="31" t="s">
        <v>74</v>
      </c>
      <c r="Q4" s="35"/>
      <c r="R4" s="35"/>
      <c r="S4" s="35"/>
      <c r="T4" s="263"/>
      <c r="U4" s="109"/>
      <c r="V4" s="109"/>
      <c r="W4" s="109"/>
      <c r="X4" s="109"/>
      <c r="Y4" s="109"/>
    </row>
    <row r="5" spans="1:25" s="51" customFormat="1" ht="18" customHeight="1">
      <c r="A5" s="50">
        <v>28</v>
      </c>
      <c r="B5" s="57">
        <v>30987806</v>
      </c>
      <c r="C5" s="30">
        <v>213717</v>
      </c>
      <c r="D5" s="30">
        <v>3554282</v>
      </c>
      <c r="E5" s="30">
        <v>11262996</v>
      </c>
      <c r="F5" s="30">
        <v>2783434</v>
      </c>
      <c r="G5" s="30">
        <v>206610</v>
      </c>
      <c r="H5" s="30">
        <v>781582</v>
      </c>
      <c r="I5" s="31">
        <v>1462265</v>
      </c>
      <c r="J5" s="29">
        <v>2330945</v>
      </c>
      <c r="K5" s="30">
        <v>1079090</v>
      </c>
      <c r="L5" s="30">
        <v>3953738</v>
      </c>
      <c r="M5" s="30">
        <v>138654</v>
      </c>
      <c r="N5" s="30">
        <v>3220493</v>
      </c>
      <c r="O5" s="79" t="s">
        <v>74</v>
      </c>
      <c r="P5" s="31" t="s">
        <v>74</v>
      </c>
      <c r="Q5" s="35"/>
      <c r="R5" s="35"/>
      <c r="S5" s="35"/>
      <c r="T5" s="263"/>
      <c r="U5" s="109"/>
      <c r="V5" s="109"/>
      <c r="W5" s="109"/>
      <c r="X5" s="109"/>
      <c r="Y5" s="109"/>
    </row>
    <row r="6" spans="1:25" s="51" customFormat="1" ht="18" customHeight="1">
      <c r="A6" s="50">
        <v>29</v>
      </c>
      <c r="B6" s="57">
        <v>32182713</v>
      </c>
      <c r="C6" s="30">
        <v>215311</v>
      </c>
      <c r="D6" s="30">
        <v>3452423</v>
      </c>
      <c r="E6" s="30">
        <v>11487697</v>
      </c>
      <c r="F6" s="30">
        <v>2844811</v>
      </c>
      <c r="G6" s="30">
        <v>197272</v>
      </c>
      <c r="H6" s="30">
        <v>756052</v>
      </c>
      <c r="I6" s="31">
        <v>1433320</v>
      </c>
      <c r="J6" s="29">
        <v>2723578</v>
      </c>
      <c r="K6" s="30">
        <v>956566</v>
      </c>
      <c r="L6" s="30">
        <v>4924688</v>
      </c>
      <c r="M6" s="30">
        <v>75839</v>
      </c>
      <c r="N6" s="30">
        <v>3115156</v>
      </c>
      <c r="O6" s="79" t="s">
        <v>74</v>
      </c>
      <c r="P6" s="31" t="s">
        <v>74</v>
      </c>
      <c r="Q6" s="35"/>
      <c r="R6" s="35"/>
      <c r="S6" s="35"/>
      <c r="T6" s="263"/>
      <c r="U6" s="109"/>
      <c r="V6" s="109"/>
      <c r="W6" s="109"/>
      <c r="X6" s="109"/>
      <c r="Y6" s="109"/>
    </row>
    <row r="7" spans="1:25" s="51" customFormat="1" ht="18" customHeight="1">
      <c r="A7" s="50">
        <v>30</v>
      </c>
      <c r="B7" s="57">
        <v>30463581</v>
      </c>
      <c r="C7" s="30">
        <v>216253</v>
      </c>
      <c r="D7" s="30">
        <v>3613737</v>
      </c>
      <c r="E7" s="30">
        <v>11354953</v>
      </c>
      <c r="F7" s="30">
        <v>2728421</v>
      </c>
      <c r="G7" s="30">
        <v>147698</v>
      </c>
      <c r="H7" s="30">
        <v>723341</v>
      </c>
      <c r="I7" s="31">
        <v>1364789</v>
      </c>
      <c r="J7" s="29">
        <v>2273342</v>
      </c>
      <c r="K7" s="30">
        <v>1036529</v>
      </c>
      <c r="L7" s="30">
        <v>3627909</v>
      </c>
      <c r="M7" s="30">
        <v>320445</v>
      </c>
      <c r="N7" s="30">
        <v>3056164</v>
      </c>
      <c r="O7" s="79" t="s">
        <v>74</v>
      </c>
      <c r="P7" s="31" t="s">
        <v>74</v>
      </c>
      <c r="Q7" s="35"/>
      <c r="R7" s="35"/>
      <c r="S7" s="35"/>
      <c r="T7" s="263"/>
      <c r="U7" s="109"/>
      <c r="V7" s="109"/>
      <c r="W7" s="109"/>
      <c r="X7" s="109"/>
      <c r="Y7" s="109"/>
    </row>
    <row r="8" spans="1:25" s="51" customFormat="1" ht="18" customHeight="1">
      <c r="A8" s="50" t="s">
        <v>707</v>
      </c>
      <c r="B8" s="57">
        <v>31796215</v>
      </c>
      <c r="C8" s="30">
        <v>210817</v>
      </c>
      <c r="D8" s="30">
        <v>3764398</v>
      </c>
      <c r="E8" s="30">
        <v>11963585</v>
      </c>
      <c r="F8" s="30">
        <v>2834586</v>
      </c>
      <c r="G8" s="30">
        <v>131071</v>
      </c>
      <c r="H8" s="30">
        <v>838354</v>
      </c>
      <c r="I8" s="31">
        <v>1305835</v>
      </c>
      <c r="J8" s="29">
        <v>2095762</v>
      </c>
      <c r="K8" s="30">
        <v>1032083</v>
      </c>
      <c r="L8" s="30">
        <v>3704450</v>
      </c>
      <c r="M8" s="30">
        <v>918637</v>
      </c>
      <c r="N8" s="30">
        <v>2996637</v>
      </c>
      <c r="O8" s="79" t="s">
        <v>706</v>
      </c>
      <c r="P8" s="31" t="s">
        <v>740</v>
      </c>
      <c r="Q8" s="35"/>
      <c r="R8" s="35"/>
      <c r="S8" s="35"/>
      <c r="T8" s="263"/>
      <c r="U8" s="109"/>
      <c r="V8" s="109"/>
      <c r="W8" s="109"/>
      <c r="X8" s="109"/>
      <c r="Y8" s="109"/>
    </row>
    <row r="9" spans="1:25" s="51" customFormat="1" ht="18" customHeight="1">
      <c r="A9" s="437" t="s">
        <v>546</v>
      </c>
      <c r="B9" s="437"/>
      <c r="C9" s="437"/>
      <c r="D9" s="437"/>
      <c r="E9" s="437"/>
      <c r="F9" s="437"/>
      <c r="G9" s="437"/>
      <c r="H9" s="437"/>
      <c r="I9" s="437"/>
      <c r="J9" s="437" t="s">
        <v>547</v>
      </c>
      <c r="K9" s="437"/>
      <c r="L9" s="437"/>
      <c r="M9" s="437"/>
      <c r="N9" s="437"/>
      <c r="O9" s="437"/>
      <c r="P9" s="437"/>
      <c r="Q9" s="35"/>
      <c r="R9" s="35"/>
      <c r="S9" s="35"/>
      <c r="T9" s="263"/>
      <c r="U9" s="109"/>
      <c r="V9" s="109"/>
      <c r="W9" s="109"/>
      <c r="X9" s="109"/>
      <c r="Y9" s="109"/>
    </row>
    <row r="10" spans="1:25" s="51" customFormat="1" ht="18" customHeight="1">
      <c r="A10" s="50" t="s">
        <v>704</v>
      </c>
      <c r="B10" s="57">
        <v>21167171</v>
      </c>
      <c r="C10" s="30">
        <v>235782</v>
      </c>
      <c r="D10" s="30">
        <v>2977292</v>
      </c>
      <c r="E10" s="30">
        <v>5758861</v>
      </c>
      <c r="F10" s="30">
        <v>2423799</v>
      </c>
      <c r="G10" s="30">
        <v>28690</v>
      </c>
      <c r="H10" s="30">
        <v>495726</v>
      </c>
      <c r="I10" s="31">
        <v>795881</v>
      </c>
      <c r="J10" s="29">
        <v>1522148</v>
      </c>
      <c r="K10" s="30">
        <v>824322</v>
      </c>
      <c r="L10" s="30">
        <v>2563017</v>
      </c>
      <c r="M10" s="30">
        <v>62470</v>
      </c>
      <c r="N10" s="30">
        <v>3479183</v>
      </c>
      <c r="O10" s="79" t="s">
        <v>74</v>
      </c>
      <c r="P10" s="31" t="s">
        <v>74</v>
      </c>
      <c r="Q10" s="35"/>
      <c r="R10" s="35"/>
      <c r="S10" s="35"/>
      <c r="T10" s="263"/>
      <c r="U10" s="109"/>
      <c r="V10" s="109"/>
      <c r="W10" s="109"/>
      <c r="X10" s="109"/>
      <c r="Y10" s="109"/>
    </row>
    <row r="11" spans="1:25" s="51" customFormat="1" ht="18" customHeight="1">
      <c r="A11" s="50">
        <v>28</v>
      </c>
      <c r="B11" s="57">
        <v>20612769</v>
      </c>
      <c r="C11" s="30">
        <v>213717</v>
      </c>
      <c r="D11" s="30">
        <v>2822215</v>
      </c>
      <c r="E11" s="30">
        <v>5753718</v>
      </c>
      <c r="F11" s="30">
        <v>2509098</v>
      </c>
      <c r="G11" s="30">
        <v>33633</v>
      </c>
      <c r="H11" s="30">
        <v>413381</v>
      </c>
      <c r="I11" s="31">
        <v>716607</v>
      </c>
      <c r="J11" s="29">
        <v>1435371</v>
      </c>
      <c r="K11" s="30">
        <v>810490</v>
      </c>
      <c r="L11" s="30">
        <v>2792034</v>
      </c>
      <c r="M11" s="30">
        <v>9536</v>
      </c>
      <c r="N11" s="30">
        <v>3102969</v>
      </c>
      <c r="O11" s="79" t="s">
        <v>74</v>
      </c>
      <c r="P11" s="31" t="s">
        <v>74</v>
      </c>
      <c r="Q11" s="35"/>
      <c r="R11" s="35"/>
      <c r="S11" s="35"/>
      <c r="T11" s="263"/>
      <c r="U11" s="109"/>
      <c r="V11" s="109"/>
      <c r="W11" s="109"/>
      <c r="X11" s="109"/>
      <c r="Y11" s="109"/>
    </row>
    <row r="12" spans="1:25" s="51" customFormat="1" ht="18" customHeight="1">
      <c r="A12" s="50">
        <v>29</v>
      </c>
      <c r="B12" s="57">
        <v>20319995</v>
      </c>
      <c r="C12" s="30">
        <v>215311</v>
      </c>
      <c r="D12" s="30">
        <v>2797074</v>
      </c>
      <c r="E12" s="30">
        <v>5913801</v>
      </c>
      <c r="F12" s="30">
        <v>2473480</v>
      </c>
      <c r="G12" s="30">
        <v>28429</v>
      </c>
      <c r="H12" s="30">
        <v>434995</v>
      </c>
      <c r="I12" s="31">
        <v>712782</v>
      </c>
      <c r="J12" s="29">
        <v>1426318</v>
      </c>
      <c r="K12" s="30">
        <v>838541</v>
      </c>
      <c r="L12" s="30">
        <v>2803075</v>
      </c>
      <c r="M12" s="30">
        <v>24998</v>
      </c>
      <c r="N12" s="30">
        <v>3010037</v>
      </c>
      <c r="O12" s="79" t="s">
        <v>74</v>
      </c>
      <c r="P12" s="31" t="s">
        <v>74</v>
      </c>
      <c r="Q12" s="35"/>
      <c r="R12" s="35"/>
      <c r="S12" s="35"/>
      <c r="T12" s="263"/>
      <c r="U12" s="109"/>
      <c r="V12" s="109"/>
      <c r="W12" s="109"/>
      <c r="X12" s="109"/>
      <c r="Y12" s="109"/>
    </row>
    <row r="13" spans="1:25" s="51" customFormat="1" ht="18" customHeight="1">
      <c r="A13" s="50">
        <v>30</v>
      </c>
      <c r="B13" s="57">
        <v>23305520</v>
      </c>
      <c r="C13" s="30">
        <v>216253</v>
      </c>
      <c r="D13" s="30">
        <v>2833765</v>
      </c>
      <c r="E13" s="30">
        <v>5865896</v>
      </c>
      <c r="F13" s="30">
        <v>2444128</v>
      </c>
      <c r="G13" s="30">
        <v>24317</v>
      </c>
      <c r="H13" s="30">
        <v>434827</v>
      </c>
      <c r="I13" s="31">
        <v>595121</v>
      </c>
      <c r="J13" s="29">
        <v>1499524</v>
      </c>
      <c r="K13" s="30">
        <v>869141</v>
      </c>
      <c r="L13" s="30">
        <v>2894285</v>
      </c>
      <c r="M13" s="30">
        <v>105584</v>
      </c>
      <c r="N13" s="30">
        <v>2905167</v>
      </c>
      <c r="O13" s="79" t="s">
        <v>74</v>
      </c>
      <c r="P13" s="31" t="s">
        <v>74</v>
      </c>
      <c r="Q13" s="35"/>
      <c r="R13" s="35"/>
      <c r="S13" s="35"/>
      <c r="T13" s="263"/>
      <c r="U13" s="109"/>
      <c r="V13" s="109"/>
      <c r="W13" s="109"/>
      <c r="X13" s="109"/>
      <c r="Y13" s="109"/>
    </row>
    <row r="14" spans="1:25" s="51" customFormat="1" ht="18" customHeight="1" thickBot="1">
      <c r="A14" s="62" t="s">
        <v>707</v>
      </c>
      <c r="B14" s="58">
        <v>21158654</v>
      </c>
      <c r="C14" s="56">
        <v>210817</v>
      </c>
      <c r="D14" s="56">
        <v>2843019</v>
      </c>
      <c r="E14" s="56">
        <v>6674966</v>
      </c>
      <c r="F14" s="56">
        <v>2453039</v>
      </c>
      <c r="G14" s="56">
        <v>28293</v>
      </c>
      <c r="H14" s="56">
        <v>416281</v>
      </c>
      <c r="I14" s="7">
        <v>620634</v>
      </c>
      <c r="J14" s="48">
        <v>1420194</v>
      </c>
      <c r="K14" s="56">
        <v>855506</v>
      </c>
      <c r="L14" s="56">
        <v>2720419</v>
      </c>
      <c r="M14" s="56">
        <v>15445</v>
      </c>
      <c r="N14" s="56">
        <v>2900041</v>
      </c>
      <c r="O14" s="83" t="s">
        <v>706</v>
      </c>
      <c r="P14" s="7" t="s">
        <v>706</v>
      </c>
      <c r="Q14" s="35"/>
      <c r="R14" s="35"/>
      <c r="S14" s="35"/>
      <c r="T14" s="263"/>
      <c r="U14" s="109"/>
      <c r="V14" s="109"/>
      <c r="W14" s="109"/>
      <c r="X14" s="109"/>
      <c r="Y14" s="109"/>
    </row>
    <row r="15" spans="1:25" s="51" customFormat="1" ht="18" customHeight="1">
      <c r="A15" s="254" t="s">
        <v>548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263"/>
      <c r="U15" s="109"/>
      <c r="V15" s="109"/>
      <c r="W15" s="109"/>
      <c r="X15" s="109"/>
      <c r="Y15" s="109"/>
    </row>
    <row r="16" spans="1:25" s="51" customFormat="1" ht="12.75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63"/>
      <c r="U16" s="109"/>
      <c r="V16" s="109"/>
      <c r="W16" s="109"/>
      <c r="X16" s="109"/>
      <c r="Y16" s="109"/>
    </row>
    <row r="17" spans="1:25" s="51" customFormat="1" ht="12.75">
      <c r="A17" s="50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63"/>
      <c r="U17" s="516"/>
      <c r="V17" s="516"/>
      <c r="W17" s="516"/>
      <c r="X17" s="516"/>
      <c r="Y17" s="516"/>
    </row>
    <row r="18" spans="1:25" s="51" customFormat="1" ht="12.75">
      <c r="A18" s="50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263"/>
      <c r="U18" s="109"/>
      <c r="V18" s="109"/>
      <c r="W18" s="109"/>
      <c r="X18" s="109"/>
      <c r="Y18" s="109"/>
    </row>
  </sheetData>
  <mergeCells count="4">
    <mergeCell ref="A3:I3"/>
    <mergeCell ref="J3:P3"/>
    <mergeCell ref="A9:I9"/>
    <mergeCell ref="J9:P9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view="pageBreakPreview" zoomScaleNormal="90" zoomScaleSheetLayoutView="100" workbookViewId="0">
      <selection activeCell="C2" sqref="C2"/>
    </sheetView>
  </sheetViews>
  <sheetFormatPr defaultRowHeight="12"/>
  <cols>
    <col min="1" max="1" width="11" style="254" customWidth="1"/>
    <col min="2" max="2" width="9.375" style="254" customWidth="1"/>
    <col min="3" max="3" width="8.625" style="254" customWidth="1"/>
    <col min="4" max="4" width="10" style="254" bestFit="1" customWidth="1"/>
    <col min="5" max="6" width="9.375" style="254" customWidth="1"/>
    <col min="7" max="7" width="10.75" style="254" customWidth="1"/>
    <col min="8" max="8" width="8.875" style="254" customWidth="1"/>
    <col min="9" max="9" width="9.375" style="254" customWidth="1"/>
    <col min="10" max="10" width="8.875" style="254" customWidth="1"/>
    <col min="11" max="12" width="8.5" style="254" customWidth="1"/>
    <col min="13" max="13" width="7.625" style="254" customWidth="1"/>
    <col min="14" max="14" width="8.625" style="254" customWidth="1"/>
    <col min="15" max="15" width="7.875" style="254" customWidth="1"/>
    <col min="16" max="16" width="7.75" style="254" customWidth="1"/>
    <col min="17" max="17" width="9.75" style="254" customWidth="1"/>
    <col min="18" max="18" width="6.375" style="254" customWidth="1"/>
    <col min="19" max="19" width="6.25" style="254" customWidth="1"/>
    <col min="20" max="20" width="7.375" style="254" customWidth="1"/>
    <col min="21" max="21" width="6.25" style="254" customWidth="1"/>
    <col min="22" max="22" width="6.75" style="254" customWidth="1"/>
    <col min="23" max="23" width="7" style="254" customWidth="1"/>
    <col min="24" max="16384" width="9" style="254"/>
  </cols>
  <sheetData>
    <row r="1" spans="1:23" s="51" customFormat="1" ht="18" customHeight="1" thickBot="1">
      <c r="A1" s="228" t="s">
        <v>834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46" t="s">
        <v>51</v>
      </c>
      <c r="R1" s="263"/>
      <c r="S1" s="107"/>
      <c r="T1" s="107"/>
      <c r="U1" s="107"/>
      <c r="V1" s="107"/>
      <c r="W1" s="107"/>
    </row>
    <row r="2" spans="1:23" s="51" customFormat="1" ht="12.75" customHeight="1">
      <c r="A2" s="245" t="s">
        <v>833</v>
      </c>
      <c r="B2" s="467" t="s">
        <v>832</v>
      </c>
      <c r="C2" s="225"/>
      <c r="D2" s="225"/>
      <c r="E2" s="225"/>
      <c r="F2" s="225"/>
      <c r="G2" s="225"/>
      <c r="H2" s="225"/>
      <c r="I2" s="225"/>
      <c r="J2" s="225"/>
      <c r="K2" s="435"/>
      <c r="L2" s="214" t="s">
        <v>549</v>
      </c>
      <c r="M2" s="244"/>
      <c r="N2" s="244"/>
      <c r="O2" s="244"/>
      <c r="P2" s="244"/>
      <c r="Q2" s="244"/>
      <c r="R2" s="186"/>
      <c r="S2" s="107"/>
      <c r="T2" s="107"/>
      <c r="U2" s="107"/>
      <c r="V2" s="107"/>
      <c r="W2" s="107"/>
    </row>
    <row r="3" spans="1:23" s="51" customFormat="1" ht="12.75" customHeight="1">
      <c r="A3" s="299"/>
      <c r="B3" s="536"/>
      <c r="C3" s="470"/>
      <c r="D3" s="470"/>
      <c r="E3" s="470"/>
      <c r="F3" s="470"/>
      <c r="G3" s="470"/>
      <c r="H3" s="470"/>
      <c r="I3" s="470"/>
      <c r="J3" s="470"/>
      <c r="K3" s="535"/>
      <c r="L3" s="350" t="s">
        <v>831</v>
      </c>
      <c r="M3" s="350" t="s">
        <v>830</v>
      </c>
      <c r="N3" s="350" t="s">
        <v>829</v>
      </c>
      <c r="O3" s="350" t="s">
        <v>828</v>
      </c>
      <c r="P3" s="350" t="s">
        <v>827</v>
      </c>
      <c r="Q3" s="349" t="s">
        <v>826</v>
      </c>
      <c r="R3" s="186"/>
      <c r="S3" s="107"/>
      <c r="T3" s="107"/>
      <c r="U3" s="107"/>
      <c r="V3" s="107"/>
      <c r="W3" s="107"/>
    </row>
    <row r="4" spans="1:23" s="51" customFormat="1" ht="21" customHeight="1">
      <c r="A4" s="299"/>
      <c r="B4" s="534" t="s">
        <v>550</v>
      </c>
      <c r="C4" s="257"/>
      <c r="D4" s="204" t="s">
        <v>551</v>
      </c>
      <c r="E4" s="257"/>
      <c r="F4" s="350" t="s">
        <v>825</v>
      </c>
      <c r="G4" s="204" t="s">
        <v>552</v>
      </c>
      <c r="H4" s="257"/>
      <c r="I4" s="349" t="s">
        <v>824</v>
      </c>
      <c r="J4" s="209" t="s">
        <v>823</v>
      </c>
      <c r="K4" s="350" t="s">
        <v>822</v>
      </c>
      <c r="L4" s="205"/>
      <c r="M4" s="205"/>
      <c r="N4" s="205"/>
      <c r="O4" s="205"/>
      <c r="P4" s="205"/>
      <c r="Q4" s="426"/>
      <c r="R4" s="186"/>
      <c r="S4" s="107"/>
      <c r="T4" s="107"/>
      <c r="U4" s="107"/>
      <c r="V4" s="107"/>
      <c r="W4" s="107"/>
    </row>
    <row r="5" spans="1:23" ht="21" customHeight="1" thickBot="1">
      <c r="A5" s="243"/>
      <c r="B5" s="298" t="s">
        <v>553</v>
      </c>
      <c r="C5" s="250" t="s">
        <v>554</v>
      </c>
      <c r="D5" s="250" t="s">
        <v>553</v>
      </c>
      <c r="E5" s="250" t="s">
        <v>554</v>
      </c>
      <c r="F5" s="196"/>
      <c r="G5" s="250" t="s">
        <v>555</v>
      </c>
      <c r="H5" s="250" t="s">
        <v>553</v>
      </c>
      <c r="I5" s="293"/>
      <c r="J5" s="199"/>
      <c r="K5" s="196"/>
      <c r="L5" s="196"/>
      <c r="M5" s="196"/>
      <c r="N5" s="196"/>
      <c r="O5" s="196"/>
      <c r="P5" s="196"/>
      <c r="Q5" s="293"/>
      <c r="R5" s="186"/>
    </row>
    <row r="6" spans="1:23" ht="18" customHeight="1">
      <c r="A6" s="50" t="s">
        <v>704</v>
      </c>
      <c r="B6" s="55">
        <v>14171181</v>
      </c>
      <c r="C6" s="110">
        <v>-1138</v>
      </c>
      <c r="D6" s="9">
        <v>9900365</v>
      </c>
      <c r="E6" s="110">
        <v>-2314</v>
      </c>
      <c r="F6" s="9">
        <v>4271992</v>
      </c>
      <c r="G6" s="111" t="s">
        <v>74</v>
      </c>
      <c r="H6" s="9" t="s">
        <v>74</v>
      </c>
      <c r="I6" s="5">
        <v>4762706</v>
      </c>
      <c r="J6" s="8">
        <v>911745</v>
      </c>
      <c r="K6" s="9">
        <v>5674451</v>
      </c>
      <c r="L6" s="112">
        <v>0.7</v>
      </c>
      <c r="M6" s="41">
        <v>0.8</v>
      </c>
      <c r="N6" s="41">
        <v>89.5</v>
      </c>
      <c r="O6" s="41">
        <v>5.7</v>
      </c>
      <c r="P6" s="41">
        <v>43.1</v>
      </c>
      <c r="Q6" s="5">
        <v>18902689</v>
      </c>
      <c r="R6" s="186"/>
    </row>
    <row r="7" spans="1:23" ht="18" customHeight="1">
      <c r="A7" s="50">
        <v>28</v>
      </c>
      <c r="B7" s="55">
        <v>14285613</v>
      </c>
      <c r="C7" s="110">
        <v>3352</v>
      </c>
      <c r="D7" s="9">
        <v>10041584</v>
      </c>
      <c r="E7" s="110" t="s">
        <v>74</v>
      </c>
      <c r="F7" s="9">
        <v>4247381</v>
      </c>
      <c r="G7" s="111">
        <v>8.2265500000000004E-4</v>
      </c>
      <c r="H7" s="9">
        <v>12031</v>
      </c>
      <c r="I7" s="5">
        <v>4570185</v>
      </c>
      <c r="J7" s="8">
        <v>886608</v>
      </c>
      <c r="K7" s="9">
        <v>5456793</v>
      </c>
      <c r="L7" s="112">
        <v>0.7</v>
      </c>
      <c r="M7" s="41">
        <v>0.5</v>
      </c>
      <c r="N7" s="41">
        <v>90.7</v>
      </c>
      <c r="O7" s="41">
        <v>4.9000000000000004</v>
      </c>
      <c r="P7" s="41">
        <v>44.7</v>
      </c>
      <c r="Q7" s="5">
        <v>18663634</v>
      </c>
      <c r="R7" s="186"/>
    </row>
    <row r="8" spans="1:23" ht="18" customHeight="1">
      <c r="A8" s="50">
        <v>29</v>
      </c>
      <c r="B8" s="55">
        <v>14226759</v>
      </c>
      <c r="C8" s="110">
        <v>-65625</v>
      </c>
      <c r="D8" s="9">
        <v>10053142</v>
      </c>
      <c r="E8" s="110">
        <v>-361</v>
      </c>
      <c r="F8" s="9">
        <v>4108353</v>
      </c>
      <c r="G8" s="111">
        <v>7.88884E-4</v>
      </c>
      <c r="H8" s="9">
        <v>11412</v>
      </c>
      <c r="I8" s="5">
        <v>4402772</v>
      </c>
      <c r="J8" s="8">
        <v>866730</v>
      </c>
      <c r="K8" s="9">
        <v>5269502</v>
      </c>
      <c r="L8" s="112">
        <v>0.7</v>
      </c>
      <c r="M8" s="41">
        <v>0.6</v>
      </c>
      <c r="N8" s="41">
        <v>91.2</v>
      </c>
      <c r="O8" s="41">
        <v>3.8</v>
      </c>
      <c r="P8" s="41">
        <v>45</v>
      </c>
      <c r="Q8" s="5">
        <v>18550833</v>
      </c>
      <c r="R8" s="263"/>
    </row>
    <row r="9" spans="1:23" ht="18" customHeight="1">
      <c r="A9" s="50">
        <v>30</v>
      </c>
      <c r="B9" s="55">
        <v>14342164</v>
      </c>
      <c r="C9" s="110">
        <v>7502</v>
      </c>
      <c r="D9" s="9">
        <v>10104094</v>
      </c>
      <c r="E9" s="110" t="s">
        <v>74</v>
      </c>
      <c r="F9" s="9">
        <v>4245572</v>
      </c>
      <c r="G9" s="111" t="s">
        <v>74</v>
      </c>
      <c r="H9" s="9" t="s">
        <v>74</v>
      </c>
      <c r="I9" s="5">
        <v>4543487</v>
      </c>
      <c r="J9" s="8">
        <v>901464</v>
      </c>
      <c r="K9" s="9">
        <v>5444951</v>
      </c>
      <c r="L9" s="112">
        <v>0.7</v>
      </c>
      <c r="M9" s="41">
        <v>0.3</v>
      </c>
      <c r="N9" s="41">
        <v>92</v>
      </c>
      <c r="O9" s="41">
        <v>3.3</v>
      </c>
      <c r="P9" s="41">
        <v>41.5</v>
      </c>
      <c r="Q9" s="5">
        <v>18791421</v>
      </c>
      <c r="R9" s="263"/>
    </row>
    <row r="10" spans="1:23" ht="18" customHeight="1" thickBot="1">
      <c r="A10" s="62" t="s">
        <v>707</v>
      </c>
      <c r="B10" s="54">
        <v>14516170</v>
      </c>
      <c r="C10" s="113">
        <v>11249</v>
      </c>
      <c r="D10" s="11">
        <v>10135077</v>
      </c>
      <c r="E10" s="113" t="s">
        <v>821</v>
      </c>
      <c r="F10" s="11">
        <v>4381093</v>
      </c>
      <c r="G10" s="114">
        <v>8.8070800000000001E-4</v>
      </c>
      <c r="H10" s="11">
        <v>12936</v>
      </c>
      <c r="I10" s="6">
        <v>4539489</v>
      </c>
      <c r="J10" s="10">
        <v>883590</v>
      </c>
      <c r="K10" s="11">
        <v>5423079</v>
      </c>
      <c r="L10" s="115">
        <v>0.7</v>
      </c>
      <c r="M10" s="116">
        <v>0.1</v>
      </c>
      <c r="N10" s="116">
        <v>94.2</v>
      </c>
      <c r="O10" s="116">
        <v>3.1</v>
      </c>
      <c r="P10" s="116">
        <v>40</v>
      </c>
      <c r="Q10" s="6">
        <v>18600562</v>
      </c>
      <c r="R10" s="263"/>
    </row>
    <row r="11" spans="1:23" ht="18" customHeight="1">
      <c r="A11" s="180" t="s">
        <v>820</v>
      </c>
      <c r="B11" s="13"/>
      <c r="C11" s="13"/>
      <c r="D11" s="13"/>
      <c r="E11" s="13"/>
      <c r="F11" s="13"/>
      <c r="G11" s="13"/>
      <c r="H11" s="13"/>
    </row>
    <row r="12" spans="1:23">
      <c r="A12" s="180" t="s">
        <v>819</v>
      </c>
    </row>
    <row r="13" spans="1:23">
      <c r="A13" s="180"/>
    </row>
    <row r="14" spans="1:23">
      <c r="J14" s="523"/>
      <c r="K14" s="523"/>
      <c r="L14" s="523"/>
      <c r="M14" s="523"/>
      <c r="N14" s="523"/>
      <c r="O14" s="523"/>
      <c r="P14" s="523"/>
      <c r="Q14" s="523"/>
    </row>
    <row r="15" spans="1:23" ht="13.5" customHeight="1">
      <c r="A15" s="359" t="s">
        <v>818</v>
      </c>
      <c r="B15" s="275" t="s">
        <v>551</v>
      </c>
      <c r="C15" s="275"/>
      <c r="D15" s="532" t="s">
        <v>817</v>
      </c>
      <c r="E15" s="532"/>
      <c r="F15" s="532"/>
      <c r="G15" s="275" t="s">
        <v>556</v>
      </c>
      <c r="H15" s="275"/>
      <c r="I15" s="531" t="s">
        <v>557</v>
      </c>
      <c r="J15" s="524" t="s">
        <v>558</v>
      </c>
      <c r="K15" s="524"/>
      <c r="L15" s="533" t="s">
        <v>559</v>
      </c>
      <c r="M15" s="533"/>
      <c r="N15" s="529" t="s">
        <v>816</v>
      </c>
      <c r="O15" s="529"/>
      <c r="P15" s="529"/>
      <c r="Q15" s="528"/>
    </row>
    <row r="16" spans="1:23">
      <c r="A16" s="359"/>
      <c r="B16" s="282" t="s">
        <v>550</v>
      </c>
      <c r="C16" s="282"/>
      <c r="D16" s="532"/>
      <c r="E16" s="532"/>
      <c r="F16" s="532"/>
      <c r="G16" s="282" t="s">
        <v>560</v>
      </c>
      <c r="H16" s="282"/>
      <c r="I16" s="531"/>
      <c r="J16" s="524"/>
      <c r="K16" s="524"/>
      <c r="L16" s="530" t="s">
        <v>561</v>
      </c>
      <c r="M16" s="530"/>
      <c r="N16" s="529"/>
      <c r="O16" s="529"/>
      <c r="P16" s="529"/>
      <c r="Q16" s="528"/>
    </row>
    <row r="17" spans="1:17">
      <c r="J17" s="523"/>
      <c r="K17" s="523"/>
      <c r="L17" s="523"/>
      <c r="M17" s="523"/>
      <c r="N17" s="523"/>
      <c r="O17" s="523"/>
      <c r="P17" s="523"/>
      <c r="Q17" s="523"/>
    </row>
    <row r="18" spans="1:17" ht="13.5" customHeight="1">
      <c r="A18" s="526" t="s">
        <v>815</v>
      </c>
      <c r="B18" s="526"/>
      <c r="C18" s="526"/>
      <c r="D18" s="526"/>
      <c r="E18" s="526"/>
      <c r="F18" s="526"/>
      <c r="G18" s="526"/>
      <c r="H18" s="527">
        <v>100</v>
      </c>
      <c r="I18" s="228"/>
      <c r="J18" s="524" t="s">
        <v>814</v>
      </c>
      <c r="K18" s="524"/>
      <c r="L18" s="524"/>
      <c r="M18" s="524"/>
      <c r="N18" s="524"/>
      <c r="O18" s="524"/>
      <c r="P18" s="524"/>
      <c r="Q18" s="523"/>
    </row>
    <row r="19" spans="1:17">
      <c r="A19" s="526"/>
      <c r="B19" s="526"/>
      <c r="C19" s="526"/>
      <c r="D19" s="526"/>
      <c r="E19" s="526"/>
      <c r="F19" s="526"/>
      <c r="G19" s="526"/>
      <c r="H19" s="525">
        <v>75</v>
      </c>
      <c r="I19" s="228"/>
      <c r="J19" s="524"/>
      <c r="K19" s="524"/>
      <c r="L19" s="524"/>
      <c r="M19" s="524"/>
      <c r="N19" s="524"/>
      <c r="O19" s="524"/>
      <c r="P19" s="524"/>
      <c r="Q19" s="523"/>
    </row>
    <row r="21" spans="1:17" ht="13.5" customHeight="1">
      <c r="A21" s="359" t="s">
        <v>813</v>
      </c>
      <c r="B21" s="275" t="s">
        <v>562</v>
      </c>
      <c r="C21" s="275"/>
      <c r="D21" s="275"/>
      <c r="E21" s="275"/>
      <c r="F21" s="275"/>
      <c r="G21" s="275"/>
      <c r="H21" s="212" t="s">
        <v>557</v>
      </c>
      <c r="I21" s="212"/>
    </row>
    <row r="22" spans="1:17">
      <c r="A22" s="359"/>
      <c r="B22" s="282" t="s">
        <v>563</v>
      </c>
      <c r="C22" s="282"/>
      <c r="D22" s="282"/>
      <c r="E22" s="282"/>
      <c r="F22" s="282"/>
      <c r="G22" s="282"/>
      <c r="H22" s="212"/>
      <c r="I22" s="212"/>
    </row>
    <row r="25" spans="1:17">
      <c r="A25" s="359" t="s">
        <v>564</v>
      </c>
      <c r="B25" s="359"/>
      <c r="C25" s="522" t="s">
        <v>565</v>
      </c>
      <c r="D25" s="522"/>
      <c r="E25" s="522"/>
      <c r="F25" s="522"/>
      <c r="G25" s="522"/>
      <c r="H25" s="522"/>
      <c r="I25" s="522"/>
      <c r="J25" s="521" t="s">
        <v>812</v>
      </c>
      <c r="K25" s="521"/>
      <c r="L25" s="521"/>
      <c r="M25" s="521"/>
      <c r="N25" s="521"/>
      <c r="O25" s="521"/>
      <c r="P25" s="521"/>
    </row>
    <row r="26" spans="1:17">
      <c r="A26" s="359"/>
      <c r="B26" s="359"/>
      <c r="C26" s="520" t="s">
        <v>566</v>
      </c>
      <c r="D26" s="520"/>
      <c r="E26" s="520"/>
      <c r="F26" s="520"/>
      <c r="G26" s="520"/>
      <c r="H26" s="520"/>
      <c r="I26" s="520"/>
      <c r="J26" s="519" t="s">
        <v>811</v>
      </c>
      <c r="K26" s="519"/>
      <c r="L26" s="519"/>
      <c r="M26" s="519"/>
      <c r="N26" s="519"/>
      <c r="O26" s="519"/>
      <c r="P26" s="519"/>
    </row>
  </sheetData>
  <mergeCells count="38">
    <mergeCell ref="A21:A22"/>
    <mergeCell ref="B21:G21"/>
    <mergeCell ref="H21:I22"/>
    <mergeCell ref="B22:G22"/>
    <mergeCell ref="A25:B26"/>
    <mergeCell ref="C25:I25"/>
    <mergeCell ref="B16:C16"/>
    <mergeCell ref="G16:H16"/>
    <mergeCell ref="L16:M16"/>
    <mergeCell ref="J25:P25"/>
    <mergeCell ref="C26:I26"/>
    <mergeCell ref="J26:P26"/>
    <mergeCell ref="A18:G19"/>
    <mergeCell ref="J18:P19"/>
    <mergeCell ref="A15:A16"/>
    <mergeCell ref="B15:C15"/>
    <mergeCell ref="D15:F16"/>
    <mergeCell ref="G15:H15"/>
    <mergeCell ref="I15:I16"/>
    <mergeCell ref="J15:K16"/>
    <mergeCell ref="L15:M15"/>
    <mergeCell ref="N15:P16"/>
    <mergeCell ref="B4:C4"/>
    <mergeCell ref="D4:E4"/>
    <mergeCell ref="F4:F5"/>
    <mergeCell ref="G4:H4"/>
    <mergeCell ref="I4:I5"/>
    <mergeCell ref="J4:J5"/>
    <mergeCell ref="K4:K5"/>
    <mergeCell ref="A2:A5"/>
    <mergeCell ref="B2:K3"/>
    <mergeCell ref="L2:Q2"/>
    <mergeCell ref="L3:L5"/>
    <mergeCell ref="M3:M5"/>
    <mergeCell ref="N3:N5"/>
    <mergeCell ref="O3:O5"/>
    <mergeCell ref="P3:P5"/>
    <mergeCell ref="Q3:Q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9" max="31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view="pageBreakPreview" zoomScaleNormal="90" zoomScaleSheetLayoutView="100" workbookViewId="0">
      <pane ySplit="2" topLeftCell="A21" activePane="bottomLeft" state="frozen"/>
      <selection activeCell="C2" sqref="C2"/>
      <selection pane="bottomLeft" activeCell="C2" sqref="C2"/>
    </sheetView>
  </sheetViews>
  <sheetFormatPr defaultRowHeight="12"/>
  <cols>
    <col min="1" max="1" width="10.5" style="254" customWidth="1"/>
    <col min="2" max="2" width="9.375" style="254" customWidth="1"/>
    <col min="3" max="3" width="8.625" style="254" customWidth="1"/>
    <col min="4" max="4" width="8.5" style="254" customWidth="1"/>
    <col min="5" max="5" width="7.25" style="254" customWidth="1"/>
    <col min="6" max="6" width="8.625" style="254" customWidth="1"/>
    <col min="7" max="7" width="7.125" style="254" customWidth="1"/>
    <col min="8" max="8" width="7.5" style="254" customWidth="1"/>
    <col min="9" max="9" width="9.75" style="254" customWidth="1"/>
    <col min="10" max="10" width="7.375" style="254" customWidth="1"/>
    <col min="11" max="11" width="5.875" style="254" customWidth="1"/>
    <col min="12" max="12" width="6.5" style="254" customWidth="1"/>
    <col min="13" max="13" width="7.625" style="254" customWidth="1"/>
    <col min="14" max="15" width="6.75" style="254" customWidth="1"/>
    <col min="16" max="16" width="7" style="254" customWidth="1"/>
    <col min="17" max="17" width="7.875" style="254" customWidth="1"/>
    <col min="18" max="18" width="7" style="254" customWidth="1"/>
    <col min="19" max="19" width="9.75" style="254" customWidth="1"/>
    <col min="20" max="20" width="6.75" style="254" bestFit="1" customWidth="1"/>
    <col min="21" max="21" width="6.5" style="254" customWidth="1"/>
    <col min="22" max="22" width="9.5" style="254" customWidth="1"/>
    <col min="23" max="23" width="6.75" style="254" customWidth="1"/>
    <col min="24" max="24" width="7" style="254" customWidth="1"/>
    <col min="25" max="16384" width="9" style="254"/>
  </cols>
  <sheetData>
    <row r="1" spans="1:24" ht="18" customHeight="1" thickBot="1">
      <c r="A1" s="254" t="s">
        <v>843</v>
      </c>
      <c r="F1" s="229"/>
      <c r="O1" s="229"/>
      <c r="R1" s="229"/>
      <c r="V1" s="229" t="s">
        <v>51</v>
      </c>
    </row>
    <row r="2" spans="1:24" s="335" customFormat="1" ht="72.75" customHeight="1" thickBot="1">
      <c r="A2" s="539" t="s">
        <v>842</v>
      </c>
      <c r="B2" s="517" t="s">
        <v>567</v>
      </c>
      <c r="C2" s="537" t="s">
        <v>568</v>
      </c>
      <c r="D2" s="537" t="s">
        <v>569</v>
      </c>
      <c r="E2" s="537" t="s">
        <v>570</v>
      </c>
      <c r="F2" s="537" t="s">
        <v>571</v>
      </c>
      <c r="G2" s="537" t="s">
        <v>572</v>
      </c>
      <c r="H2" s="537" t="s">
        <v>573</v>
      </c>
      <c r="I2" s="537" t="s">
        <v>574</v>
      </c>
      <c r="J2" s="500" t="s">
        <v>575</v>
      </c>
      <c r="K2" s="538" t="s">
        <v>576</v>
      </c>
      <c r="L2" s="537" t="s">
        <v>577</v>
      </c>
      <c r="M2" s="537" t="s">
        <v>578</v>
      </c>
      <c r="N2" s="537" t="s">
        <v>579</v>
      </c>
      <c r="O2" s="537" t="s">
        <v>580</v>
      </c>
      <c r="P2" s="537" t="s">
        <v>581</v>
      </c>
      <c r="Q2" s="537" t="s">
        <v>582</v>
      </c>
      <c r="R2" s="537" t="s">
        <v>583</v>
      </c>
      <c r="S2" s="537" t="s">
        <v>584</v>
      </c>
      <c r="T2" s="537" t="s">
        <v>585</v>
      </c>
      <c r="U2" s="537" t="s">
        <v>586</v>
      </c>
      <c r="V2" s="500" t="s">
        <v>13</v>
      </c>
      <c r="W2" s="117"/>
      <c r="X2" s="117"/>
    </row>
    <row r="3" spans="1:24" s="51" customFormat="1" ht="23.25" customHeight="1">
      <c r="A3" s="225" t="s">
        <v>587</v>
      </c>
      <c r="B3" s="225"/>
      <c r="C3" s="225"/>
      <c r="D3" s="225"/>
      <c r="E3" s="225"/>
      <c r="F3" s="225"/>
      <c r="G3" s="225"/>
      <c r="H3" s="225"/>
      <c r="I3" s="225"/>
      <c r="J3" s="225"/>
      <c r="K3" s="172" t="s">
        <v>588</v>
      </c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07"/>
      <c r="X3" s="107"/>
    </row>
    <row r="4" spans="1:24" s="51" customFormat="1" ht="23.25" customHeight="1">
      <c r="A4" s="50" t="s">
        <v>704</v>
      </c>
      <c r="B4" s="55">
        <v>3275256</v>
      </c>
      <c r="C4" s="9">
        <v>1700</v>
      </c>
      <c r="D4" s="9" t="s">
        <v>74</v>
      </c>
      <c r="E4" s="9">
        <v>46500</v>
      </c>
      <c r="F4" s="9" t="s">
        <v>74</v>
      </c>
      <c r="G4" s="9" t="s">
        <v>74</v>
      </c>
      <c r="H4" s="9" t="s">
        <v>74</v>
      </c>
      <c r="I4" s="9">
        <v>1592000</v>
      </c>
      <c r="J4" s="5" t="s">
        <v>74</v>
      </c>
      <c r="K4" s="8" t="s">
        <v>74</v>
      </c>
      <c r="L4" s="9" t="s">
        <v>74</v>
      </c>
      <c r="M4" s="9">
        <v>2200</v>
      </c>
      <c r="N4" s="9" t="s">
        <v>74</v>
      </c>
      <c r="O4" s="9" t="s">
        <v>74</v>
      </c>
      <c r="P4" s="9" t="s">
        <v>74</v>
      </c>
      <c r="Q4" s="9" t="s">
        <v>74</v>
      </c>
      <c r="R4" s="9" t="s">
        <v>74</v>
      </c>
      <c r="S4" s="9">
        <v>1483956</v>
      </c>
      <c r="T4" s="9" t="s">
        <v>74</v>
      </c>
      <c r="U4" s="9" t="s">
        <v>74</v>
      </c>
      <c r="V4" s="5">
        <v>148900</v>
      </c>
      <c r="W4" s="516"/>
      <c r="X4" s="516"/>
    </row>
    <row r="5" spans="1:24" s="51" customFormat="1" ht="23.25" customHeight="1">
      <c r="A5" s="50">
        <v>28</v>
      </c>
      <c r="B5" s="55">
        <v>3266345</v>
      </c>
      <c r="C5" s="9">
        <v>163000</v>
      </c>
      <c r="D5" s="9" t="s">
        <v>74</v>
      </c>
      <c r="E5" s="9">
        <v>4500</v>
      </c>
      <c r="F5" s="9">
        <v>434400</v>
      </c>
      <c r="G5" s="9">
        <v>169300</v>
      </c>
      <c r="H5" s="9">
        <v>95300</v>
      </c>
      <c r="I5" s="9">
        <v>873200</v>
      </c>
      <c r="J5" s="5" t="s">
        <v>74</v>
      </c>
      <c r="K5" s="8" t="s">
        <v>74</v>
      </c>
      <c r="L5" s="9" t="s">
        <v>74</v>
      </c>
      <c r="M5" s="9">
        <v>68500</v>
      </c>
      <c r="N5" s="9" t="s">
        <v>74</v>
      </c>
      <c r="O5" s="9" t="s">
        <v>74</v>
      </c>
      <c r="P5" s="9" t="s">
        <v>74</v>
      </c>
      <c r="Q5" s="9" t="s">
        <v>74</v>
      </c>
      <c r="R5" s="9" t="s">
        <v>74</v>
      </c>
      <c r="S5" s="9">
        <v>1235645</v>
      </c>
      <c r="T5" s="9" t="s">
        <v>74</v>
      </c>
      <c r="U5" s="9" t="s">
        <v>74</v>
      </c>
      <c r="V5" s="5">
        <v>222500</v>
      </c>
      <c r="W5" s="516"/>
      <c r="X5" s="516"/>
    </row>
    <row r="6" spans="1:24" s="51" customFormat="1" ht="23.25" customHeight="1">
      <c r="A6" s="50">
        <v>29</v>
      </c>
      <c r="B6" s="55">
        <v>3996476</v>
      </c>
      <c r="C6" s="9">
        <v>220300</v>
      </c>
      <c r="D6" s="9" t="s">
        <v>74</v>
      </c>
      <c r="E6" s="9">
        <v>12200</v>
      </c>
      <c r="F6" s="9">
        <v>1339400</v>
      </c>
      <c r="G6" s="9" t="s">
        <v>74</v>
      </c>
      <c r="H6" s="9">
        <v>105000</v>
      </c>
      <c r="I6" s="9">
        <v>707800</v>
      </c>
      <c r="J6" s="5">
        <v>168000</v>
      </c>
      <c r="K6" s="8" t="s">
        <v>74</v>
      </c>
      <c r="L6" s="9" t="s">
        <v>74</v>
      </c>
      <c r="M6" s="9">
        <v>84500</v>
      </c>
      <c r="N6" s="9" t="s">
        <v>74</v>
      </c>
      <c r="O6" s="9" t="s">
        <v>74</v>
      </c>
      <c r="P6" s="9" t="s">
        <v>74</v>
      </c>
      <c r="Q6" s="9" t="s">
        <v>74</v>
      </c>
      <c r="R6" s="9" t="s">
        <v>74</v>
      </c>
      <c r="S6" s="9">
        <v>1260876</v>
      </c>
      <c r="T6" s="9" t="s">
        <v>74</v>
      </c>
      <c r="U6" s="9">
        <v>41700</v>
      </c>
      <c r="V6" s="5">
        <v>56700</v>
      </c>
      <c r="W6" s="516"/>
      <c r="X6" s="516"/>
    </row>
    <row r="7" spans="1:24" s="51" customFormat="1" ht="23.25" customHeight="1">
      <c r="A7" s="50">
        <v>30</v>
      </c>
      <c r="B7" s="55">
        <v>2544890</v>
      </c>
      <c r="C7" s="9">
        <v>112000</v>
      </c>
      <c r="D7" s="9" t="s">
        <v>74</v>
      </c>
      <c r="E7" s="9">
        <v>79600</v>
      </c>
      <c r="F7" s="9">
        <v>22000</v>
      </c>
      <c r="G7" s="9" t="s">
        <v>74</v>
      </c>
      <c r="H7" s="9">
        <v>95300</v>
      </c>
      <c r="I7" s="9">
        <v>835800</v>
      </c>
      <c r="J7" s="5" t="s">
        <v>74</v>
      </c>
      <c r="K7" s="8" t="s">
        <v>74</v>
      </c>
      <c r="L7" s="9" t="s">
        <v>74</v>
      </c>
      <c r="M7" s="9">
        <v>79700</v>
      </c>
      <c r="N7" s="9" t="s">
        <v>74</v>
      </c>
      <c r="O7" s="9" t="s">
        <v>74</v>
      </c>
      <c r="P7" s="9" t="s">
        <v>74</v>
      </c>
      <c r="Q7" s="9" t="s">
        <v>74</v>
      </c>
      <c r="R7" s="9" t="s">
        <v>74</v>
      </c>
      <c r="S7" s="9">
        <v>1295590</v>
      </c>
      <c r="T7" s="9" t="s">
        <v>74</v>
      </c>
      <c r="U7" s="9">
        <v>16000</v>
      </c>
      <c r="V7" s="5">
        <v>8900</v>
      </c>
      <c r="W7" s="516"/>
      <c r="X7" s="516"/>
    </row>
    <row r="8" spans="1:24" s="51" customFormat="1" ht="23.25" customHeight="1">
      <c r="A8" s="50" t="s">
        <v>707</v>
      </c>
      <c r="B8" s="55">
        <v>2216708</v>
      </c>
      <c r="C8" s="9">
        <v>125100</v>
      </c>
      <c r="D8" s="9" t="s">
        <v>740</v>
      </c>
      <c r="E8" s="9">
        <v>146000</v>
      </c>
      <c r="F8" s="9">
        <v>33100</v>
      </c>
      <c r="G8" s="9">
        <v>4900</v>
      </c>
      <c r="H8" s="9">
        <v>134600</v>
      </c>
      <c r="I8" s="9">
        <v>596800</v>
      </c>
      <c r="J8" s="5" t="s">
        <v>740</v>
      </c>
      <c r="K8" s="8" t="s">
        <v>740</v>
      </c>
      <c r="L8" s="9" t="s">
        <v>740</v>
      </c>
      <c r="M8" s="9">
        <v>99100</v>
      </c>
      <c r="N8" s="9" t="s">
        <v>75</v>
      </c>
      <c r="O8" s="9" t="s">
        <v>740</v>
      </c>
      <c r="P8" s="9" t="s">
        <v>740</v>
      </c>
      <c r="Q8" s="9" t="s">
        <v>75</v>
      </c>
      <c r="R8" s="9" t="s">
        <v>75</v>
      </c>
      <c r="S8" s="9">
        <v>1065208</v>
      </c>
      <c r="T8" s="9" t="s">
        <v>740</v>
      </c>
      <c r="U8" s="9">
        <v>9900</v>
      </c>
      <c r="V8" s="5">
        <v>2000</v>
      </c>
      <c r="W8" s="516"/>
      <c r="X8" s="516"/>
    </row>
    <row r="9" spans="1:24" s="51" customFormat="1" ht="23.25" customHeight="1">
      <c r="A9" s="437" t="s">
        <v>841</v>
      </c>
      <c r="B9" s="437"/>
      <c r="C9" s="437"/>
      <c r="D9" s="437"/>
      <c r="E9" s="437"/>
      <c r="F9" s="437"/>
      <c r="G9" s="437"/>
      <c r="H9" s="437"/>
      <c r="I9" s="437"/>
      <c r="J9" s="437"/>
      <c r="K9" s="171" t="s">
        <v>840</v>
      </c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07"/>
      <c r="X9" s="107"/>
    </row>
    <row r="10" spans="1:24" s="51" customFormat="1" ht="23.25" customHeight="1">
      <c r="A10" s="50" t="s">
        <v>704</v>
      </c>
      <c r="B10" s="55">
        <v>3156128</v>
      </c>
      <c r="C10" s="9">
        <v>98252</v>
      </c>
      <c r="D10" s="9">
        <v>139443</v>
      </c>
      <c r="E10" s="9">
        <v>10427</v>
      </c>
      <c r="F10" s="9">
        <v>207961</v>
      </c>
      <c r="G10" s="9" t="s">
        <v>74</v>
      </c>
      <c r="H10" s="9">
        <v>2866</v>
      </c>
      <c r="I10" s="9">
        <v>1552013</v>
      </c>
      <c r="J10" s="5" t="s">
        <v>74</v>
      </c>
      <c r="K10" s="8" t="s">
        <v>74</v>
      </c>
      <c r="L10" s="9" t="s">
        <v>74</v>
      </c>
      <c r="M10" s="9">
        <v>88859</v>
      </c>
      <c r="N10" s="9" t="s">
        <v>74</v>
      </c>
      <c r="O10" s="9">
        <v>1241</v>
      </c>
      <c r="P10" s="9" t="s">
        <v>74</v>
      </c>
      <c r="Q10" s="9">
        <v>99972</v>
      </c>
      <c r="R10" s="9">
        <v>33711</v>
      </c>
      <c r="S10" s="9">
        <v>632215</v>
      </c>
      <c r="T10" s="9" t="s">
        <v>74</v>
      </c>
      <c r="U10" s="9" t="s">
        <v>74</v>
      </c>
      <c r="V10" s="5">
        <v>289168</v>
      </c>
      <c r="W10" s="107"/>
      <c r="X10" s="107"/>
    </row>
    <row r="11" spans="1:24" s="51" customFormat="1" ht="23.25" customHeight="1">
      <c r="A11" s="50">
        <v>28</v>
      </c>
      <c r="B11" s="55">
        <v>2828052</v>
      </c>
      <c r="C11" s="9">
        <v>68533</v>
      </c>
      <c r="D11" s="9">
        <v>139670</v>
      </c>
      <c r="E11" s="9">
        <v>5796</v>
      </c>
      <c r="F11" s="9">
        <v>172934</v>
      </c>
      <c r="G11" s="9" t="s">
        <v>74</v>
      </c>
      <c r="H11" s="9">
        <v>1900</v>
      </c>
      <c r="I11" s="9">
        <v>1218504</v>
      </c>
      <c r="J11" s="5" t="s">
        <v>74</v>
      </c>
      <c r="K11" s="8" t="s">
        <v>74</v>
      </c>
      <c r="L11" s="9" t="s">
        <v>74</v>
      </c>
      <c r="M11" s="9">
        <v>92340</v>
      </c>
      <c r="N11" s="9" t="s">
        <v>74</v>
      </c>
      <c r="O11" s="9" t="s">
        <v>74</v>
      </c>
      <c r="P11" s="9" t="s">
        <v>74</v>
      </c>
      <c r="Q11" s="9">
        <v>99396</v>
      </c>
      <c r="R11" s="9">
        <v>34388</v>
      </c>
      <c r="S11" s="9">
        <v>704178</v>
      </c>
      <c r="T11" s="9" t="s">
        <v>74</v>
      </c>
      <c r="U11" s="9" t="s">
        <v>74</v>
      </c>
      <c r="V11" s="5">
        <v>290413</v>
      </c>
      <c r="W11" s="107"/>
      <c r="X11" s="107"/>
    </row>
    <row r="12" spans="1:24" s="51" customFormat="1" ht="23.25" customHeight="1">
      <c r="A12" s="50">
        <v>29</v>
      </c>
      <c r="B12" s="55">
        <v>2754558</v>
      </c>
      <c r="C12" s="9">
        <v>61586</v>
      </c>
      <c r="D12" s="9">
        <v>141206</v>
      </c>
      <c r="E12" s="9">
        <v>6428</v>
      </c>
      <c r="F12" s="9">
        <v>112056</v>
      </c>
      <c r="G12" s="9" t="s">
        <v>74</v>
      </c>
      <c r="H12" s="9">
        <v>200</v>
      </c>
      <c r="I12" s="9">
        <v>1125691</v>
      </c>
      <c r="J12" s="5" t="s">
        <v>74</v>
      </c>
      <c r="K12" s="8" t="s">
        <v>74</v>
      </c>
      <c r="L12" s="9" t="s">
        <v>74</v>
      </c>
      <c r="M12" s="9">
        <v>74437</v>
      </c>
      <c r="N12" s="9" t="s">
        <v>74</v>
      </c>
      <c r="O12" s="9" t="s">
        <v>74</v>
      </c>
      <c r="P12" s="9" t="s">
        <v>74</v>
      </c>
      <c r="Q12" s="9">
        <v>101022</v>
      </c>
      <c r="R12" s="9">
        <v>35079</v>
      </c>
      <c r="S12" s="9">
        <v>780654</v>
      </c>
      <c r="T12" s="9" t="s">
        <v>74</v>
      </c>
      <c r="U12" s="9" t="s">
        <v>74</v>
      </c>
      <c r="V12" s="5">
        <v>316199</v>
      </c>
      <c r="W12" s="107"/>
      <c r="X12" s="107"/>
    </row>
    <row r="13" spans="1:24" s="51" customFormat="1" ht="23.25" customHeight="1">
      <c r="A13" s="50">
        <v>30</v>
      </c>
      <c r="B13" s="55">
        <v>2736649</v>
      </c>
      <c r="C13" s="9">
        <v>44679</v>
      </c>
      <c r="D13" s="9">
        <v>138232</v>
      </c>
      <c r="E13" s="9">
        <v>9841</v>
      </c>
      <c r="F13" s="9">
        <v>84142</v>
      </c>
      <c r="G13" s="9" t="s">
        <v>74</v>
      </c>
      <c r="H13" s="9">
        <v>3025</v>
      </c>
      <c r="I13" s="9">
        <v>1114709</v>
      </c>
      <c r="J13" s="5">
        <v>16800</v>
      </c>
      <c r="K13" s="8" t="s">
        <v>74</v>
      </c>
      <c r="L13" s="9" t="s">
        <v>74</v>
      </c>
      <c r="M13" s="9">
        <v>70423</v>
      </c>
      <c r="N13" s="9" t="s">
        <v>74</v>
      </c>
      <c r="O13" s="9" t="s">
        <v>74</v>
      </c>
      <c r="P13" s="9" t="s">
        <v>74</v>
      </c>
      <c r="Q13" s="9">
        <v>83543</v>
      </c>
      <c r="R13" s="9" t="s">
        <v>74</v>
      </c>
      <c r="S13" s="9">
        <v>876227</v>
      </c>
      <c r="T13" s="9" t="s">
        <v>74</v>
      </c>
      <c r="U13" s="9">
        <v>4170</v>
      </c>
      <c r="V13" s="5">
        <v>290858</v>
      </c>
      <c r="W13" s="107"/>
      <c r="X13" s="107"/>
    </row>
    <row r="14" spans="1:24" s="51" customFormat="1" ht="23.25" customHeight="1">
      <c r="A14" s="50" t="s">
        <v>707</v>
      </c>
      <c r="B14" s="55">
        <v>2712268</v>
      </c>
      <c r="C14" s="9">
        <v>54602</v>
      </c>
      <c r="D14" s="9">
        <v>136135</v>
      </c>
      <c r="E14" s="9">
        <v>13723</v>
      </c>
      <c r="F14" s="9">
        <v>95533</v>
      </c>
      <c r="G14" s="9" t="s">
        <v>740</v>
      </c>
      <c r="H14" s="9">
        <v>15852</v>
      </c>
      <c r="I14" s="9">
        <v>1235161</v>
      </c>
      <c r="J14" s="5">
        <v>16800</v>
      </c>
      <c r="K14" s="8" t="s">
        <v>740</v>
      </c>
      <c r="L14" s="9" t="s">
        <v>740</v>
      </c>
      <c r="M14" s="9">
        <v>61012</v>
      </c>
      <c r="N14" s="9" t="s">
        <v>740</v>
      </c>
      <c r="O14" s="9" t="s">
        <v>740</v>
      </c>
      <c r="P14" s="9" t="s">
        <v>740</v>
      </c>
      <c r="Q14" s="9">
        <v>66210</v>
      </c>
      <c r="R14" s="9" t="s">
        <v>740</v>
      </c>
      <c r="S14" s="9">
        <v>953572</v>
      </c>
      <c r="T14" s="9" t="s">
        <v>75</v>
      </c>
      <c r="U14" s="9">
        <v>5770</v>
      </c>
      <c r="V14" s="5">
        <v>57898</v>
      </c>
      <c r="W14" s="107"/>
      <c r="X14" s="107"/>
    </row>
    <row r="15" spans="1:24" s="51" customFormat="1" ht="23.25" customHeight="1">
      <c r="A15" s="437" t="s">
        <v>839</v>
      </c>
      <c r="B15" s="437"/>
      <c r="C15" s="437"/>
      <c r="D15" s="437"/>
      <c r="E15" s="437"/>
      <c r="F15" s="437"/>
      <c r="G15" s="437"/>
      <c r="H15" s="437"/>
      <c r="I15" s="437"/>
      <c r="J15" s="437"/>
      <c r="K15" s="171" t="s">
        <v>838</v>
      </c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07"/>
      <c r="X15" s="107"/>
    </row>
    <row r="16" spans="1:24" ht="23.25" customHeight="1">
      <c r="A16" s="50" t="s">
        <v>704</v>
      </c>
      <c r="B16" s="55">
        <v>37271674</v>
      </c>
      <c r="C16" s="9">
        <v>426083</v>
      </c>
      <c r="D16" s="9">
        <v>1455184</v>
      </c>
      <c r="E16" s="9">
        <v>98382</v>
      </c>
      <c r="F16" s="9">
        <v>880917</v>
      </c>
      <c r="G16" s="9" t="s">
        <v>74</v>
      </c>
      <c r="H16" s="9">
        <v>5600</v>
      </c>
      <c r="I16" s="9">
        <v>18550823</v>
      </c>
      <c r="J16" s="5" t="s">
        <v>74</v>
      </c>
      <c r="K16" s="8" t="s">
        <v>74</v>
      </c>
      <c r="L16" s="9" t="s">
        <v>74</v>
      </c>
      <c r="M16" s="9">
        <v>527082</v>
      </c>
      <c r="N16" s="9" t="s">
        <v>74</v>
      </c>
      <c r="O16" s="9" t="s">
        <v>74</v>
      </c>
      <c r="P16" s="9" t="s">
        <v>74</v>
      </c>
      <c r="Q16" s="9">
        <v>562752</v>
      </c>
      <c r="R16" s="9">
        <v>69468</v>
      </c>
      <c r="S16" s="9">
        <v>12665355</v>
      </c>
      <c r="T16" s="9" t="s">
        <v>74</v>
      </c>
      <c r="U16" s="9" t="s">
        <v>74</v>
      </c>
      <c r="V16" s="5">
        <v>2030028</v>
      </c>
    </row>
    <row r="17" spans="1:22" ht="23.25" customHeight="1">
      <c r="A17" s="50">
        <v>28</v>
      </c>
      <c r="B17" s="55">
        <v>37709967</v>
      </c>
      <c r="C17" s="9">
        <v>520549</v>
      </c>
      <c r="D17" s="9">
        <v>1315514</v>
      </c>
      <c r="E17" s="9">
        <v>97086</v>
      </c>
      <c r="F17" s="9">
        <v>1138184</v>
      </c>
      <c r="G17" s="9">
        <v>169300</v>
      </c>
      <c r="H17" s="9">
        <v>99000</v>
      </c>
      <c r="I17" s="9">
        <v>18209720</v>
      </c>
      <c r="J17" s="5" t="s">
        <v>74</v>
      </c>
      <c r="K17" s="8" t="s">
        <v>74</v>
      </c>
      <c r="L17" s="9" t="s">
        <v>74</v>
      </c>
      <c r="M17" s="9">
        <v>503242</v>
      </c>
      <c r="N17" s="9" t="s">
        <v>74</v>
      </c>
      <c r="O17" s="9" t="s">
        <v>74</v>
      </c>
      <c r="P17" s="9" t="s">
        <v>74</v>
      </c>
      <c r="Q17" s="9">
        <v>463354</v>
      </c>
      <c r="R17" s="9">
        <v>35079</v>
      </c>
      <c r="S17" s="9">
        <v>13196824</v>
      </c>
      <c r="T17" s="9" t="s">
        <v>74</v>
      </c>
      <c r="U17" s="9" t="s">
        <v>74</v>
      </c>
      <c r="V17" s="5">
        <v>1962115</v>
      </c>
    </row>
    <row r="18" spans="1:22" ht="23.25" customHeight="1">
      <c r="A18" s="50">
        <v>29</v>
      </c>
      <c r="B18" s="55">
        <v>38951885</v>
      </c>
      <c r="C18" s="9">
        <v>679263</v>
      </c>
      <c r="D18" s="9">
        <v>1174308</v>
      </c>
      <c r="E18" s="9">
        <v>102858</v>
      </c>
      <c r="F18" s="9">
        <v>2365528</v>
      </c>
      <c r="G18" s="9">
        <v>169300</v>
      </c>
      <c r="H18" s="9">
        <v>203800</v>
      </c>
      <c r="I18" s="9">
        <v>17791829</v>
      </c>
      <c r="J18" s="5">
        <v>168000</v>
      </c>
      <c r="K18" s="8" t="s">
        <v>74</v>
      </c>
      <c r="L18" s="9" t="s">
        <v>74</v>
      </c>
      <c r="M18" s="9">
        <v>513305</v>
      </c>
      <c r="N18" s="9" t="s">
        <v>74</v>
      </c>
      <c r="O18" s="9" t="s">
        <v>74</v>
      </c>
      <c r="P18" s="9" t="s">
        <v>74</v>
      </c>
      <c r="Q18" s="9">
        <v>362332</v>
      </c>
      <c r="R18" s="9" t="s">
        <v>74</v>
      </c>
      <c r="S18" s="9">
        <v>13677046</v>
      </c>
      <c r="T18" s="9" t="s">
        <v>74</v>
      </c>
      <c r="U18" s="9">
        <v>41700</v>
      </c>
      <c r="V18" s="5">
        <v>1702616</v>
      </c>
    </row>
    <row r="19" spans="1:22" ht="23.25" customHeight="1">
      <c r="A19" s="50">
        <v>30</v>
      </c>
      <c r="B19" s="55">
        <v>38760126</v>
      </c>
      <c r="C19" s="9">
        <v>746584</v>
      </c>
      <c r="D19" s="9">
        <v>1036076</v>
      </c>
      <c r="E19" s="9">
        <v>172617</v>
      </c>
      <c r="F19" s="9">
        <v>2303386</v>
      </c>
      <c r="G19" s="9">
        <v>169300</v>
      </c>
      <c r="H19" s="9">
        <v>296075</v>
      </c>
      <c r="I19" s="9">
        <v>17512920</v>
      </c>
      <c r="J19" s="5">
        <v>151200</v>
      </c>
      <c r="K19" s="8" t="s">
        <v>74</v>
      </c>
      <c r="L19" s="9" t="s">
        <v>74</v>
      </c>
      <c r="M19" s="9">
        <v>522582</v>
      </c>
      <c r="N19" s="9" t="s">
        <v>74</v>
      </c>
      <c r="O19" s="9" t="s">
        <v>74</v>
      </c>
      <c r="P19" s="9" t="s">
        <v>74</v>
      </c>
      <c r="Q19" s="9">
        <v>278789</v>
      </c>
      <c r="R19" s="9" t="s">
        <v>74</v>
      </c>
      <c r="S19" s="9">
        <v>14096409</v>
      </c>
      <c r="T19" s="9" t="s">
        <v>74</v>
      </c>
      <c r="U19" s="9">
        <v>53530</v>
      </c>
      <c r="V19" s="5">
        <v>1420658</v>
      </c>
    </row>
    <row r="20" spans="1:22" ht="23.25" customHeight="1">
      <c r="A20" s="50" t="s">
        <v>707</v>
      </c>
      <c r="B20" s="55">
        <v>38264566</v>
      </c>
      <c r="C20" s="9">
        <v>817082</v>
      </c>
      <c r="D20" s="9">
        <v>899941</v>
      </c>
      <c r="E20" s="9">
        <v>304894</v>
      </c>
      <c r="F20" s="9">
        <v>2240953</v>
      </c>
      <c r="G20" s="9">
        <v>174200</v>
      </c>
      <c r="H20" s="9">
        <v>414823</v>
      </c>
      <c r="I20" s="9">
        <v>16874559</v>
      </c>
      <c r="J20" s="5">
        <v>134400</v>
      </c>
      <c r="K20" s="8" t="s">
        <v>740</v>
      </c>
      <c r="L20" s="9" t="s">
        <v>740</v>
      </c>
      <c r="M20" s="9">
        <v>560670</v>
      </c>
      <c r="N20" s="9" t="s">
        <v>75</v>
      </c>
      <c r="O20" s="9" t="s">
        <v>75</v>
      </c>
      <c r="P20" s="9" t="s">
        <v>740</v>
      </c>
      <c r="Q20" s="9">
        <v>212579</v>
      </c>
      <c r="R20" s="9" t="s">
        <v>740</v>
      </c>
      <c r="S20" s="9">
        <v>14208045</v>
      </c>
      <c r="T20" s="9" t="s">
        <v>740</v>
      </c>
      <c r="U20" s="9">
        <v>57660</v>
      </c>
      <c r="V20" s="5">
        <v>1364760</v>
      </c>
    </row>
    <row r="21" spans="1:22" ht="23.25" customHeight="1">
      <c r="A21" s="437" t="s">
        <v>837</v>
      </c>
      <c r="B21" s="437"/>
      <c r="C21" s="437"/>
      <c r="D21" s="437"/>
      <c r="E21" s="437"/>
      <c r="F21" s="437"/>
      <c r="G21" s="437"/>
      <c r="H21" s="437"/>
      <c r="I21" s="437"/>
      <c r="J21" s="437"/>
      <c r="K21" s="171" t="s">
        <v>589</v>
      </c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</row>
    <row r="22" spans="1:22" ht="23.25" customHeight="1">
      <c r="A22" s="50" t="s">
        <v>704</v>
      </c>
      <c r="B22" s="55">
        <v>11367971</v>
      </c>
      <c r="C22" s="9">
        <v>249183</v>
      </c>
      <c r="D22" s="9">
        <v>929059</v>
      </c>
      <c r="E22" s="9">
        <v>98382</v>
      </c>
      <c r="F22" s="9">
        <v>577229</v>
      </c>
      <c r="G22" s="9" t="s">
        <v>74</v>
      </c>
      <c r="H22" s="9" t="s">
        <v>74</v>
      </c>
      <c r="I22" s="9">
        <v>470233</v>
      </c>
      <c r="J22" s="5" t="s">
        <v>74</v>
      </c>
      <c r="K22" s="8" t="s">
        <v>74</v>
      </c>
      <c r="L22" s="9" t="s">
        <v>74</v>
      </c>
      <c r="M22" s="9">
        <v>275025</v>
      </c>
      <c r="N22" s="9" t="s">
        <v>74</v>
      </c>
      <c r="O22" s="9" t="s">
        <v>74</v>
      </c>
      <c r="P22" s="9" t="s">
        <v>74</v>
      </c>
      <c r="Q22" s="9">
        <v>562752</v>
      </c>
      <c r="R22" s="9">
        <v>69468</v>
      </c>
      <c r="S22" s="9">
        <v>8127797</v>
      </c>
      <c r="T22" s="9" t="s">
        <v>74</v>
      </c>
      <c r="U22" s="9" t="s">
        <v>74</v>
      </c>
      <c r="V22" s="5">
        <v>8843</v>
      </c>
    </row>
    <row r="23" spans="1:22" ht="23.25" customHeight="1">
      <c r="A23" s="50">
        <v>28</v>
      </c>
      <c r="B23" s="55">
        <v>10939087</v>
      </c>
      <c r="C23" s="9">
        <v>188299</v>
      </c>
      <c r="D23" s="9">
        <v>826152</v>
      </c>
      <c r="E23" s="9">
        <v>97086</v>
      </c>
      <c r="F23" s="9">
        <v>675044</v>
      </c>
      <c r="G23" s="9" t="s">
        <v>74</v>
      </c>
      <c r="H23" s="9" t="s">
        <v>74</v>
      </c>
      <c r="I23" s="9">
        <v>255587</v>
      </c>
      <c r="J23" s="5" t="s">
        <v>74</v>
      </c>
      <c r="K23" s="8" t="s">
        <v>74</v>
      </c>
      <c r="L23" s="9" t="s">
        <v>74</v>
      </c>
      <c r="M23" s="9">
        <v>227947</v>
      </c>
      <c r="N23" s="9" t="s">
        <v>74</v>
      </c>
      <c r="O23" s="9" t="s">
        <v>74</v>
      </c>
      <c r="P23" s="9" t="s">
        <v>74</v>
      </c>
      <c r="Q23" s="9">
        <v>463354</v>
      </c>
      <c r="R23" s="9">
        <v>35079</v>
      </c>
      <c r="S23" s="9">
        <v>8162460</v>
      </c>
      <c r="T23" s="9" t="s">
        <v>74</v>
      </c>
      <c r="U23" s="9" t="s">
        <v>74</v>
      </c>
      <c r="V23" s="5">
        <v>8079</v>
      </c>
    </row>
    <row r="24" spans="1:22" ht="23.25" customHeight="1">
      <c r="A24" s="50">
        <v>29</v>
      </c>
      <c r="B24" s="55">
        <v>11311303</v>
      </c>
      <c r="C24" s="9">
        <v>132933</v>
      </c>
      <c r="D24" s="9">
        <v>720810</v>
      </c>
      <c r="E24" s="9">
        <v>102858</v>
      </c>
      <c r="F24" s="9">
        <v>1735987</v>
      </c>
      <c r="G24" s="9" t="s">
        <v>74</v>
      </c>
      <c r="H24" s="9" t="s">
        <v>74</v>
      </c>
      <c r="I24" s="9">
        <v>73546</v>
      </c>
      <c r="J24" s="5" t="s">
        <v>74</v>
      </c>
      <c r="K24" s="8" t="s">
        <v>74</v>
      </c>
      <c r="L24" s="9" t="s">
        <v>74</v>
      </c>
      <c r="M24" s="9">
        <v>186826</v>
      </c>
      <c r="N24" s="9" t="s">
        <v>74</v>
      </c>
      <c r="O24" s="9" t="s">
        <v>74</v>
      </c>
      <c r="P24" s="9" t="s">
        <v>74</v>
      </c>
      <c r="Q24" s="9">
        <v>362332</v>
      </c>
      <c r="R24" s="9" t="s">
        <v>74</v>
      </c>
      <c r="S24" s="9">
        <v>7982004</v>
      </c>
      <c r="T24" s="9" t="s">
        <v>74</v>
      </c>
      <c r="U24" s="9" t="s">
        <v>74</v>
      </c>
      <c r="V24" s="5">
        <v>14007</v>
      </c>
    </row>
    <row r="25" spans="1:22" ht="23.25" customHeight="1">
      <c r="A25" s="50">
        <v>30</v>
      </c>
      <c r="B25" s="55">
        <v>10840881</v>
      </c>
      <c r="C25" s="9">
        <v>99160</v>
      </c>
      <c r="D25" s="9">
        <v>618452</v>
      </c>
      <c r="E25" s="9">
        <v>172617</v>
      </c>
      <c r="F25" s="9">
        <v>1666152</v>
      </c>
      <c r="G25" s="9" t="s">
        <v>74</v>
      </c>
      <c r="H25" s="9" t="s">
        <v>74</v>
      </c>
      <c r="I25" s="9" t="s">
        <v>74</v>
      </c>
      <c r="J25" s="5" t="s">
        <v>74</v>
      </c>
      <c r="K25" s="8" t="s">
        <v>74</v>
      </c>
      <c r="L25" s="9" t="s">
        <v>74</v>
      </c>
      <c r="M25" s="9">
        <v>149237</v>
      </c>
      <c r="N25" s="9" t="s">
        <v>74</v>
      </c>
      <c r="O25" s="9" t="s">
        <v>74</v>
      </c>
      <c r="P25" s="9" t="s">
        <v>74</v>
      </c>
      <c r="Q25" s="9">
        <v>278789</v>
      </c>
      <c r="R25" s="9" t="s">
        <v>74</v>
      </c>
      <c r="S25" s="9">
        <v>7834347</v>
      </c>
      <c r="T25" s="9" t="s">
        <v>74</v>
      </c>
      <c r="U25" s="9" t="s">
        <v>74</v>
      </c>
      <c r="V25" s="5">
        <v>22127</v>
      </c>
    </row>
    <row r="26" spans="1:22" ht="23.25" customHeight="1" thickBot="1">
      <c r="A26" s="62" t="s">
        <v>707</v>
      </c>
      <c r="B26" s="54">
        <v>10486666</v>
      </c>
      <c r="C26" s="11">
        <v>70562</v>
      </c>
      <c r="D26" s="11">
        <v>518242</v>
      </c>
      <c r="E26" s="11">
        <v>304894</v>
      </c>
      <c r="F26" s="11">
        <v>1597238</v>
      </c>
      <c r="G26" s="11" t="s">
        <v>740</v>
      </c>
      <c r="H26" s="11" t="s">
        <v>740</v>
      </c>
      <c r="I26" s="11" t="s">
        <v>75</v>
      </c>
      <c r="J26" s="6" t="s">
        <v>75</v>
      </c>
      <c r="K26" s="10" t="s">
        <v>740</v>
      </c>
      <c r="L26" s="11" t="s">
        <v>740</v>
      </c>
      <c r="M26" s="11">
        <v>119978</v>
      </c>
      <c r="N26" s="11" t="s">
        <v>740</v>
      </c>
      <c r="O26" s="11" t="s">
        <v>740</v>
      </c>
      <c r="P26" s="11" t="s">
        <v>75</v>
      </c>
      <c r="Q26" s="11">
        <v>212579</v>
      </c>
      <c r="R26" s="11" t="s">
        <v>75</v>
      </c>
      <c r="S26" s="11">
        <v>7641834</v>
      </c>
      <c r="T26" s="11" t="s">
        <v>75</v>
      </c>
      <c r="U26" s="11" t="s">
        <v>740</v>
      </c>
      <c r="V26" s="6">
        <v>21339</v>
      </c>
    </row>
    <row r="27" spans="1:22" ht="19.5" customHeight="1">
      <c r="A27" s="333" t="s">
        <v>491</v>
      </c>
    </row>
    <row r="28" spans="1:22">
      <c r="A28" s="333" t="s">
        <v>836</v>
      </c>
      <c r="J28" s="523"/>
      <c r="K28" s="523"/>
      <c r="L28" s="523"/>
      <c r="M28" s="523"/>
      <c r="N28" s="523"/>
      <c r="O28" s="523"/>
      <c r="P28" s="523"/>
      <c r="R28" s="523"/>
    </row>
    <row r="29" spans="1:22">
      <c r="A29" s="254" t="s">
        <v>835</v>
      </c>
      <c r="D29" s="523"/>
      <c r="E29" s="523"/>
      <c r="F29" s="523"/>
      <c r="J29" s="523"/>
      <c r="K29" s="523"/>
      <c r="L29" s="523"/>
      <c r="M29" s="523"/>
      <c r="N29" s="523"/>
      <c r="O29" s="523"/>
      <c r="P29" s="523"/>
      <c r="Q29" s="523"/>
      <c r="R29" s="523"/>
    </row>
    <row r="30" spans="1:22">
      <c r="D30" s="523"/>
      <c r="E30" s="523"/>
      <c r="F30" s="523"/>
      <c r="J30" s="523"/>
      <c r="K30" s="523"/>
      <c r="L30" s="523"/>
      <c r="M30" s="523"/>
      <c r="N30" s="523"/>
      <c r="O30" s="523"/>
      <c r="P30" s="523"/>
      <c r="Q30" s="523"/>
      <c r="R30" s="523"/>
    </row>
    <row r="31" spans="1:22">
      <c r="J31" s="523"/>
      <c r="K31" s="523"/>
      <c r="L31" s="523"/>
      <c r="M31" s="523"/>
      <c r="N31" s="523"/>
      <c r="O31" s="523"/>
      <c r="P31" s="523"/>
      <c r="Q31" s="523"/>
      <c r="R31" s="523"/>
    </row>
    <row r="32" spans="1:22">
      <c r="J32" s="523"/>
      <c r="K32" s="523"/>
      <c r="L32" s="523"/>
      <c r="M32" s="297"/>
      <c r="N32" s="523"/>
      <c r="O32" s="523"/>
      <c r="P32" s="523"/>
      <c r="Q32" s="523"/>
      <c r="R32" s="523"/>
    </row>
    <row r="33" spans="10:18">
      <c r="J33" s="523"/>
      <c r="K33" s="523"/>
      <c r="L33" s="523"/>
      <c r="M33" s="297"/>
      <c r="N33" s="523"/>
      <c r="O33" s="523"/>
      <c r="P33" s="523"/>
      <c r="Q33" s="523"/>
      <c r="R33" s="523"/>
    </row>
  </sheetData>
  <mergeCells count="8">
    <mergeCell ref="A21:J21"/>
    <mergeCell ref="K21:V21"/>
    <mergeCell ref="A3:J3"/>
    <mergeCell ref="K3:V3"/>
    <mergeCell ref="A9:J9"/>
    <mergeCell ref="K9:V9"/>
    <mergeCell ref="A15:J15"/>
    <mergeCell ref="K15:V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Width="2" fitToHeight="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90" zoomScaleSheetLayoutView="100" workbookViewId="0"/>
  </sheetViews>
  <sheetFormatPr defaultRowHeight="12"/>
  <cols>
    <col min="1" max="1" width="11.375" style="254" customWidth="1"/>
    <col min="2" max="3" width="10.5" style="254" bestFit="1" customWidth="1"/>
    <col min="4" max="4" width="7.875" style="254" bestFit="1" customWidth="1"/>
    <col min="5" max="6" width="10.5" style="254" bestFit="1" customWidth="1"/>
    <col min="7" max="8" width="9.625" style="254" bestFit="1" customWidth="1"/>
    <col min="9" max="16" width="10.5" style="254" customWidth="1"/>
    <col min="17" max="17" width="9" style="254"/>
    <col min="18" max="18" width="7.375" style="254" customWidth="1"/>
    <col min="19" max="19" width="8.25" style="254" customWidth="1"/>
    <col min="20" max="21" width="6.25" style="254" customWidth="1"/>
    <col min="22" max="22" width="6.75" style="254" customWidth="1"/>
    <col min="23" max="23" width="7" style="254" customWidth="1"/>
    <col min="24" max="16384" width="9" style="254"/>
  </cols>
  <sheetData>
    <row r="1" spans="1:23" ht="18" customHeight="1" thickBot="1">
      <c r="A1" s="228" t="s">
        <v>846</v>
      </c>
      <c r="F1" s="229"/>
      <c r="N1" s="229"/>
      <c r="P1" s="246" t="s">
        <v>51</v>
      </c>
      <c r="Q1" s="229"/>
      <c r="U1" s="229"/>
    </row>
    <row r="2" spans="1:23" s="51" customFormat="1" ht="13.5" customHeight="1">
      <c r="A2" s="245" t="s">
        <v>590</v>
      </c>
      <c r="B2" s="467" t="s">
        <v>185</v>
      </c>
      <c r="C2" s="543"/>
      <c r="D2" s="542"/>
      <c r="E2" s="295" t="s">
        <v>591</v>
      </c>
      <c r="F2" s="225"/>
      <c r="G2" s="225"/>
      <c r="H2" s="225"/>
      <c r="I2" s="435" t="s">
        <v>592</v>
      </c>
      <c r="J2" s="215" t="s">
        <v>593</v>
      </c>
      <c r="K2" s="215" t="s">
        <v>594</v>
      </c>
      <c r="L2" s="215" t="s">
        <v>595</v>
      </c>
      <c r="M2" s="215" t="s">
        <v>596</v>
      </c>
      <c r="N2" s="215" t="s">
        <v>597</v>
      </c>
      <c r="O2" s="215" t="s">
        <v>598</v>
      </c>
      <c r="P2" s="295" t="s">
        <v>13</v>
      </c>
      <c r="Q2" s="35"/>
      <c r="R2" s="35"/>
      <c r="S2" s="35"/>
      <c r="T2" s="35"/>
      <c r="U2" s="35"/>
      <c r="V2" s="109"/>
      <c r="W2" s="109"/>
    </row>
    <row r="3" spans="1:23" s="51" customFormat="1" ht="13.5" customHeight="1">
      <c r="A3" s="299"/>
      <c r="B3" s="541"/>
      <c r="C3" s="350" t="s">
        <v>599</v>
      </c>
      <c r="D3" s="350" t="s">
        <v>600</v>
      </c>
      <c r="E3" s="471"/>
      <c r="F3" s="470"/>
      <c r="G3" s="470"/>
      <c r="H3" s="470"/>
      <c r="I3" s="488"/>
      <c r="J3" s="205"/>
      <c r="K3" s="205"/>
      <c r="L3" s="205"/>
      <c r="M3" s="205"/>
      <c r="N3" s="205"/>
      <c r="O3" s="205"/>
      <c r="P3" s="426"/>
      <c r="Q3" s="35"/>
      <c r="R3" s="35"/>
      <c r="S3" s="35"/>
      <c r="T3" s="35"/>
      <c r="U3" s="35"/>
      <c r="V3" s="109"/>
      <c r="W3" s="109"/>
    </row>
    <row r="4" spans="1:23" s="51" customFormat="1" ht="30.75" customHeight="1" thickBot="1">
      <c r="A4" s="243"/>
      <c r="B4" s="464"/>
      <c r="C4" s="196"/>
      <c r="D4" s="196"/>
      <c r="E4" s="250" t="s">
        <v>396</v>
      </c>
      <c r="F4" s="250" t="s">
        <v>601</v>
      </c>
      <c r="G4" s="250" t="s">
        <v>602</v>
      </c>
      <c r="H4" s="241" t="s">
        <v>603</v>
      </c>
      <c r="I4" s="199"/>
      <c r="J4" s="196"/>
      <c r="K4" s="196"/>
      <c r="L4" s="196"/>
      <c r="M4" s="196"/>
      <c r="N4" s="196"/>
      <c r="O4" s="196"/>
      <c r="P4" s="293"/>
      <c r="Q4" s="35"/>
      <c r="R4" s="35"/>
      <c r="S4" s="35"/>
      <c r="T4" s="35"/>
      <c r="U4" s="35"/>
      <c r="V4" s="109"/>
      <c r="W4" s="109"/>
    </row>
    <row r="5" spans="1:23" s="51" customFormat="1" ht="26.25" customHeight="1">
      <c r="A5" s="428" t="s">
        <v>604</v>
      </c>
      <c r="B5" s="428"/>
      <c r="C5" s="428"/>
      <c r="D5" s="428"/>
      <c r="E5" s="428"/>
      <c r="F5" s="428"/>
      <c r="G5" s="428"/>
      <c r="H5" s="428"/>
      <c r="I5" s="428" t="s">
        <v>605</v>
      </c>
      <c r="J5" s="428"/>
      <c r="K5" s="428"/>
      <c r="L5" s="428"/>
      <c r="M5" s="428"/>
      <c r="N5" s="428"/>
      <c r="O5" s="428"/>
      <c r="P5" s="428"/>
      <c r="Q5" s="35"/>
      <c r="R5" s="35"/>
      <c r="S5" s="35"/>
      <c r="T5" s="35"/>
      <c r="U5" s="35"/>
      <c r="V5" s="516"/>
      <c r="W5" s="516"/>
    </row>
    <row r="6" spans="1:23" s="51" customFormat="1" ht="26.25" customHeight="1">
      <c r="A6" s="50" t="s">
        <v>704</v>
      </c>
      <c r="B6" s="57">
        <v>3275256</v>
      </c>
      <c r="C6" s="30">
        <v>3275256</v>
      </c>
      <c r="D6" s="30" t="s">
        <v>74</v>
      </c>
      <c r="E6" s="30">
        <v>660456</v>
      </c>
      <c r="F6" s="30">
        <v>660456</v>
      </c>
      <c r="G6" s="30" t="s">
        <v>74</v>
      </c>
      <c r="H6" s="31" t="s">
        <v>74</v>
      </c>
      <c r="I6" s="29">
        <v>517100</v>
      </c>
      <c r="J6" s="30">
        <v>2093800</v>
      </c>
      <c r="K6" s="30" t="s">
        <v>74</v>
      </c>
      <c r="L6" s="30" t="s">
        <v>74</v>
      </c>
      <c r="M6" s="30" t="s">
        <v>74</v>
      </c>
      <c r="N6" s="30" t="s">
        <v>74</v>
      </c>
      <c r="O6" s="30">
        <v>3900</v>
      </c>
      <c r="P6" s="31" t="s">
        <v>74</v>
      </c>
      <c r="Q6" s="35"/>
      <c r="R6" s="35"/>
      <c r="S6" s="35"/>
      <c r="T6" s="35"/>
      <c r="U6" s="35"/>
      <c r="V6" s="516"/>
      <c r="W6" s="516"/>
    </row>
    <row r="7" spans="1:23" s="51" customFormat="1" ht="26.25" customHeight="1">
      <c r="A7" s="50">
        <v>28</v>
      </c>
      <c r="B7" s="57">
        <v>3266345</v>
      </c>
      <c r="C7" s="30">
        <v>3266345</v>
      </c>
      <c r="D7" s="30" t="s">
        <v>74</v>
      </c>
      <c r="E7" s="30">
        <v>795943</v>
      </c>
      <c r="F7" s="30">
        <v>795943</v>
      </c>
      <c r="G7" s="30" t="s">
        <v>74</v>
      </c>
      <c r="H7" s="31" t="s">
        <v>74</v>
      </c>
      <c r="I7" s="29">
        <v>538357</v>
      </c>
      <c r="J7" s="30">
        <v>977300</v>
      </c>
      <c r="K7" s="30">
        <v>948545</v>
      </c>
      <c r="L7" s="30" t="s">
        <v>74</v>
      </c>
      <c r="M7" s="30" t="s">
        <v>74</v>
      </c>
      <c r="N7" s="30" t="s">
        <v>74</v>
      </c>
      <c r="O7" s="30">
        <v>6200</v>
      </c>
      <c r="P7" s="31" t="s">
        <v>74</v>
      </c>
      <c r="Q7" s="35"/>
      <c r="R7" s="35"/>
      <c r="S7" s="35"/>
      <c r="T7" s="35"/>
      <c r="U7" s="35"/>
      <c r="V7" s="516"/>
      <c r="W7" s="516"/>
    </row>
    <row r="8" spans="1:23" s="51" customFormat="1" ht="26.25" customHeight="1">
      <c r="A8" s="50">
        <v>29</v>
      </c>
      <c r="B8" s="57">
        <v>3996476</v>
      </c>
      <c r="C8" s="30">
        <v>3996476</v>
      </c>
      <c r="D8" s="30" t="s">
        <v>74</v>
      </c>
      <c r="E8" s="30">
        <v>1574958</v>
      </c>
      <c r="F8" s="30">
        <v>1574958</v>
      </c>
      <c r="G8" s="30" t="s">
        <v>74</v>
      </c>
      <c r="H8" s="31" t="s">
        <v>74</v>
      </c>
      <c r="I8" s="29">
        <v>1121118</v>
      </c>
      <c r="J8" s="30">
        <v>598200</v>
      </c>
      <c r="K8" s="30">
        <v>653700</v>
      </c>
      <c r="L8" s="30" t="s">
        <v>74</v>
      </c>
      <c r="M8" s="30" t="s">
        <v>74</v>
      </c>
      <c r="N8" s="30" t="s">
        <v>74</v>
      </c>
      <c r="O8" s="30">
        <v>6800</v>
      </c>
      <c r="P8" s="31">
        <v>41700</v>
      </c>
      <c r="Q8" s="35"/>
      <c r="R8" s="35"/>
      <c r="S8" s="35"/>
      <c r="T8" s="35"/>
      <c r="U8" s="35"/>
      <c r="V8" s="516"/>
      <c r="W8" s="516"/>
    </row>
    <row r="9" spans="1:23" s="51" customFormat="1" ht="26.25" customHeight="1">
      <c r="A9" s="50">
        <v>30</v>
      </c>
      <c r="B9" s="57">
        <v>2544890</v>
      </c>
      <c r="C9" s="30">
        <v>2544890</v>
      </c>
      <c r="D9" s="30" t="s">
        <v>74</v>
      </c>
      <c r="E9" s="30">
        <v>585834</v>
      </c>
      <c r="F9" s="30">
        <v>585834</v>
      </c>
      <c r="G9" s="30" t="s">
        <v>74</v>
      </c>
      <c r="H9" s="31" t="s">
        <v>74</v>
      </c>
      <c r="I9" s="29">
        <v>1099456</v>
      </c>
      <c r="J9" s="30">
        <v>527900</v>
      </c>
      <c r="K9" s="30">
        <v>307200</v>
      </c>
      <c r="L9" s="30" t="s">
        <v>74</v>
      </c>
      <c r="M9" s="30" t="s">
        <v>74</v>
      </c>
      <c r="N9" s="30" t="s">
        <v>74</v>
      </c>
      <c r="O9" s="30">
        <v>8500</v>
      </c>
      <c r="P9" s="31">
        <v>16000</v>
      </c>
      <c r="Q9" s="35"/>
      <c r="R9" s="35"/>
      <c r="S9" s="35"/>
      <c r="T9" s="35"/>
      <c r="U9" s="35"/>
      <c r="V9" s="516"/>
      <c r="W9" s="516"/>
    </row>
    <row r="10" spans="1:23" s="51" customFormat="1" ht="26.25" customHeight="1">
      <c r="A10" s="50" t="s">
        <v>707</v>
      </c>
      <c r="B10" s="57">
        <v>2216708</v>
      </c>
      <c r="C10" s="30">
        <v>2216708</v>
      </c>
      <c r="D10" s="30" t="s">
        <v>740</v>
      </c>
      <c r="E10" s="30">
        <v>640235</v>
      </c>
      <c r="F10" s="30">
        <v>640235</v>
      </c>
      <c r="G10" s="30" t="s">
        <v>75</v>
      </c>
      <c r="H10" s="31" t="s">
        <v>787</v>
      </c>
      <c r="I10" s="29">
        <v>706273</v>
      </c>
      <c r="J10" s="30">
        <v>628000</v>
      </c>
      <c r="K10" s="30">
        <v>227400</v>
      </c>
      <c r="L10" s="30" t="s">
        <v>75</v>
      </c>
      <c r="M10" s="30" t="s">
        <v>75</v>
      </c>
      <c r="N10" s="30" t="s">
        <v>740</v>
      </c>
      <c r="O10" s="30">
        <v>4900</v>
      </c>
      <c r="P10" s="31">
        <v>9900</v>
      </c>
      <c r="Q10" s="35"/>
      <c r="R10" s="35"/>
      <c r="S10" s="35"/>
      <c r="T10" s="35"/>
      <c r="U10" s="35"/>
      <c r="V10" s="516"/>
      <c r="W10" s="516"/>
    </row>
    <row r="11" spans="1:23" s="51" customFormat="1" ht="26.25" customHeight="1">
      <c r="A11" s="168" t="s">
        <v>845</v>
      </c>
      <c r="B11" s="168"/>
      <c r="C11" s="168"/>
      <c r="D11" s="168"/>
      <c r="E11" s="168"/>
      <c r="F11" s="168"/>
      <c r="G11" s="168"/>
      <c r="H11" s="168"/>
      <c r="I11" s="540" t="s">
        <v>606</v>
      </c>
      <c r="J11" s="540"/>
      <c r="K11" s="540"/>
      <c r="L11" s="540"/>
      <c r="M11" s="540"/>
      <c r="N11" s="540"/>
      <c r="O11" s="540"/>
      <c r="P11" s="540"/>
      <c r="Q11" s="35"/>
      <c r="R11" s="35"/>
      <c r="S11" s="35"/>
      <c r="T11" s="35"/>
      <c r="U11" s="35"/>
      <c r="V11" s="109"/>
      <c r="W11" s="109"/>
    </row>
    <row r="12" spans="1:23" ht="26.25" customHeight="1">
      <c r="A12" s="50" t="s">
        <v>704</v>
      </c>
      <c r="B12" s="57">
        <v>3156128</v>
      </c>
      <c r="C12" s="30">
        <v>3156128</v>
      </c>
      <c r="D12" s="30" t="s">
        <v>74</v>
      </c>
      <c r="E12" s="30">
        <v>1298406</v>
      </c>
      <c r="F12" s="30">
        <v>674987</v>
      </c>
      <c r="G12" s="30">
        <v>324421</v>
      </c>
      <c r="H12" s="31">
        <v>298998</v>
      </c>
      <c r="I12" s="29">
        <v>422291</v>
      </c>
      <c r="J12" s="30">
        <v>604450</v>
      </c>
      <c r="K12" s="30">
        <v>688721</v>
      </c>
      <c r="L12" s="30" t="s">
        <v>74</v>
      </c>
      <c r="M12" s="30" t="s">
        <v>74</v>
      </c>
      <c r="N12" s="30" t="s">
        <v>74</v>
      </c>
      <c r="O12" s="30">
        <v>42260</v>
      </c>
      <c r="P12" s="31">
        <v>100000</v>
      </c>
      <c r="Q12" s="35"/>
      <c r="R12" s="35"/>
      <c r="S12" s="35"/>
      <c r="T12" s="35"/>
      <c r="U12" s="35"/>
    </row>
    <row r="13" spans="1:23" ht="26.25" customHeight="1">
      <c r="A13" s="50">
        <v>28</v>
      </c>
      <c r="B13" s="57">
        <v>2828052</v>
      </c>
      <c r="C13" s="30">
        <v>2828052</v>
      </c>
      <c r="D13" s="30" t="s">
        <v>74</v>
      </c>
      <c r="E13" s="30">
        <v>1224827</v>
      </c>
      <c r="F13" s="30">
        <v>586115</v>
      </c>
      <c r="G13" s="30">
        <v>333351</v>
      </c>
      <c r="H13" s="31">
        <v>305361</v>
      </c>
      <c r="I13" s="29">
        <v>420843</v>
      </c>
      <c r="J13" s="30">
        <v>423080</v>
      </c>
      <c r="K13" s="30">
        <v>629069</v>
      </c>
      <c r="L13" s="30" t="s">
        <v>74</v>
      </c>
      <c r="M13" s="30" t="s">
        <v>74</v>
      </c>
      <c r="N13" s="30" t="s">
        <v>74</v>
      </c>
      <c r="O13" s="30">
        <v>30233</v>
      </c>
      <c r="P13" s="31">
        <v>100000</v>
      </c>
      <c r="Q13" s="35"/>
      <c r="R13" s="35"/>
      <c r="S13" s="35"/>
      <c r="T13" s="35"/>
      <c r="U13" s="35"/>
    </row>
    <row r="14" spans="1:23" ht="26.25" customHeight="1">
      <c r="A14" s="50">
        <v>29</v>
      </c>
      <c r="B14" s="57">
        <v>2754558</v>
      </c>
      <c r="C14" s="30">
        <v>2754558</v>
      </c>
      <c r="D14" s="30" t="s">
        <v>74</v>
      </c>
      <c r="E14" s="30">
        <v>1202742</v>
      </c>
      <c r="F14" s="30">
        <v>591003</v>
      </c>
      <c r="G14" s="30">
        <v>323819</v>
      </c>
      <c r="H14" s="31">
        <v>287920</v>
      </c>
      <c r="I14" s="29">
        <v>461368</v>
      </c>
      <c r="J14" s="30">
        <v>458781</v>
      </c>
      <c r="K14" s="30">
        <v>528268</v>
      </c>
      <c r="L14" s="30" t="s">
        <v>74</v>
      </c>
      <c r="M14" s="30" t="s">
        <v>74</v>
      </c>
      <c r="N14" s="30" t="s">
        <v>74</v>
      </c>
      <c r="O14" s="30">
        <v>3399</v>
      </c>
      <c r="P14" s="31">
        <v>100000</v>
      </c>
      <c r="Q14" s="35"/>
      <c r="R14" s="35"/>
      <c r="S14" s="35"/>
      <c r="T14" s="35"/>
      <c r="U14" s="35"/>
    </row>
    <row r="15" spans="1:23" ht="26.25" customHeight="1">
      <c r="A15" s="50">
        <v>30</v>
      </c>
      <c r="B15" s="57">
        <v>2736649</v>
      </c>
      <c r="C15" s="30">
        <v>2736649</v>
      </c>
      <c r="D15" s="30" t="s">
        <v>74</v>
      </c>
      <c r="E15" s="30">
        <v>1056256</v>
      </c>
      <c r="F15" s="30">
        <v>572190</v>
      </c>
      <c r="G15" s="30">
        <v>230818</v>
      </c>
      <c r="H15" s="31">
        <v>253248</v>
      </c>
      <c r="I15" s="29">
        <v>502411</v>
      </c>
      <c r="J15" s="30">
        <v>554495</v>
      </c>
      <c r="K15" s="30">
        <v>517097</v>
      </c>
      <c r="L15" s="30" t="s">
        <v>74</v>
      </c>
      <c r="M15" s="30" t="s">
        <v>74</v>
      </c>
      <c r="N15" s="30" t="s">
        <v>74</v>
      </c>
      <c r="O15" s="30">
        <v>2220</v>
      </c>
      <c r="P15" s="31">
        <v>104170</v>
      </c>
      <c r="Q15" s="35"/>
      <c r="R15" s="35"/>
      <c r="S15" s="35"/>
      <c r="T15" s="35"/>
      <c r="U15" s="35"/>
    </row>
    <row r="16" spans="1:23" ht="26.25" customHeight="1">
      <c r="A16" s="50" t="s">
        <v>707</v>
      </c>
      <c r="B16" s="57">
        <v>2712268</v>
      </c>
      <c r="C16" s="30">
        <v>2712268</v>
      </c>
      <c r="D16" s="30" t="s">
        <v>740</v>
      </c>
      <c r="E16" s="30">
        <v>994450</v>
      </c>
      <c r="F16" s="30">
        <v>589687</v>
      </c>
      <c r="G16" s="30">
        <v>197162</v>
      </c>
      <c r="H16" s="31">
        <v>207601</v>
      </c>
      <c r="I16" s="29">
        <v>555650</v>
      </c>
      <c r="J16" s="30">
        <v>699144</v>
      </c>
      <c r="K16" s="30">
        <v>355667</v>
      </c>
      <c r="L16" s="30" t="s">
        <v>787</v>
      </c>
      <c r="M16" s="30" t="s">
        <v>740</v>
      </c>
      <c r="N16" s="30" t="s">
        <v>740</v>
      </c>
      <c r="O16" s="30">
        <v>1587</v>
      </c>
      <c r="P16" s="31">
        <v>105770</v>
      </c>
      <c r="Q16" s="35"/>
      <c r="R16" s="35"/>
      <c r="S16" s="35"/>
      <c r="T16" s="35"/>
      <c r="U16" s="35"/>
    </row>
    <row r="17" spans="1:21" ht="26.25" customHeight="1">
      <c r="A17" s="168" t="s">
        <v>607</v>
      </c>
      <c r="B17" s="168"/>
      <c r="C17" s="168"/>
      <c r="D17" s="168"/>
      <c r="E17" s="168"/>
      <c r="F17" s="168"/>
      <c r="G17" s="168"/>
      <c r="H17" s="168"/>
      <c r="I17" s="540" t="s">
        <v>608</v>
      </c>
      <c r="J17" s="540"/>
      <c r="K17" s="540"/>
      <c r="L17" s="540"/>
      <c r="M17" s="540"/>
      <c r="N17" s="540"/>
      <c r="O17" s="540"/>
      <c r="P17" s="540"/>
      <c r="Q17" s="35"/>
      <c r="R17" s="35"/>
      <c r="S17" s="35"/>
      <c r="T17" s="35"/>
      <c r="U17" s="35"/>
    </row>
    <row r="18" spans="1:21" ht="26.25" customHeight="1">
      <c r="A18" s="50" t="s">
        <v>704</v>
      </c>
      <c r="B18" s="57">
        <v>37271674</v>
      </c>
      <c r="C18" s="30">
        <v>37271674</v>
      </c>
      <c r="D18" s="30" t="s">
        <v>74</v>
      </c>
      <c r="E18" s="30">
        <v>11367971</v>
      </c>
      <c r="F18" s="30">
        <v>7171216</v>
      </c>
      <c r="G18" s="30">
        <v>1947702</v>
      </c>
      <c r="H18" s="31">
        <v>2249053</v>
      </c>
      <c r="I18" s="29">
        <v>8657434</v>
      </c>
      <c r="J18" s="30">
        <v>8416290</v>
      </c>
      <c r="K18" s="30">
        <v>6991686</v>
      </c>
      <c r="L18" s="30" t="s">
        <v>74</v>
      </c>
      <c r="M18" s="30" t="s">
        <v>74</v>
      </c>
      <c r="N18" s="30" t="s">
        <v>74</v>
      </c>
      <c r="O18" s="30">
        <v>38293</v>
      </c>
      <c r="P18" s="31">
        <v>1800000</v>
      </c>
      <c r="Q18" s="35"/>
      <c r="R18" s="35"/>
      <c r="S18" s="35"/>
      <c r="T18" s="35"/>
      <c r="U18" s="35"/>
    </row>
    <row r="19" spans="1:21" ht="26.25" customHeight="1">
      <c r="A19" s="50">
        <v>28</v>
      </c>
      <c r="B19" s="57">
        <v>37709967</v>
      </c>
      <c r="C19" s="30">
        <v>37709967</v>
      </c>
      <c r="D19" s="30" t="s">
        <v>74</v>
      </c>
      <c r="E19" s="30">
        <v>10939087</v>
      </c>
      <c r="F19" s="30">
        <v>7381045</v>
      </c>
      <c r="G19" s="30">
        <v>1614350</v>
      </c>
      <c r="H19" s="31">
        <v>1943692</v>
      </c>
      <c r="I19" s="29">
        <v>8744949</v>
      </c>
      <c r="J19" s="30">
        <v>8970511</v>
      </c>
      <c r="K19" s="30">
        <v>7311162</v>
      </c>
      <c r="L19" s="30" t="s">
        <v>74</v>
      </c>
      <c r="M19" s="30" t="s">
        <v>74</v>
      </c>
      <c r="N19" s="30" t="s">
        <v>74</v>
      </c>
      <c r="O19" s="30">
        <v>14258</v>
      </c>
      <c r="P19" s="31">
        <v>1700000</v>
      </c>
      <c r="Q19" s="35"/>
      <c r="R19" s="35"/>
      <c r="S19" s="35"/>
      <c r="T19" s="35"/>
      <c r="U19" s="35"/>
    </row>
    <row r="20" spans="1:21" ht="26.25" customHeight="1">
      <c r="A20" s="50">
        <v>29</v>
      </c>
      <c r="B20" s="57">
        <v>38951885</v>
      </c>
      <c r="C20" s="30">
        <v>38951885</v>
      </c>
      <c r="D20" s="30" t="s">
        <v>74</v>
      </c>
      <c r="E20" s="30">
        <v>11311303</v>
      </c>
      <c r="F20" s="30">
        <v>8365000</v>
      </c>
      <c r="G20" s="30">
        <v>1290531</v>
      </c>
      <c r="H20" s="31">
        <v>1655772</v>
      </c>
      <c r="I20" s="29">
        <v>9434699</v>
      </c>
      <c r="J20" s="30">
        <v>9109930</v>
      </c>
      <c r="K20" s="30">
        <v>7436594</v>
      </c>
      <c r="L20" s="30" t="s">
        <v>74</v>
      </c>
      <c r="M20" s="30" t="s">
        <v>74</v>
      </c>
      <c r="N20" s="30" t="s">
        <v>74</v>
      </c>
      <c r="O20" s="30">
        <v>17659</v>
      </c>
      <c r="P20" s="31">
        <v>1641700</v>
      </c>
      <c r="Q20" s="35"/>
      <c r="R20" s="35"/>
      <c r="S20" s="35"/>
      <c r="T20" s="35"/>
      <c r="U20" s="35"/>
    </row>
    <row r="21" spans="1:21" ht="26.25" customHeight="1">
      <c r="A21" s="50">
        <v>30</v>
      </c>
      <c r="B21" s="57">
        <v>38760126</v>
      </c>
      <c r="C21" s="30">
        <v>38760126</v>
      </c>
      <c r="D21" s="30" t="s">
        <v>74</v>
      </c>
      <c r="E21" s="30">
        <v>10840881</v>
      </c>
      <c r="F21" s="30">
        <v>8378644</v>
      </c>
      <c r="G21" s="30">
        <v>1059713</v>
      </c>
      <c r="H21" s="31">
        <v>1402524</v>
      </c>
      <c r="I21" s="29">
        <v>10031744</v>
      </c>
      <c r="J21" s="30">
        <v>9083335</v>
      </c>
      <c r="K21" s="30">
        <v>7226697</v>
      </c>
      <c r="L21" s="30" t="s">
        <v>74</v>
      </c>
      <c r="M21" s="30" t="s">
        <v>74</v>
      </c>
      <c r="N21" s="30" t="s">
        <v>74</v>
      </c>
      <c r="O21" s="30">
        <v>23939</v>
      </c>
      <c r="P21" s="31">
        <v>1553530</v>
      </c>
      <c r="Q21" s="35"/>
      <c r="R21" s="35"/>
      <c r="S21" s="35"/>
      <c r="T21" s="35"/>
      <c r="U21" s="35"/>
    </row>
    <row r="22" spans="1:21" ht="26.25" customHeight="1" thickBot="1">
      <c r="A22" s="62" t="s">
        <v>707</v>
      </c>
      <c r="B22" s="58">
        <v>38264566</v>
      </c>
      <c r="C22" s="56">
        <v>38264566</v>
      </c>
      <c r="D22" s="56" t="s">
        <v>75</v>
      </c>
      <c r="E22" s="56">
        <v>10486666</v>
      </c>
      <c r="F22" s="56">
        <v>8429192</v>
      </c>
      <c r="G22" s="56">
        <v>862551</v>
      </c>
      <c r="H22" s="7">
        <v>1194923</v>
      </c>
      <c r="I22" s="48">
        <v>10182367</v>
      </c>
      <c r="J22" s="56">
        <v>9012191</v>
      </c>
      <c r="K22" s="56">
        <v>7098430</v>
      </c>
      <c r="L22" s="56" t="s">
        <v>75</v>
      </c>
      <c r="M22" s="56" t="s">
        <v>740</v>
      </c>
      <c r="N22" s="56" t="s">
        <v>75</v>
      </c>
      <c r="O22" s="56">
        <v>27252</v>
      </c>
      <c r="P22" s="7">
        <v>1457660</v>
      </c>
      <c r="Q22" s="35"/>
      <c r="R22" s="35"/>
      <c r="S22" s="35"/>
      <c r="T22" s="35"/>
      <c r="U22" s="35"/>
    </row>
    <row r="23" spans="1:21" ht="18" customHeight="1">
      <c r="A23" s="180" t="s">
        <v>530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 ht="18" customHeight="1">
      <c r="A24" s="333" t="s">
        <v>844</v>
      </c>
    </row>
    <row r="25" spans="1:21" ht="18" customHeight="1">
      <c r="A25" s="254" t="s">
        <v>835</v>
      </c>
      <c r="I25" s="523"/>
      <c r="J25" s="523"/>
      <c r="K25" s="523"/>
      <c r="L25" s="523"/>
      <c r="M25" s="523"/>
      <c r="N25" s="523"/>
      <c r="O25" s="523"/>
      <c r="Q25" s="523"/>
    </row>
    <row r="26" spans="1:21" ht="18" customHeight="1">
      <c r="A26" s="180"/>
      <c r="D26" s="523"/>
      <c r="E26" s="523"/>
      <c r="F26" s="523"/>
      <c r="I26" s="523"/>
      <c r="J26" s="523"/>
      <c r="K26" s="523"/>
      <c r="L26" s="523"/>
      <c r="M26" s="523"/>
      <c r="N26" s="523"/>
      <c r="O26" s="523"/>
      <c r="P26" s="523"/>
      <c r="Q26" s="523"/>
    </row>
    <row r="27" spans="1:21">
      <c r="D27" s="523"/>
      <c r="E27" s="523"/>
      <c r="F27" s="523"/>
      <c r="I27" s="523"/>
      <c r="J27" s="523"/>
      <c r="K27" s="523"/>
      <c r="L27" s="523"/>
      <c r="M27" s="523"/>
      <c r="N27" s="523"/>
      <c r="O27" s="523"/>
      <c r="P27" s="523"/>
      <c r="Q27" s="523"/>
    </row>
    <row r="28" spans="1:21">
      <c r="I28" s="523"/>
      <c r="J28" s="523"/>
      <c r="K28" s="523"/>
      <c r="L28" s="523"/>
      <c r="M28" s="523"/>
      <c r="N28" s="523"/>
      <c r="O28" s="523"/>
      <c r="P28" s="523"/>
      <c r="Q28" s="523"/>
    </row>
    <row r="29" spans="1:21">
      <c r="I29" s="523"/>
      <c r="J29" s="523"/>
      <c r="K29" s="523"/>
      <c r="L29" s="297"/>
      <c r="M29" s="523"/>
      <c r="N29" s="523"/>
      <c r="O29" s="523"/>
      <c r="P29" s="523"/>
      <c r="Q29" s="523"/>
    </row>
    <row r="30" spans="1:21">
      <c r="I30" s="523"/>
      <c r="J30" s="523"/>
      <c r="K30" s="523"/>
      <c r="L30" s="297"/>
      <c r="M30" s="523"/>
      <c r="N30" s="523"/>
      <c r="O30" s="523"/>
      <c r="P30" s="523"/>
      <c r="Q30" s="523"/>
    </row>
  </sheetData>
  <mergeCells count="19">
    <mergeCell ref="A2:A4"/>
    <mergeCell ref="B2:B4"/>
    <mergeCell ref="E2:H3"/>
    <mergeCell ref="L2:L4"/>
    <mergeCell ref="M2:M4"/>
    <mergeCell ref="I2:I4"/>
    <mergeCell ref="J2:J4"/>
    <mergeCell ref="K2:K4"/>
    <mergeCell ref="C3:C4"/>
    <mergeCell ref="D3:D4"/>
    <mergeCell ref="A11:H11"/>
    <mergeCell ref="I11:P11"/>
    <mergeCell ref="A17:H17"/>
    <mergeCell ref="I17:P17"/>
    <mergeCell ref="N2:N4"/>
    <mergeCell ref="O2:O4"/>
    <mergeCell ref="P2:P4"/>
    <mergeCell ref="A5:H5"/>
    <mergeCell ref="I5:P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10.875" style="51" customWidth="1"/>
    <col min="2" max="2" width="13" style="51" customWidth="1"/>
    <col min="3" max="3" width="10.625" style="51" bestFit="1" customWidth="1"/>
    <col min="4" max="4" width="7.5" style="51" customWidth="1"/>
    <col min="5" max="5" width="8.25" style="51" customWidth="1"/>
    <col min="6" max="7" width="11.5" style="51" customWidth="1"/>
    <col min="8" max="8" width="11.875" style="51" customWidth="1"/>
    <col min="9" max="16384" width="9" style="51"/>
  </cols>
  <sheetData>
    <row r="1" spans="1:3" ht="18" customHeight="1" thickBot="1">
      <c r="A1" s="228" t="s">
        <v>710</v>
      </c>
      <c r="C1" s="246" t="s">
        <v>51</v>
      </c>
    </row>
    <row r="2" spans="1:3" ht="26.25" customHeight="1">
      <c r="A2" s="252" t="s">
        <v>709</v>
      </c>
      <c r="B2" s="217" t="s">
        <v>77</v>
      </c>
      <c r="C2" s="214"/>
    </row>
    <row r="3" spans="1:3" ht="26.25" customHeight="1" thickBot="1">
      <c r="A3" s="251"/>
      <c r="B3" s="250" t="s">
        <v>708</v>
      </c>
      <c r="C3" s="241" t="s">
        <v>78</v>
      </c>
    </row>
    <row r="4" spans="1:3" ht="21" customHeight="1">
      <c r="A4" s="249" t="s">
        <v>704</v>
      </c>
      <c r="B4" s="9">
        <v>132</v>
      </c>
      <c r="C4" s="5">
        <v>1</v>
      </c>
    </row>
    <row r="5" spans="1:3" ht="21" customHeight="1">
      <c r="A5" s="249">
        <v>28</v>
      </c>
      <c r="B5" s="9">
        <v>134</v>
      </c>
      <c r="C5" s="5" t="s">
        <v>74</v>
      </c>
    </row>
    <row r="6" spans="1:3" ht="21" customHeight="1">
      <c r="A6" s="249">
        <v>29</v>
      </c>
      <c r="B6" s="9">
        <v>113</v>
      </c>
      <c r="C6" s="5" t="s">
        <v>74</v>
      </c>
    </row>
    <row r="7" spans="1:3" ht="21" customHeight="1">
      <c r="A7" s="249">
        <v>30</v>
      </c>
      <c r="B7" s="9">
        <v>146</v>
      </c>
      <c r="C7" s="5">
        <v>2</v>
      </c>
    </row>
    <row r="8" spans="1:3" ht="21" customHeight="1" thickBot="1">
      <c r="A8" s="248" t="s">
        <v>707</v>
      </c>
      <c r="B8" s="11">
        <v>134</v>
      </c>
      <c r="C8" s="6" t="s">
        <v>706</v>
      </c>
    </row>
    <row r="9" spans="1:3" ht="21" customHeight="1">
      <c r="A9" s="228" t="s">
        <v>79</v>
      </c>
      <c r="B9" s="13"/>
      <c r="C9" s="13"/>
    </row>
    <row r="10" spans="1:3" ht="12">
      <c r="A10" s="247"/>
      <c r="B10" s="13"/>
      <c r="C10" s="13"/>
    </row>
    <row r="11" spans="1:3" ht="12">
      <c r="A11" s="247"/>
      <c r="B11" s="13"/>
      <c r="C11" s="13"/>
    </row>
    <row r="12" spans="1:3" ht="12">
      <c r="A12" s="247"/>
      <c r="B12" s="13"/>
      <c r="C12" s="13"/>
    </row>
  </sheetData>
  <mergeCells count="2">
    <mergeCell ref="A2:A3"/>
    <mergeCell ref="B2:C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view="pageBreakPreview" zoomScaleNormal="90" zoomScaleSheetLayoutView="100" workbookViewId="0"/>
  </sheetViews>
  <sheetFormatPr defaultRowHeight="11.25"/>
  <cols>
    <col min="1" max="1" width="10.875" style="51" customWidth="1"/>
    <col min="2" max="3" width="10.625" style="51" bestFit="1" customWidth="1"/>
    <col min="4" max="4" width="8" style="51" bestFit="1" customWidth="1"/>
    <col min="5" max="5" width="10" style="51" bestFit="1" customWidth="1"/>
    <col min="6" max="6" width="9.75" style="51" bestFit="1" customWidth="1"/>
    <col min="7" max="7" width="7.125" style="51" bestFit="1" customWidth="1"/>
    <col min="8" max="8" width="8.875" style="51" bestFit="1" customWidth="1"/>
    <col min="9" max="9" width="10.625" style="51" bestFit="1" customWidth="1"/>
    <col min="10" max="10" width="11.75" style="51" customWidth="1"/>
    <col min="11" max="17" width="9.125" style="51" bestFit="1" customWidth="1"/>
    <col min="18" max="18" width="9" style="51"/>
    <col min="19" max="20" width="11.5" style="51" customWidth="1"/>
    <col min="21" max="21" width="11.875" style="51" customWidth="1"/>
    <col min="22" max="16384" width="9" style="51"/>
  </cols>
  <sheetData>
    <row r="1" spans="1:18" ht="18" customHeight="1" thickBot="1">
      <c r="A1" s="228" t="s">
        <v>80</v>
      </c>
      <c r="B1" s="247"/>
      <c r="C1" s="12"/>
      <c r="D1" s="12"/>
      <c r="E1" s="12"/>
      <c r="F1" s="13"/>
      <c r="G1" s="13"/>
      <c r="H1" s="13"/>
      <c r="I1" s="13"/>
      <c r="J1" s="13"/>
      <c r="K1" s="13"/>
      <c r="L1" s="13"/>
      <c r="N1" s="13"/>
      <c r="O1" s="263"/>
      <c r="R1" s="246" t="s">
        <v>81</v>
      </c>
    </row>
    <row r="2" spans="1:18" ht="17.25" customHeight="1">
      <c r="A2" s="252" t="s">
        <v>713</v>
      </c>
      <c r="B2" s="262" t="s">
        <v>82</v>
      </c>
      <c r="C2" s="217"/>
      <c r="D2" s="217"/>
      <c r="E2" s="217" t="s">
        <v>83</v>
      </c>
      <c r="F2" s="217"/>
      <c r="G2" s="217"/>
      <c r="H2" s="217"/>
      <c r="I2" s="214"/>
      <c r="J2" s="261" t="s">
        <v>84</v>
      </c>
      <c r="K2" s="260"/>
      <c r="L2" s="260"/>
      <c r="M2" s="260"/>
      <c r="N2" s="260"/>
      <c r="O2" s="260"/>
      <c r="P2" s="217" t="s">
        <v>85</v>
      </c>
      <c r="Q2" s="217"/>
      <c r="R2" s="214"/>
    </row>
    <row r="3" spans="1:18" ht="17.25" customHeight="1">
      <c r="A3" s="259"/>
      <c r="B3" s="257"/>
      <c r="C3" s="207"/>
      <c r="D3" s="207"/>
      <c r="E3" s="207" t="s">
        <v>86</v>
      </c>
      <c r="F3" s="207"/>
      <c r="G3" s="207"/>
      <c r="H3" s="204" t="s">
        <v>87</v>
      </c>
      <c r="I3" s="258"/>
      <c r="J3" s="258" t="s">
        <v>88</v>
      </c>
      <c r="K3" s="257"/>
      <c r="L3" s="207" t="s">
        <v>89</v>
      </c>
      <c r="M3" s="207"/>
      <c r="N3" s="207"/>
      <c r="O3" s="207"/>
      <c r="P3" s="207" t="s">
        <v>86</v>
      </c>
      <c r="Q3" s="207"/>
      <c r="R3" s="204"/>
    </row>
    <row r="4" spans="1:18" ht="17.25" customHeight="1">
      <c r="A4" s="259"/>
      <c r="B4" s="257"/>
      <c r="C4" s="207"/>
      <c r="D4" s="207"/>
      <c r="E4" s="207"/>
      <c r="F4" s="207"/>
      <c r="G4" s="207"/>
      <c r="H4" s="204" t="s">
        <v>90</v>
      </c>
      <c r="I4" s="258"/>
      <c r="J4" s="257" t="s">
        <v>91</v>
      </c>
      <c r="K4" s="207"/>
      <c r="L4" s="207" t="s">
        <v>92</v>
      </c>
      <c r="M4" s="207"/>
      <c r="N4" s="207" t="s">
        <v>93</v>
      </c>
      <c r="O4" s="207"/>
      <c r="P4" s="207"/>
      <c r="Q4" s="207"/>
      <c r="R4" s="204"/>
    </row>
    <row r="5" spans="1:18" ht="21" customHeight="1" thickBot="1">
      <c r="A5" s="251"/>
      <c r="B5" s="256" t="s">
        <v>53</v>
      </c>
      <c r="C5" s="250" t="s">
        <v>94</v>
      </c>
      <c r="D5" s="250" t="s">
        <v>95</v>
      </c>
      <c r="E5" s="250" t="s">
        <v>53</v>
      </c>
      <c r="F5" s="250" t="s">
        <v>94</v>
      </c>
      <c r="G5" s="250" t="s">
        <v>95</v>
      </c>
      <c r="H5" s="250" t="s">
        <v>53</v>
      </c>
      <c r="I5" s="241" t="s">
        <v>94</v>
      </c>
      <c r="J5" s="256" t="s">
        <v>53</v>
      </c>
      <c r="K5" s="250" t="s">
        <v>94</v>
      </c>
      <c r="L5" s="250" t="s">
        <v>53</v>
      </c>
      <c r="M5" s="250" t="s">
        <v>94</v>
      </c>
      <c r="N5" s="250" t="s">
        <v>53</v>
      </c>
      <c r="O5" s="250" t="s">
        <v>94</v>
      </c>
      <c r="P5" s="250" t="s">
        <v>53</v>
      </c>
      <c r="Q5" s="250" t="s">
        <v>94</v>
      </c>
      <c r="R5" s="241" t="s">
        <v>95</v>
      </c>
    </row>
    <row r="6" spans="1:18" ht="21" customHeight="1">
      <c r="A6" s="255"/>
      <c r="B6" s="14" t="s">
        <v>96</v>
      </c>
      <c r="C6" s="14"/>
      <c r="D6" s="15"/>
      <c r="E6" s="14"/>
      <c r="F6" s="14"/>
      <c r="G6" s="15"/>
      <c r="H6" s="14"/>
      <c r="I6" s="14"/>
      <c r="J6" s="14" t="s">
        <v>712</v>
      </c>
      <c r="K6" s="14"/>
      <c r="L6" s="14"/>
      <c r="M6" s="14"/>
      <c r="N6" s="14"/>
      <c r="O6" s="14"/>
      <c r="P6" s="14"/>
      <c r="Q6" s="14"/>
      <c r="R6" s="15"/>
    </row>
    <row r="7" spans="1:18" ht="21" customHeight="1">
      <c r="A7" s="249" t="s">
        <v>704</v>
      </c>
      <c r="B7" s="16">
        <v>11888105</v>
      </c>
      <c r="C7" s="17">
        <v>11111007</v>
      </c>
      <c r="D7" s="18">
        <v>93.5</v>
      </c>
      <c r="E7" s="17">
        <v>4652560</v>
      </c>
      <c r="F7" s="17">
        <v>4398732</v>
      </c>
      <c r="G7" s="18">
        <v>94.5</v>
      </c>
      <c r="H7" s="17">
        <v>141193</v>
      </c>
      <c r="I7" s="19">
        <v>132337</v>
      </c>
      <c r="J7" s="16">
        <v>3748400</v>
      </c>
      <c r="K7" s="17">
        <v>3513283</v>
      </c>
      <c r="L7" s="17">
        <v>226231</v>
      </c>
      <c r="M7" s="17">
        <v>223309</v>
      </c>
      <c r="N7" s="17">
        <v>536736</v>
      </c>
      <c r="O7" s="17">
        <v>529803</v>
      </c>
      <c r="P7" s="17">
        <v>5832130</v>
      </c>
      <c r="Q7" s="17">
        <v>5375853</v>
      </c>
      <c r="R7" s="20">
        <v>92.2</v>
      </c>
    </row>
    <row r="8" spans="1:18" ht="21" customHeight="1">
      <c r="A8" s="249">
        <v>28</v>
      </c>
      <c r="B8" s="16">
        <v>11901332</v>
      </c>
      <c r="C8" s="17">
        <v>11249557</v>
      </c>
      <c r="D8" s="18">
        <v>94.5</v>
      </c>
      <c r="E8" s="17">
        <v>4597450</v>
      </c>
      <c r="F8" s="17">
        <v>4379538</v>
      </c>
      <c r="G8" s="18">
        <v>95.3</v>
      </c>
      <c r="H8" s="17">
        <v>141622</v>
      </c>
      <c r="I8" s="19">
        <v>133878</v>
      </c>
      <c r="J8" s="16">
        <v>3725080</v>
      </c>
      <c r="K8" s="17">
        <v>3523141</v>
      </c>
      <c r="L8" s="17">
        <v>231062</v>
      </c>
      <c r="M8" s="17">
        <v>228460</v>
      </c>
      <c r="N8" s="17">
        <v>499686</v>
      </c>
      <c r="O8" s="17">
        <v>494059</v>
      </c>
      <c r="P8" s="17">
        <v>5880784</v>
      </c>
      <c r="Q8" s="17">
        <v>5503985</v>
      </c>
      <c r="R8" s="20">
        <v>93.6</v>
      </c>
    </row>
    <row r="9" spans="1:18" ht="21" customHeight="1">
      <c r="A9" s="249">
        <v>29</v>
      </c>
      <c r="B9" s="16">
        <v>11964510</v>
      </c>
      <c r="C9" s="17">
        <v>11491502</v>
      </c>
      <c r="D9" s="18">
        <v>96.1</v>
      </c>
      <c r="E9" s="17">
        <v>4629626</v>
      </c>
      <c r="F9" s="17">
        <v>4438676</v>
      </c>
      <c r="G9" s="18">
        <v>95.9</v>
      </c>
      <c r="H9" s="17">
        <v>141201</v>
      </c>
      <c r="I9" s="19">
        <v>134478</v>
      </c>
      <c r="J9" s="16">
        <v>3696876</v>
      </c>
      <c r="K9" s="17">
        <v>3520924</v>
      </c>
      <c r="L9" s="17">
        <v>231068</v>
      </c>
      <c r="M9" s="17">
        <v>228653</v>
      </c>
      <c r="N9" s="17">
        <v>560481</v>
      </c>
      <c r="O9" s="17">
        <v>554621</v>
      </c>
      <c r="P9" s="17">
        <v>5926942</v>
      </c>
      <c r="Q9" s="17">
        <v>5683292</v>
      </c>
      <c r="R9" s="20">
        <v>95.9</v>
      </c>
    </row>
    <row r="10" spans="1:18" ht="21" customHeight="1">
      <c r="A10" s="249">
        <v>30</v>
      </c>
      <c r="B10" s="16">
        <v>11659805</v>
      </c>
      <c r="C10" s="17">
        <v>11247846</v>
      </c>
      <c r="D10" s="18">
        <v>96.5</v>
      </c>
      <c r="E10" s="17">
        <v>4574249</v>
      </c>
      <c r="F10" s="17">
        <v>4413662</v>
      </c>
      <c r="G10" s="18">
        <v>96.5</v>
      </c>
      <c r="H10" s="17">
        <v>141171</v>
      </c>
      <c r="I10" s="19">
        <v>135510</v>
      </c>
      <c r="J10" s="16">
        <v>3686965</v>
      </c>
      <c r="K10" s="17">
        <v>3540279</v>
      </c>
      <c r="L10" s="17">
        <v>231126</v>
      </c>
      <c r="M10" s="17">
        <v>228574</v>
      </c>
      <c r="N10" s="17">
        <v>514987</v>
      </c>
      <c r="O10" s="17">
        <v>509299</v>
      </c>
      <c r="P10" s="17">
        <v>5696316</v>
      </c>
      <c r="Q10" s="17">
        <v>5481233</v>
      </c>
      <c r="R10" s="20">
        <v>96.2</v>
      </c>
    </row>
    <row r="11" spans="1:18" ht="21" customHeight="1">
      <c r="A11" s="249" t="s">
        <v>707</v>
      </c>
      <c r="B11" s="16">
        <v>11889132</v>
      </c>
      <c r="C11" s="17">
        <v>11486089</v>
      </c>
      <c r="D11" s="18">
        <v>96.6</v>
      </c>
      <c r="E11" s="17">
        <v>4691584</v>
      </c>
      <c r="F11" s="17">
        <v>4531357</v>
      </c>
      <c r="G11" s="18">
        <v>96.6</v>
      </c>
      <c r="H11" s="17">
        <v>141724</v>
      </c>
      <c r="I11" s="19">
        <v>136272</v>
      </c>
      <c r="J11" s="16">
        <v>3667227</v>
      </c>
      <c r="K11" s="17">
        <v>3527864</v>
      </c>
      <c r="L11" s="17">
        <v>228837</v>
      </c>
      <c r="M11" s="17">
        <v>224842</v>
      </c>
      <c r="N11" s="17">
        <v>653796</v>
      </c>
      <c r="O11" s="17">
        <v>642379</v>
      </c>
      <c r="P11" s="17">
        <v>5789878</v>
      </c>
      <c r="Q11" s="17">
        <v>5583820</v>
      </c>
      <c r="R11" s="20">
        <v>96.4</v>
      </c>
    </row>
    <row r="12" spans="1:18" ht="21" customHeight="1">
      <c r="A12" s="255"/>
      <c r="B12" s="14" t="s">
        <v>97</v>
      </c>
      <c r="C12" s="14"/>
      <c r="D12" s="15"/>
      <c r="E12" s="14"/>
      <c r="F12" s="14"/>
      <c r="G12" s="15"/>
      <c r="H12" s="14"/>
      <c r="I12" s="14"/>
      <c r="J12" s="14" t="s">
        <v>98</v>
      </c>
      <c r="K12" s="14"/>
      <c r="L12" s="14"/>
      <c r="M12" s="14"/>
      <c r="N12" s="14"/>
      <c r="O12" s="14"/>
      <c r="P12" s="14"/>
      <c r="Q12" s="14"/>
      <c r="R12" s="15"/>
    </row>
    <row r="13" spans="1:18" ht="21" customHeight="1">
      <c r="A13" s="249" t="s">
        <v>704</v>
      </c>
      <c r="B13" s="16">
        <v>11080441</v>
      </c>
      <c r="C13" s="17">
        <v>10936860</v>
      </c>
      <c r="D13" s="18">
        <v>98.7</v>
      </c>
      <c r="E13" s="17">
        <v>4383561</v>
      </c>
      <c r="F13" s="17">
        <v>4334304</v>
      </c>
      <c r="G13" s="18">
        <v>98.9</v>
      </c>
      <c r="H13" s="17">
        <v>131793</v>
      </c>
      <c r="I13" s="19">
        <v>130045</v>
      </c>
      <c r="J13" s="16">
        <v>3498841</v>
      </c>
      <c r="K13" s="17">
        <v>3452446</v>
      </c>
      <c r="L13" s="17">
        <v>223254</v>
      </c>
      <c r="M13" s="17">
        <v>222924</v>
      </c>
      <c r="N13" s="17">
        <v>529673</v>
      </c>
      <c r="O13" s="17">
        <v>528889</v>
      </c>
      <c r="P13" s="17">
        <v>5364824</v>
      </c>
      <c r="Q13" s="17">
        <v>5280861</v>
      </c>
      <c r="R13" s="20">
        <v>98.4</v>
      </c>
    </row>
    <row r="14" spans="1:18" ht="21" customHeight="1">
      <c r="A14" s="249">
        <v>28</v>
      </c>
      <c r="B14" s="16">
        <v>11195553</v>
      </c>
      <c r="C14" s="17">
        <v>11060458</v>
      </c>
      <c r="D14" s="18">
        <v>98.8</v>
      </c>
      <c r="E14" s="17">
        <v>4367472</v>
      </c>
      <c r="F14" s="17">
        <v>4319565</v>
      </c>
      <c r="G14" s="18">
        <v>98.9</v>
      </c>
      <c r="H14" s="17">
        <v>133448</v>
      </c>
      <c r="I14" s="19">
        <v>131716</v>
      </c>
      <c r="J14" s="16">
        <v>3511887</v>
      </c>
      <c r="K14" s="17">
        <v>3466765</v>
      </c>
      <c r="L14" s="17">
        <v>228339</v>
      </c>
      <c r="M14" s="17">
        <v>228006</v>
      </c>
      <c r="N14" s="17">
        <v>493798</v>
      </c>
      <c r="O14" s="17">
        <v>493078</v>
      </c>
      <c r="P14" s="17">
        <v>5465365</v>
      </c>
      <c r="Q14" s="17">
        <v>5391814</v>
      </c>
      <c r="R14" s="20">
        <v>98.7</v>
      </c>
    </row>
    <row r="15" spans="1:18" ht="21" customHeight="1">
      <c r="A15" s="249">
        <v>29</v>
      </c>
      <c r="B15" s="16">
        <v>11364912</v>
      </c>
      <c r="C15" s="17">
        <v>11251286</v>
      </c>
      <c r="D15" s="18">
        <v>99</v>
      </c>
      <c r="E15" s="17">
        <v>4435974</v>
      </c>
      <c r="F15" s="17">
        <v>4387915</v>
      </c>
      <c r="G15" s="18">
        <v>98.9</v>
      </c>
      <c r="H15" s="17">
        <v>134317</v>
      </c>
      <c r="I15" s="19">
        <v>132658</v>
      </c>
      <c r="J15" s="16">
        <v>3516651</v>
      </c>
      <c r="K15" s="17">
        <v>3473270</v>
      </c>
      <c r="L15" s="17">
        <v>229158</v>
      </c>
      <c r="M15" s="17">
        <v>228277</v>
      </c>
      <c r="N15" s="17">
        <v>555848</v>
      </c>
      <c r="O15" s="17">
        <v>553710</v>
      </c>
      <c r="P15" s="17">
        <v>5576268</v>
      </c>
      <c r="Q15" s="17">
        <v>5516686</v>
      </c>
      <c r="R15" s="20">
        <v>98.9</v>
      </c>
    </row>
    <row r="16" spans="1:18" ht="21" customHeight="1">
      <c r="A16" s="249">
        <v>30</v>
      </c>
      <c r="B16" s="16">
        <v>11221039</v>
      </c>
      <c r="C16" s="17">
        <v>11128128</v>
      </c>
      <c r="D16" s="18">
        <v>99.2</v>
      </c>
      <c r="E16" s="17">
        <v>4400967</v>
      </c>
      <c r="F16" s="17">
        <v>4363245</v>
      </c>
      <c r="G16" s="18">
        <v>99.1</v>
      </c>
      <c r="H16" s="17">
        <v>135022</v>
      </c>
      <c r="I16" s="19">
        <v>133660</v>
      </c>
      <c r="J16" s="16">
        <v>3527679</v>
      </c>
      <c r="K16" s="17">
        <v>3492363</v>
      </c>
      <c r="L16" s="17">
        <v>228695</v>
      </c>
      <c r="M16" s="17">
        <v>228372</v>
      </c>
      <c r="N16" s="17">
        <v>509571</v>
      </c>
      <c r="O16" s="17">
        <v>508850</v>
      </c>
      <c r="P16" s="17">
        <v>5466019</v>
      </c>
      <c r="Q16" s="17">
        <v>5420960</v>
      </c>
      <c r="R16" s="20">
        <v>99.2</v>
      </c>
    </row>
    <row r="17" spans="1:18" ht="21" customHeight="1">
      <c r="A17" s="249" t="s">
        <v>707</v>
      </c>
      <c r="B17" s="16">
        <v>11507425</v>
      </c>
      <c r="C17" s="17">
        <v>11391186</v>
      </c>
      <c r="D17" s="18">
        <v>99</v>
      </c>
      <c r="E17" s="17">
        <v>4545335</v>
      </c>
      <c r="F17" s="17">
        <v>4494393</v>
      </c>
      <c r="G17" s="18">
        <v>98.9</v>
      </c>
      <c r="H17" s="17">
        <v>136529</v>
      </c>
      <c r="I17" s="19">
        <v>134901</v>
      </c>
      <c r="J17" s="16">
        <v>3534413</v>
      </c>
      <c r="K17" s="17">
        <v>3492804</v>
      </c>
      <c r="L17" s="17">
        <v>226701</v>
      </c>
      <c r="M17" s="17">
        <v>224704</v>
      </c>
      <c r="N17" s="17">
        <v>647692</v>
      </c>
      <c r="O17" s="17">
        <v>641984</v>
      </c>
      <c r="P17" s="17">
        <v>5592148</v>
      </c>
      <c r="Q17" s="17">
        <v>5537829</v>
      </c>
      <c r="R17" s="20">
        <v>99</v>
      </c>
    </row>
    <row r="18" spans="1:18" ht="21" customHeight="1">
      <c r="A18" s="255"/>
      <c r="B18" s="14" t="s">
        <v>99</v>
      </c>
      <c r="C18" s="14"/>
      <c r="D18" s="15"/>
      <c r="E18" s="14"/>
      <c r="F18" s="14"/>
      <c r="G18" s="15"/>
      <c r="H18" s="14"/>
      <c r="I18" s="14"/>
      <c r="J18" s="14" t="s">
        <v>100</v>
      </c>
      <c r="K18" s="14"/>
      <c r="L18" s="14"/>
      <c r="M18" s="14"/>
      <c r="N18" s="14"/>
      <c r="O18" s="14"/>
      <c r="P18" s="14"/>
      <c r="Q18" s="14"/>
      <c r="R18" s="15"/>
    </row>
    <row r="19" spans="1:18" ht="21" customHeight="1">
      <c r="A19" s="249" t="s">
        <v>704</v>
      </c>
      <c r="B19" s="16">
        <v>807664</v>
      </c>
      <c r="C19" s="17">
        <v>174147</v>
      </c>
      <c r="D19" s="18">
        <v>21.6</v>
      </c>
      <c r="E19" s="17">
        <v>268999</v>
      </c>
      <c r="F19" s="17">
        <v>64428</v>
      </c>
      <c r="G19" s="18">
        <v>24</v>
      </c>
      <c r="H19" s="17">
        <v>9400</v>
      </c>
      <c r="I19" s="19">
        <v>2292</v>
      </c>
      <c r="J19" s="16">
        <v>249559</v>
      </c>
      <c r="K19" s="17">
        <v>60837</v>
      </c>
      <c r="L19" s="17">
        <v>2977</v>
      </c>
      <c r="M19" s="17">
        <v>385</v>
      </c>
      <c r="N19" s="17">
        <v>7063</v>
      </c>
      <c r="O19" s="17">
        <v>914</v>
      </c>
      <c r="P19" s="17">
        <v>467306</v>
      </c>
      <c r="Q19" s="17">
        <v>94992</v>
      </c>
      <c r="R19" s="20">
        <v>20.3</v>
      </c>
    </row>
    <row r="20" spans="1:18" ht="21" customHeight="1">
      <c r="A20" s="249">
        <v>28</v>
      </c>
      <c r="B20" s="16">
        <v>705779</v>
      </c>
      <c r="C20" s="17">
        <v>189099</v>
      </c>
      <c r="D20" s="18">
        <v>26.8</v>
      </c>
      <c r="E20" s="17">
        <v>229978</v>
      </c>
      <c r="F20" s="17">
        <v>59973</v>
      </c>
      <c r="G20" s="18">
        <v>26.1</v>
      </c>
      <c r="H20" s="17">
        <v>8174</v>
      </c>
      <c r="I20" s="19">
        <v>2162</v>
      </c>
      <c r="J20" s="16">
        <v>213193</v>
      </c>
      <c r="K20" s="17">
        <v>56376</v>
      </c>
      <c r="L20" s="17">
        <v>2723</v>
      </c>
      <c r="M20" s="17">
        <v>454</v>
      </c>
      <c r="N20" s="17">
        <v>5888</v>
      </c>
      <c r="O20" s="17">
        <v>981</v>
      </c>
      <c r="P20" s="17">
        <v>415419</v>
      </c>
      <c r="Q20" s="17">
        <v>112171</v>
      </c>
      <c r="R20" s="20">
        <v>27</v>
      </c>
    </row>
    <row r="21" spans="1:18" ht="21" customHeight="1">
      <c r="A21" s="249">
        <v>29</v>
      </c>
      <c r="B21" s="16">
        <v>599598</v>
      </c>
      <c r="C21" s="17">
        <v>240216</v>
      </c>
      <c r="D21" s="18">
        <v>40.1</v>
      </c>
      <c r="E21" s="17">
        <v>193652</v>
      </c>
      <c r="F21" s="17">
        <v>50761</v>
      </c>
      <c r="G21" s="18">
        <v>26.2</v>
      </c>
      <c r="H21" s="17">
        <v>6884</v>
      </c>
      <c r="I21" s="19">
        <v>1820</v>
      </c>
      <c r="J21" s="16">
        <v>180225</v>
      </c>
      <c r="K21" s="17">
        <v>47654</v>
      </c>
      <c r="L21" s="17">
        <v>1910</v>
      </c>
      <c r="M21" s="17">
        <v>376</v>
      </c>
      <c r="N21" s="17">
        <v>4633</v>
      </c>
      <c r="O21" s="17">
        <v>911</v>
      </c>
      <c r="P21" s="17">
        <v>350674</v>
      </c>
      <c r="Q21" s="17">
        <v>166606</v>
      </c>
      <c r="R21" s="20">
        <v>47.5</v>
      </c>
    </row>
    <row r="22" spans="1:18" ht="21" customHeight="1">
      <c r="A22" s="249">
        <v>30</v>
      </c>
      <c r="B22" s="16">
        <v>438766</v>
      </c>
      <c r="C22" s="17">
        <v>119718</v>
      </c>
      <c r="D22" s="18">
        <v>27.3</v>
      </c>
      <c r="E22" s="17">
        <v>173282</v>
      </c>
      <c r="F22" s="17">
        <v>50417</v>
      </c>
      <c r="G22" s="18">
        <v>29.1</v>
      </c>
      <c r="H22" s="17">
        <v>6149</v>
      </c>
      <c r="I22" s="19">
        <v>1850</v>
      </c>
      <c r="J22" s="16">
        <v>159286</v>
      </c>
      <c r="K22" s="17">
        <v>47916</v>
      </c>
      <c r="L22" s="17">
        <v>2431</v>
      </c>
      <c r="M22" s="17">
        <v>202</v>
      </c>
      <c r="N22" s="17">
        <v>5416</v>
      </c>
      <c r="O22" s="17">
        <v>449</v>
      </c>
      <c r="P22" s="17">
        <v>230297</v>
      </c>
      <c r="Q22" s="17">
        <v>60273</v>
      </c>
      <c r="R22" s="20">
        <v>26.2</v>
      </c>
    </row>
    <row r="23" spans="1:18" ht="21" customHeight="1">
      <c r="A23" s="249" t="s">
        <v>707</v>
      </c>
      <c r="B23" s="16">
        <v>377099</v>
      </c>
      <c r="C23" s="17">
        <v>90295</v>
      </c>
      <c r="D23" s="18">
        <v>23.9</v>
      </c>
      <c r="E23" s="17">
        <v>146249</v>
      </c>
      <c r="F23" s="17">
        <v>36964</v>
      </c>
      <c r="G23" s="18">
        <v>25.3</v>
      </c>
      <c r="H23" s="17">
        <v>5195</v>
      </c>
      <c r="I23" s="19">
        <v>1371</v>
      </c>
      <c r="J23" s="16">
        <v>132814</v>
      </c>
      <c r="K23" s="17">
        <v>35060</v>
      </c>
      <c r="L23" s="17">
        <v>2136</v>
      </c>
      <c r="M23" s="17">
        <v>138</v>
      </c>
      <c r="N23" s="17">
        <v>6104</v>
      </c>
      <c r="O23" s="17">
        <v>395</v>
      </c>
      <c r="P23" s="17">
        <v>197730</v>
      </c>
      <c r="Q23" s="17">
        <v>45991</v>
      </c>
      <c r="R23" s="20">
        <v>23.3</v>
      </c>
    </row>
    <row r="24" spans="1:18" ht="21" customHeight="1">
      <c r="A24" s="255"/>
      <c r="B24" s="14" t="s">
        <v>101</v>
      </c>
      <c r="C24" s="14"/>
      <c r="D24" s="15"/>
      <c r="E24" s="14"/>
      <c r="F24" s="14"/>
      <c r="G24" s="15"/>
      <c r="H24" s="14"/>
      <c r="I24" s="14"/>
      <c r="J24" s="14" t="s">
        <v>711</v>
      </c>
      <c r="K24" s="14"/>
      <c r="L24" s="14"/>
      <c r="M24" s="14"/>
      <c r="N24" s="14"/>
      <c r="O24" s="14"/>
      <c r="P24" s="14"/>
      <c r="Q24" s="14"/>
      <c r="R24" s="15"/>
    </row>
    <row r="25" spans="1:18" ht="21" customHeight="1">
      <c r="A25" s="249" t="s">
        <v>704</v>
      </c>
      <c r="B25" s="14"/>
      <c r="C25" s="14">
        <v>71539</v>
      </c>
      <c r="D25" s="21"/>
      <c r="E25" s="19"/>
      <c r="F25" s="14">
        <v>24070</v>
      </c>
      <c r="G25" s="21"/>
      <c r="H25" s="19"/>
      <c r="I25" s="14"/>
      <c r="J25" s="14">
        <v>22826</v>
      </c>
      <c r="K25" s="16"/>
      <c r="L25" s="19"/>
      <c r="M25" s="14"/>
      <c r="N25" s="14">
        <v>1244</v>
      </c>
      <c r="O25" s="16"/>
      <c r="P25" s="19"/>
      <c r="Q25" s="14">
        <v>40859</v>
      </c>
      <c r="R25" s="15"/>
    </row>
    <row r="26" spans="1:18" ht="21" customHeight="1">
      <c r="A26" s="249">
        <v>28</v>
      </c>
      <c r="B26" s="14"/>
      <c r="C26" s="14">
        <v>55127</v>
      </c>
      <c r="D26" s="21"/>
      <c r="E26" s="19"/>
      <c r="F26" s="14">
        <v>23949</v>
      </c>
      <c r="G26" s="21"/>
      <c r="H26" s="19"/>
      <c r="I26" s="14"/>
      <c r="J26" s="14">
        <v>22264</v>
      </c>
      <c r="K26" s="16"/>
      <c r="L26" s="19"/>
      <c r="M26" s="14"/>
      <c r="N26" s="14">
        <v>1685</v>
      </c>
      <c r="O26" s="16"/>
      <c r="P26" s="19"/>
      <c r="Q26" s="14">
        <v>26125</v>
      </c>
      <c r="R26" s="15"/>
    </row>
    <row r="27" spans="1:18" ht="21" customHeight="1">
      <c r="A27" s="249">
        <v>29</v>
      </c>
      <c r="B27" s="14"/>
      <c r="C27" s="14">
        <v>33512</v>
      </c>
      <c r="D27" s="21"/>
      <c r="E27" s="19"/>
      <c r="F27" s="14">
        <v>16967</v>
      </c>
      <c r="G27" s="21"/>
      <c r="H27" s="19"/>
      <c r="I27" s="14"/>
      <c r="J27" s="14">
        <v>16588</v>
      </c>
      <c r="K27" s="16"/>
      <c r="L27" s="19"/>
      <c r="M27" s="14"/>
      <c r="N27" s="14">
        <v>379</v>
      </c>
      <c r="O27" s="16"/>
      <c r="P27" s="19"/>
      <c r="Q27" s="14">
        <v>13353</v>
      </c>
      <c r="R27" s="15"/>
    </row>
    <row r="28" spans="1:18" ht="21" customHeight="1">
      <c r="A28" s="249">
        <v>30</v>
      </c>
      <c r="B28" s="14"/>
      <c r="C28" s="14">
        <v>35617</v>
      </c>
      <c r="D28" s="21"/>
      <c r="E28" s="19"/>
      <c r="F28" s="14">
        <v>15096</v>
      </c>
      <c r="G28" s="21"/>
      <c r="H28" s="19"/>
      <c r="I28" s="14"/>
      <c r="J28" s="14">
        <v>14131</v>
      </c>
      <c r="K28" s="16"/>
      <c r="L28" s="19"/>
      <c r="M28" s="14"/>
      <c r="N28" s="14">
        <v>965</v>
      </c>
      <c r="O28" s="16"/>
      <c r="P28" s="19"/>
      <c r="Q28" s="14">
        <v>17353</v>
      </c>
      <c r="R28" s="15"/>
    </row>
    <row r="29" spans="1:18" ht="21" customHeight="1" thickBot="1">
      <c r="A29" s="248" t="s">
        <v>707</v>
      </c>
      <c r="B29" s="22"/>
      <c r="C29" s="22">
        <v>19676</v>
      </c>
      <c r="D29" s="23"/>
      <c r="E29" s="24"/>
      <c r="F29" s="22">
        <v>7997</v>
      </c>
      <c r="G29" s="23"/>
      <c r="H29" s="24"/>
      <c r="I29" s="22"/>
      <c r="J29" s="22">
        <v>7771</v>
      </c>
      <c r="K29" s="25"/>
      <c r="L29" s="24"/>
      <c r="M29" s="22"/>
      <c r="N29" s="22">
        <v>226</v>
      </c>
      <c r="O29" s="25"/>
      <c r="P29" s="24"/>
      <c r="Q29" s="22">
        <v>9894</v>
      </c>
      <c r="R29" s="26"/>
    </row>
    <row r="30" spans="1:18" ht="12">
      <c r="A30" s="254"/>
      <c r="B30" s="254"/>
      <c r="C30" s="254"/>
      <c r="D30" s="254"/>
      <c r="E30" s="227"/>
      <c r="F30" s="227"/>
      <c r="G30" s="227"/>
      <c r="H30" s="227"/>
      <c r="I30" s="227"/>
      <c r="R30" s="253"/>
    </row>
    <row r="31" spans="1:18" ht="12">
      <c r="A31" s="27"/>
      <c r="B31" s="27"/>
      <c r="C31" s="27"/>
      <c r="D31" s="27"/>
      <c r="E31" s="27"/>
      <c r="F31" s="27"/>
      <c r="G31" s="27"/>
      <c r="H31" s="27"/>
      <c r="I31" s="27"/>
    </row>
    <row r="32" spans="1:18" ht="1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14" ht="1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ht="1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1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ht="1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14" ht="1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 ht="1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ht="1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4" ht="1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ht="1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ht="1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ht="1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t="12">
      <c r="A44" s="27"/>
      <c r="B44" s="27"/>
      <c r="C44" s="27"/>
      <c r="D44" s="27"/>
      <c r="E44" s="27"/>
      <c r="F44" s="27"/>
      <c r="G44" s="27"/>
      <c r="H44" s="27"/>
      <c r="I44" s="27"/>
      <c r="N44" s="27"/>
    </row>
  </sheetData>
  <mergeCells count="14">
    <mergeCell ref="H4:I4"/>
    <mergeCell ref="J4:K4"/>
    <mergeCell ref="L4:M4"/>
    <mergeCell ref="N4:O4"/>
    <mergeCell ref="A2:A5"/>
    <mergeCell ref="B2:D4"/>
    <mergeCell ref="E2:I2"/>
    <mergeCell ref="J2:O2"/>
    <mergeCell ref="P2:R2"/>
    <mergeCell ref="E3:G4"/>
    <mergeCell ref="H3:I3"/>
    <mergeCell ref="J3:K3"/>
    <mergeCell ref="L3:O3"/>
    <mergeCell ref="P3:R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4" width="10.875" style="51" customWidth="1"/>
    <col min="15" max="16384" width="9" style="51"/>
  </cols>
  <sheetData>
    <row r="1" spans="1:14" ht="18" customHeight="1" thickBot="1">
      <c r="A1" s="228" t="s">
        <v>102</v>
      </c>
      <c r="B1" s="247"/>
      <c r="C1" s="12"/>
      <c r="D1" s="12"/>
      <c r="E1" s="12"/>
      <c r="F1" s="13"/>
      <c r="G1" s="13"/>
      <c r="H1" s="13"/>
      <c r="I1" s="13"/>
      <c r="N1" s="246" t="s">
        <v>81</v>
      </c>
    </row>
    <row r="2" spans="1:14" ht="17.25" customHeight="1">
      <c r="A2" s="252" t="s">
        <v>713</v>
      </c>
      <c r="B2" s="244" t="s">
        <v>103</v>
      </c>
      <c r="C2" s="244"/>
      <c r="D2" s="244"/>
      <c r="E2" s="244"/>
      <c r="F2" s="244"/>
      <c r="G2" s="244"/>
      <c r="H2" s="244" t="s">
        <v>719</v>
      </c>
      <c r="I2" s="244"/>
      <c r="J2" s="244"/>
      <c r="K2" s="262"/>
      <c r="L2" s="217" t="s">
        <v>104</v>
      </c>
      <c r="M2" s="217"/>
      <c r="N2" s="214"/>
    </row>
    <row r="3" spans="1:14" ht="17.25" customHeight="1">
      <c r="A3" s="259"/>
      <c r="B3" s="258" t="s">
        <v>718</v>
      </c>
      <c r="C3" s="258"/>
      <c r="D3" s="258"/>
      <c r="E3" s="258"/>
      <c r="F3" s="258"/>
      <c r="G3" s="258"/>
      <c r="H3" s="268"/>
      <c r="I3" s="267"/>
      <c r="J3" s="257" t="s">
        <v>105</v>
      </c>
      <c r="K3" s="207"/>
      <c r="L3" s="207"/>
      <c r="M3" s="207"/>
      <c r="N3" s="204"/>
    </row>
    <row r="4" spans="1:14" ht="17.25" customHeight="1">
      <c r="A4" s="259"/>
      <c r="B4" s="257" t="s">
        <v>86</v>
      </c>
      <c r="C4" s="207"/>
      <c r="D4" s="207" t="s">
        <v>717</v>
      </c>
      <c r="E4" s="266"/>
      <c r="F4" s="207" t="s">
        <v>106</v>
      </c>
      <c r="G4" s="265"/>
      <c r="H4" s="257" t="s">
        <v>107</v>
      </c>
      <c r="I4" s="207"/>
      <c r="J4" s="257"/>
      <c r="K4" s="207"/>
      <c r="L4" s="207"/>
      <c r="M4" s="207"/>
      <c r="N4" s="204"/>
    </row>
    <row r="5" spans="1:14" ht="21" customHeight="1" thickBot="1">
      <c r="A5" s="251"/>
      <c r="B5" s="256" t="s">
        <v>53</v>
      </c>
      <c r="C5" s="250" t="s">
        <v>94</v>
      </c>
      <c r="D5" s="250" t="s">
        <v>53</v>
      </c>
      <c r="E5" s="250" t="s">
        <v>94</v>
      </c>
      <c r="F5" s="250" t="s">
        <v>53</v>
      </c>
      <c r="G5" s="241" t="s">
        <v>94</v>
      </c>
      <c r="H5" s="256" t="s">
        <v>53</v>
      </c>
      <c r="I5" s="250" t="s">
        <v>94</v>
      </c>
      <c r="J5" s="256" t="s">
        <v>53</v>
      </c>
      <c r="K5" s="250" t="s">
        <v>94</v>
      </c>
      <c r="L5" s="250" t="s">
        <v>53</v>
      </c>
      <c r="M5" s="250" t="s">
        <v>94</v>
      </c>
      <c r="N5" s="241" t="s">
        <v>95</v>
      </c>
    </row>
    <row r="6" spans="1:14" ht="21" customHeight="1">
      <c r="A6" s="255"/>
      <c r="B6" s="28" t="s">
        <v>108</v>
      </c>
      <c r="C6" s="13"/>
      <c r="D6" s="13"/>
      <c r="E6" s="13"/>
      <c r="F6" s="13"/>
      <c r="G6" s="13"/>
      <c r="H6" s="13"/>
      <c r="I6" s="13" t="s">
        <v>716</v>
      </c>
      <c r="J6" s="264" t="s">
        <v>715</v>
      </c>
      <c r="K6" s="14"/>
      <c r="L6" s="14"/>
      <c r="M6" s="14"/>
      <c r="N6" s="15"/>
    </row>
    <row r="7" spans="1:14" ht="21" customHeight="1">
      <c r="A7" s="249" t="s">
        <v>704</v>
      </c>
      <c r="B7" s="29">
        <v>5559451</v>
      </c>
      <c r="C7" s="30">
        <v>5103174</v>
      </c>
      <c r="D7" s="30">
        <v>1992048</v>
      </c>
      <c r="E7" s="30">
        <v>1828556</v>
      </c>
      <c r="F7" s="30">
        <v>2340005</v>
      </c>
      <c r="G7" s="31">
        <v>2147955</v>
      </c>
      <c r="H7" s="29">
        <v>1227398</v>
      </c>
      <c r="I7" s="30">
        <v>1126663</v>
      </c>
      <c r="J7" s="32">
        <v>272679</v>
      </c>
      <c r="K7" s="33">
        <v>272679</v>
      </c>
      <c r="L7" s="33">
        <v>194442</v>
      </c>
      <c r="M7" s="33">
        <v>180231</v>
      </c>
      <c r="N7" s="20">
        <v>92.7</v>
      </c>
    </row>
    <row r="8" spans="1:14" ht="21" customHeight="1">
      <c r="A8" s="249">
        <v>28</v>
      </c>
      <c r="B8" s="29">
        <v>5630705</v>
      </c>
      <c r="C8" s="30">
        <v>5253906</v>
      </c>
      <c r="D8" s="30">
        <v>1964948</v>
      </c>
      <c r="E8" s="30">
        <v>1833455</v>
      </c>
      <c r="F8" s="30">
        <v>2388268</v>
      </c>
      <c r="G8" s="31">
        <v>2228445</v>
      </c>
      <c r="H8" s="29">
        <v>1277489</v>
      </c>
      <c r="I8" s="30">
        <v>1192006</v>
      </c>
      <c r="J8" s="32">
        <v>250079</v>
      </c>
      <c r="K8" s="33">
        <v>250079</v>
      </c>
      <c r="L8" s="33">
        <v>228538</v>
      </c>
      <c r="M8" s="33">
        <v>214687</v>
      </c>
      <c r="N8" s="20">
        <v>93.9</v>
      </c>
    </row>
    <row r="9" spans="1:14" ht="21" customHeight="1">
      <c r="A9" s="249">
        <v>29</v>
      </c>
      <c r="B9" s="29">
        <v>5718311</v>
      </c>
      <c r="C9" s="30">
        <v>5474661</v>
      </c>
      <c r="D9" s="30">
        <v>1931105</v>
      </c>
      <c r="E9" s="30">
        <v>1848827</v>
      </c>
      <c r="F9" s="30">
        <v>2418431</v>
      </c>
      <c r="G9" s="31">
        <v>2315381</v>
      </c>
      <c r="H9" s="29">
        <v>1368775</v>
      </c>
      <c r="I9" s="30">
        <v>1310453</v>
      </c>
      <c r="J9" s="32">
        <v>208631</v>
      </c>
      <c r="K9" s="33">
        <v>208631</v>
      </c>
      <c r="L9" s="33">
        <v>239218</v>
      </c>
      <c r="M9" s="33">
        <v>222786</v>
      </c>
      <c r="N9" s="20">
        <v>93.1</v>
      </c>
    </row>
    <row r="10" spans="1:14" ht="21" customHeight="1">
      <c r="A10" s="249">
        <v>30</v>
      </c>
      <c r="B10" s="29">
        <v>5491520</v>
      </c>
      <c r="C10" s="30">
        <v>5276437</v>
      </c>
      <c r="D10" s="30">
        <v>1849501</v>
      </c>
      <c r="E10" s="30">
        <v>1778159</v>
      </c>
      <c r="F10" s="30">
        <v>2306516</v>
      </c>
      <c r="G10" s="31">
        <v>2216104</v>
      </c>
      <c r="H10" s="29">
        <v>1335503</v>
      </c>
      <c r="I10" s="30">
        <v>1282174</v>
      </c>
      <c r="J10" s="32">
        <v>204796</v>
      </c>
      <c r="K10" s="33">
        <v>204796</v>
      </c>
      <c r="L10" s="33">
        <v>247960</v>
      </c>
      <c r="M10" s="33">
        <v>231852</v>
      </c>
      <c r="N10" s="20">
        <v>93.5</v>
      </c>
    </row>
    <row r="11" spans="1:14" ht="21" customHeight="1">
      <c r="A11" s="249" t="s">
        <v>707</v>
      </c>
      <c r="B11" s="29">
        <v>5590167</v>
      </c>
      <c r="C11" s="30">
        <v>5384109</v>
      </c>
      <c r="D11" s="30">
        <v>1831188</v>
      </c>
      <c r="E11" s="30">
        <v>1763689</v>
      </c>
      <c r="F11" s="30">
        <v>2346239</v>
      </c>
      <c r="G11" s="31">
        <v>2259754</v>
      </c>
      <c r="H11" s="29">
        <v>1412740</v>
      </c>
      <c r="I11" s="30">
        <v>1360666</v>
      </c>
      <c r="J11" s="32">
        <v>199711</v>
      </c>
      <c r="K11" s="33">
        <v>199711</v>
      </c>
      <c r="L11" s="33">
        <v>262699</v>
      </c>
      <c r="M11" s="33">
        <v>246155</v>
      </c>
      <c r="N11" s="20">
        <v>93.7</v>
      </c>
    </row>
    <row r="12" spans="1:14" ht="21" customHeight="1">
      <c r="A12" s="255"/>
      <c r="B12" s="34" t="s">
        <v>109</v>
      </c>
      <c r="C12" s="35"/>
      <c r="D12" s="35"/>
      <c r="E12" s="35"/>
      <c r="F12" s="35"/>
      <c r="G12" s="35"/>
      <c r="H12" s="35"/>
      <c r="I12" s="264" t="s">
        <v>110</v>
      </c>
      <c r="J12" s="36"/>
      <c r="K12" s="36"/>
      <c r="L12" s="36"/>
      <c r="M12" s="36"/>
      <c r="N12" s="15"/>
    </row>
    <row r="13" spans="1:14" ht="21" customHeight="1">
      <c r="A13" s="249" t="s">
        <v>704</v>
      </c>
      <c r="B13" s="29">
        <v>5092145</v>
      </c>
      <c r="C13" s="30">
        <v>5008182</v>
      </c>
      <c r="D13" s="30">
        <v>1824604</v>
      </c>
      <c r="E13" s="30">
        <v>1794519</v>
      </c>
      <c r="F13" s="30">
        <v>2143313</v>
      </c>
      <c r="G13" s="31">
        <v>2107972</v>
      </c>
      <c r="H13" s="29">
        <v>1124228</v>
      </c>
      <c r="I13" s="30">
        <v>1105691</v>
      </c>
      <c r="J13" s="32">
        <v>272679</v>
      </c>
      <c r="K13" s="33">
        <v>272679</v>
      </c>
      <c r="L13" s="33">
        <v>177433</v>
      </c>
      <c r="M13" s="33">
        <v>176552</v>
      </c>
      <c r="N13" s="20">
        <v>99.5</v>
      </c>
    </row>
    <row r="14" spans="1:14" ht="21" customHeight="1">
      <c r="A14" s="249">
        <v>28</v>
      </c>
      <c r="B14" s="29">
        <v>5215286</v>
      </c>
      <c r="C14" s="30">
        <v>5141735</v>
      </c>
      <c r="D14" s="30">
        <v>1819979</v>
      </c>
      <c r="E14" s="30">
        <v>1794311</v>
      </c>
      <c r="F14" s="30">
        <v>2212068</v>
      </c>
      <c r="G14" s="31">
        <v>2180867</v>
      </c>
      <c r="H14" s="29">
        <v>1183239</v>
      </c>
      <c r="I14" s="30">
        <v>1166557</v>
      </c>
      <c r="J14" s="32">
        <v>250079</v>
      </c>
      <c r="K14" s="33">
        <v>250079</v>
      </c>
      <c r="L14" s="33">
        <v>216187</v>
      </c>
      <c r="M14" s="33">
        <v>210701</v>
      </c>
      <c r="N14" s="20">
        <v>97.5</v>
      </c>
    </row>
    <row r="15" spans="1:14" ht="21" customHeight="1">
      <c r="A15" s="249">
        <v>29</v>
      </c>
      <c r="B15" s="29">
        <v>5367637</v>
      </c>
      <c r="C15" s="30">
        <v>5308055</v>
      </c>
      <c r="D15" s="30">
        <v>1812681</v>
      </c>
      <c r="E15" s="30">
        <v>1792563</v>
      </c>
      <c r="F15" s="30">
        <v>2270121</v>
      </c>
      <c r="G15" s="31">
        <v>2244919</v>
      </c>
      <c r="H15" s="29">
        <v>1284835</v>
      </c>
      <c r="I15" s="30">
        <v>1270573</v>
      </c>
      <c r="J15" s="32">
        <v>208631</v>
      </c>
      <c r="K15" s="33">
        <v>208631</v>
      </c>
      <c r="L15" s="33">
        <v>224139</v>
      </c>
      <c r="M15" s="33">
        <v>219033</v>
      </c>
      <c r="N15" s="20">
        <v>97.7</v>
      </c>
    </row>
    <row r="16" spans="1:14" ht="21" customHeight="1">
      <c r="A16" s="249">
        <v>30</v>
      </c>
      <c r="B16" s="29">
        <v>5261223</v>
      </c>
      <c r="C16" s="30">
        <v>5216164</v>
      </c>
      <c r="D16" s="30">
        <v>1771891</v>
      </c>
      <c r="E16" s="30">
        <v>1757847</v>
      </c>
      <c r="F16" s="30">
        <v>2209791</v>
      </c>
      <c r="G16" s="31">
        <v>2190789</v>
      </c>
      <c r="H16" s="29">
        <v>1279541</v>
      </c>
      <c r="I16" s="30">
        <v>1267528</v>
      </c>
      <c r="J16" s="32">
        <v>204796</v>
      </c>
      <c r="K16" s="33">
        <v>204796</v>
      </c>
      <c r="L16" s="33">
        <v>233220</v>
      </c>
      <c r="M16" s="33">
        <v>228175</v>
      </c>
      <c r="N16" s="20">
        <v>97.8</v>
      </c>
    </row>
    <row r="17" spans="1:14" ht="21" customHeight="1">
      <c r="A17" s="249" t="s">
        <v>707</v>
      </c>
      <c r="B17" s="29">
        <v>5392437</v>
      </c>
      <c r="C17" s="30">
        <v>5338118</v>
      </c>
      <c r="D17" s="30">
        <v>1766417</v>
      </c>
      <c r="E17" s="30">
        <v>1748624</v>
      </c>
      <c r="F17" s="30">
        <v>2263250</v>
      </c>
      <c r="G17" s="31">
        <v>2240451</v>
      </c>
      <c r="H17" s="29">
        <v>1362770</v>
      </c>
      <c r="I17" s="30">
        <v>1349043</v>
      </c>
      <c r="J17" s="32">
        <v>199711</v>
      </c>
      <c r="K17" s="33">
        <v>199711</v>
      </c>
      <c r="L17" s="33">
        <v>243602</v>
      </c>
      <c r="M17" s="33">
        <v>238540</v>
      </c>
      <c r="N17" s="20">
        <v>97.9</v>
      </c>
    </row>
    <row r="18" spans="1:14" ht="21" customHeight="1">
      <c r="A18" s="255"/>
      <c r="B18" s="34" t="s">
        <v>111</v>
      </c>
      <c r="C18" s="35"/>
      <c r="D18" s="35"/>
      <c r="E18" s="35"/>
      <c r="F18" s="35"/>
      <c r="G18" s="35"/>
      <c r="H18" s="35"/>
      <c r="I18" s="264" t="s">
        <v>112</v>
      </c>
      <c r="J18" s="36"/>
      <c r="K18" s="36"/>
      <c r="L18" s="36"/>
      <c r="M18" s="36"/>
      <c r="N18" s="15"/>
    </row>
    <row r="19" spans="1:14" ht="21" customHeight="1">
      <c r="A19" s="249" t="s">
        <v>704</v>
      </c>
      <c r="B19" s="29">
        <v>467306</v>
      </c>
      <c r="C19" s="30">
        <v>94992</v>
      </c>
      <c r="D19" s="30">
        <v>167444</v>
      </c>
      <c r="E19" s="30">
        <v>34037</v>
      </c>
      <c r="F19" s="30">
        <v>196692</v>
      </c>
      <c r="G19" s="31">
        <v>39983</v>
      </c>
      <c r="H19" s="29">
        <v>103170</v>
      </c>
      <c r="I19" s="30">
        <v>20972</v>
      </c>
      <c r="J19" s="30" t="s">
        <v>74</v>
      </c>
      <c r="K19" s="30" t="s">
        <v>74</v>
      </c>
      <c r="L19" s="33">
        <v>17009</v>
      </c>
      <c r="M19" s="33">
        <v>3679</v>
      </c>
      <c r="N19" s="20">
        <v>21.6</v>
      </c>
    </row>
    <row r="20" spans="1:14" ht="21" customHeight="1">
      <c r="A20" s="249">
        <v>28</v>
      </c>
      <c r="B20" s="29">
        <v>415419</v>
      </c>
      <c r="C20" s="30">
        <v>112171</v>
      </c>
      <c r="D20" s="30">
        <v>144969</v>
      </c>
      <c r="E20" s="30">
        <v>39144</v>
      </c>
      <c r="F20" s="30">
        <v>176200</v>
      </c>
      <c r="G20" s="31">
        <v>47578</v>
      </c>
      <c r="H20" s="29">
        <v>94250</v>
      </c>
      <c r="I20" s="30">
        <v>25449</v>
      </c>
      <c r="J20" s="30" t="s">
        <v>74</v>
      </c>
      <c r="K20" s="30" t="s">
        <v>74</v>
      </c>
      <c r="L20" s="33">
        <v>12351</v>
      </c>
      <c r="M20" s="33">
        <v>3986</v>
      </c>
      <c r="N20" s="20">
        <v>32.299999999999997</v>
      </c>
    </row>
    <row r="21" spans="1:14" ht="21" customHeight="1">
      <c r="A21" s="249">
        <v>29</v>
      </c>
      <c r="B21" s="29">
        <v>350674</v>
      </c>
      <c r="C21" s="30">
        <v>166606</v>
      </c>
      <c r="D21" s="30">
        <v>118424</v>
      </c>
      <c r="E21" s="30">
        <v>56264</v>
      </c>
      <c r="F21" s="30">
        <v>148310</v>
      </c>
      <c r="G21" s="31">
        <v>70462</v>
      </c>
      <c r="H21" s="29">
        <v>83940</v>
      </c>
      <c r="I21" s="30">
        <v>39880</v>
      </c>
      <c r="J21" s="30" t="s">
        <v>74</v>
      </c>
      <c r="K21" s="30" t="s">
        <v>74</v>
      </c>
      <c r="L21" s="33">
        <v>15079</v>
      </c>
      <c r="M21" s="33">
        <v>3753</v>
      </c>
      <c r="N21" s="20">
        <v>24.9</v>
      </c>
    </row>
    <row r="22" spans="1:14" ht="21" customHeight="1">
      <c r="A22" s="249">
        <v>30</v>
      </c>
      <c r="B22" s="29">
        <v>230297</v>
      </c>
      <c r="C22" s="30">
        <v>60273</v>
      </c>
      <c r="D22" s="30">
        <v>77610</v>
      </c>
      <c r="E22" s="30">
        <v>20312</v>
      </c>
      <c r="F22" s="30">
        <v>96725</v>
      </c>
      <c r="G22" s="31">
        <v>25315</v>
      </c>
      <c r="H22" s="29">
        <v>55962</v>
      </c>
      <c r="I22" s="30">
        <v>14646</v>
      </c>
      <c r="J22" s="30" t="s">
        <v>74</v>
      </c>
      <c r="K22" s="30" t="s">
        <v>74</v>
      </c>
      <c r="L22" s="33">
        <v>14740</v>
      </c>
      <c r="M22" s="33">
        <v>3677</v>
      </c>
      <c r="N22" s="20">
        <v>24.9</v>
      </c>
    </row>
    <row r="23" spans="1:14" ht="21" customHeight="1">
      <c r="A23" s="249" t="s">
        <v>707</v>
      </c>
      <c r="B23" s="29">
        <v>197730</v>
      </c>
      <c r="C23" s="30">
        <v>45991</v>
      </c>
      <c r="D23" s="30">
        <v>64771</v>
      </c>
      <c r="E23" s="30">
        <v>15065</v>
      </c>
      <c r="F23" s="30">
        <v>82989</v>
      </c>
      <c r="G23" s="31">
        <v>19303</v>
      </c>
      <c r="H23" s="29">
        <v>49970</v>
      </c>
      <c r="I23" s="30">
        <v>11623</v>
      </c>
      <c r="J23" s="30" t="s">
        <v>74</v>
      </c>
      <c r="K23" s="30" t="s">
        <v>74</v>
      </c>
      <c r="L23" s="33">
        <v>14489</v>
      </c>
      <c r="M23" s="33">
        <v>3007</v>
      </c>
      <c r="N23" s="20">
        <v>20.8</v>
      </c>
    </row>
    <row r="24" spans="1:14" ht="21" customHeight="1">
      <c r="A24" s="255"/>
      <c r="B24" s="34" t="s">
        <v>113</v>
      </c>
      <c r="C24" s="35"/>
      <c r="D24" s="35"/>
      <c r="E24" s="35"/>
      <c r="F24" s="35"/>
      <c r="G24" s="35"/>
      <c r="H24" s="35"/>
      <c r="I24" s="232" t="s">
        <v>714</v>
      </c>
      <c r="J24" s="32"/>
      <c r="K24" s="37"/>
      <c r="L24" s="36"/>
      <c r="M24" s="36"/>
      <c r="N24" s="15"/>
    </row>
    <row r="25" spans="1:14" ht="21" customHeight="1">
      <c r="A25" s="249" t="s">
        <v>704</v>
      </c>
      <c r="B25" s="157">
        <v>40859</v>
      </c>
      <c r="C25" s="158"/>
      <c r="D25" s="31"/>
      <c r="E25" s="35"/>
      <c r="F25" s="35">
        <v>40859</v>
      </c>
      <c r="G25" s="35"/>
      <c r="H25" s="35"/>
      <c r="I25" s="35"/>
      <c r="J25" s="35" t="s">
        <v>74</v>
      </c>
      <c r="K25" s="32"/>
      <c r="L25" s="36"/>
      <c r="M25" s="36">
        <v>1859</v>
      </c>
      <c r="N25" s="15"/>
    </row>
    <row r="26" spans="1:14" ht="21" customHeight="1">
      <c r="A26" s="249">
        <v>28</v>
      </c>
      <c r="B26" s="157">
        <v>26125</v>
      </c>
      <c r="C26" s="158"/>
      <c r="D26" s="31"/>
      <c r="E26" s="35"/>
      <c r="F26" s="35">
        <v>26125</v>
      </c>
      <c r="G26" s="35"/>
      <c r="H26" s="35"/>
      <c r="I26" s="35"/>
      <c r="J26" s="35" t="s">
        <v>74</v>
      </c>
      <c r="K26" s="32"/>
      <c r="L26" s="36"/>
      <c r="M26" s="36">
        <v>2033</v>
      </c>
      <c r="N26" s="15"/>
    </row>
    <row r="27" spans="1:14" ht="21" customHeight="1">
      <c r="A27" s="249">
        <v>29</v>
      </c>
      <c r="B27" s="157">
        <v>13353</v>
      </c>
      <c r="C27" s="158"/>
      <c r="D27" s="31"/>
      <c r="E27" s="35"/>
      <c r="F27" s="35">
        <v>13353</v>
      </c>
      <c r="G27" s="35"/>
      <c r="H27" s="35"/>
      <c r="I27" s="35"/>
      <c r="J27" s="35" t="s">
        <v>74</v>
      </c>
      <c r="K27" s="32"/>
      <c r="L27" s="36"/>
      <c r="M27" s="36">
        <v>1663</v>
      </c>
      <c r="N27" s="15"/>
    </row>
    <row r="28" spans="1:14" ht="21" customHeight="1">
      <c r="A28" s="249">
        <v>30</v>
      </c>
      <c r="B28" s="157">
        <v>17353</v>
      </c>
      <c r="C28" s="158"/>
      <c r="D28" s="31"/>
      <c r="E28" s="35"/>
      <c r="F28" s="35">
        <v>17353</v>
      </c>
      <c r="G28" s="35"/>
      <c r="H28" s="35"/>
      <c r="I28" s="35"/>
      <c r="J28" s="35" t="s">
        <v>74</v>
      </c>
      <c r="K28" s="32"/>
      <c r="L28" s="36"/>
      <c r="M28" s="36">
        <v>1619</v>
      </c>
      <c r="N28" s="15"/>
    </row>
    <row r="29" spans="1:14" ht="21" customHeight="1" thickBot="1">
      <c r="A29" s="248" t="s">
        <v>707</v>
      </c>
      <c r="B29" s="159">
        <v>9894</v>
      </c>
      <c r="C29" s="160"/>
      <c r="D29" s="7"/>
      <c r="E29" s="153"/>
      <c r="F29" s="153">
        <v>9894</v>
      </c>
      <c r="G29" s="153"/>
      <c r="H29" s="153"/>
      <c r="I29" s="153"/>
      <c r="J29" s="153" t="s">
        <v>74</v>
      </c>
      <c r="K29" s="38"/>
      <c r="L29" s="39"/>
      <c r="M29" s="39">
        <v>843</v>
      </c>
      <c r="N29" s="26"/>
    </row>
    <row r="30" spans="1:14" ht="12">
      <c r="A30" s="254"/>
      <c r="B30" s="254"/>
      <c r="C30" s="254"/>
      <c r="D30" s="254"/>
      <c r="E30" s="227"/>
      <c r="F30" s="227"/>
      <c r="G30" s="227"/>
      <c r="H30" s="227"/>
      <c r="I30" s="227"/>
    </row>
    <row r="31" spans="1:14" ht="12">
      <c r="A31" s="27"/>
      <c r="B31" s="27"/>
      <c r="C31" s="27"/>
      <c r="D31" s="27"/>
      <c r="E31" s="27"/>
      <c r="F31" s="27"/>
      <c r="G31" s="27"/>
      <c r="H31" s="27"/>
      <c r="I31" s="27"/>
    </row>
    <row r="32" spans="1:14" ht="12">
      <c r="A32" s="27"/>
      <c r="B32" s="27"/>
      <c r="C32" s="27"/>
      <c r="D32" s="27"/>
      <c r="E32" s="27"/>
      <c r="F32" s="27"/>
      <c r="G32" s="27"/>
      <c r="H32" s="27"/>
      <c r="I32" s="27"/>
    </row>
    <row r="33" spans="1:9" ht="12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12">
      <c r="A34" s="27"/>
      <c r="B34" s="27"/>
      <c r="C34" s="27"/>
      <c r="D34" s="27"/>
      <c r="E34" s="27"/>
      <c r="F34" s="27"/>
      <c r="G34" s="27"/>
      <c r="H34" s="27"/>
      <c r="I34" s="27"/>
    </row>
    <row r="35" spans="1:9" ht="12">
      <c r="A35" s="27"/>
      <c r="B35" s="27"/>
      <c r="C35" s="27"/>
      <c r="D35" s="27"/>
      <c r="E35" s="27"/>
      <c r="F35" s="27"/>
      <c r="G35" s="27"/>
      <c r="H35" s="27"/>
      <c r="I35" s="27"/>
    </row>
    <row r="36" spans="1:9" ht="12">
      <c r="A36" s="27"/>
      <c r="B36" s="27"/>
      <c r="C36" s="27"/>
      <c r="D36" s="27"/>
      <c r="E36" s="27"/>
      <c r="F36" s="27"/>
      <c r="G36" s="27"/>
      <c r="H36" s="27"/>
      <c r="I36" s="27"/>
    </row>
    <row r="37" spans="1:9" ht="12">
      <c r="A37" s="27"/>
      <c r="B37" s="27"/>
      <c r="C37" s="27"/>
      <c r="D37" s="27"/>
      <c r="E37" s="27"/>
      <c r="F37" s="27"/>
      <c r="G37" s="27"/>
      <c r="H37" s="27"/>
      <c r="I37" s="27"/>
    </row>
    <row r="38" spans="1:9" ht="12">
      <c r="A38" s="27"/>
      <c r="B38" s="27"/>
      <c r="C38" s="27"/>
      <c r="D38" s="27"/>
      <c r="E38" s="27"/>
      <c r="F38" s="27"/>
      <c r="G38" s="27"/>
      <c r="H38" s="27"/>
      <c r="I38" s="27"/>
    </row>
    <row r="39" spans="1:9" ht="12">
      <c r="A39" s="27"/>
      <c r="B39" s="27"/>
      <c r="C39" s="27"/>
      <c r="D39" s="27"/>
      <c r="E39" s="27"/>
      <c r="F39" s="27"/>
      <c r="G39" s="27"/>
      <c r="H39" s="27"/>
      <c r="I39" s="27"/>
    </row>
    <row r="40" spans="1:9" ht="12">
      <c r="A40" s="27"/>
      <c r="B40" s="27"/>
      <c r="C40" s="27"/>
      <c r="D40" s="27"/>
      <c r="E40" s="27"/>
      <c r="F40" s="27"/>
      <c r="G40" s="27"/>
      <c r="H40" s="27"/>
      <c r="I40" s="27"/>
    </row>
    <row r="41" spans="1:9" ht="12">
      <c r="A41" s="27"/>
      <c r="B41" s="27"/>
      <c r="C41" s="27"/>
      <c r="D41" s="27"/>
      <c r="E41" s="27"/>
      <c r="F41" s="27"/>
      <c r="G41" s="27"/>
      <c r="H41" s="27"/>
      <c r="I41" s="27"/>
    </row>
    <row r="42" spans="1:9" ht="12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12">
      <c r="A43" s="27"/>
      <c r="B43" s="27"/>
      <c r="C43" s="27"/>
      <c r="D43" s="27"/>
      <c r="E43" s="27"/>
      <c r="F43" s="27"/>
      <c r="G43" s="27"/>
      <c r="H43" s="27"/>
      <c r="I43" s="27"/>
    </row>
    <row r="44" spans="1:9" ht="12">
      <c r="A44" s="27"/>
      <c r="B44" s="27"/>
      <c r="C44" s="27"/>
      <c r="D44" s="27"/>
      <c r="E44" s="27"/>
      <c r="F44" s="27"/>
      <c r="G44" s="27"/>
      <c r="H44" s="27"/>
      <c r="I44" s="27"/>
    </row>
  </sheetData>
  <mergeCells count="15">
    <mergeCell ref="B25:C25"/>
    <mergeCell ref="B26:C26"/>
    <mergeCell ref="B27:C27"/>
    <mergeCell ref="B28:C28"/>
    <mergeCell ref="B29:C29"/>
    <mergeCell ref="A2:A5"/>
    <mergeCell ref="B2:G2"/>
    <mergeCell ref="H2:K2"/>
    <mergeCell ref="L2:N4"/>
    <mergeCell ref="B3:G3"/>
    <mergeCell ref="J3:K4"/>
    <mergeCell ref="B4:C4"/>
    <mergeCell ref="D4:E4"/>
    <mergeCell ref="F4:G4"/>
    <mergeCell ref="H4:I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7" width="10.875" style="51" customWidth="1"/>
    <col min="8" max="13" width="13.125" style="51" customWidth="1"/>
    <col min="14" max="14" width="10.875" style="51" customWidth="1"/>
    <col min="15" max="16384" width="9" style="51"/>
  </cols>
  <sheetData>
    <row r="1" spans="1:20" ht="18" customHeight="1" thickBot="1">
      <c r="A1" s="228" t="s">
        <v>102</v>
      </c>
      <c r="B1" s="247"/>
      <c r="C1" s="12"/>
      <c r="D1" s="12"/>
      <c r="E1" s="12"/>
      <c r="F1" s="35"/>
      <c r="G1" s="35"/>
      <c r="H1" s="35"/>
      <c r="I1" s="35"/>
      <c r="M1" s="246" t="s">
        <v>81</v>
      </c>
      <c r="N1" s="229"/>
    </row>
    <row r="2" spans="1:20" ht="17.25" customHeight="1">
      <c r="A2" s="252" t="s">
        <v>114</v>
      </c>
      <c r="B2" s="290" t="s">
        <v>71</v>
      </c>
      <c r="C2" s="224"/>
      <c r="D2" s="289"/>
      <c r="E2" s="288" t="s">
        <v>115</v>
      </c>
      <c r="F2" s="287"/>
      <c r="G2" s="287"/>
      <c r="H2" s="287" t="s">
        <v>116</v>
      </c>
      <c r="I2" s="287"/>
      <c r="J2" s="287"/>
      <c r="K2" s="286"/>
      <c r="L2" s="285" t="s">
        <v>117</v>
      </c>
      <c r="M2" s="224"/>
      <c r="N2" s="274"/>
    </row>
    <row r="3" spans="1:20" ht="17.25" customHeight="1">
      <c r="A3" s="259"/>
      <c r="B3" s="284"/>
      <c r="C3" s="212"/>
      <c r="D3" s="283"/>
      <c r="E3" s="281" t="s">
        <v>86</v>
      </c>
      <c r="F3" s="282"/>
      <c r="G3" s="282"/>
      <c r="H3" s="282" t="s">
        <v>118</v>
      </c>
      <c r="I3" s="280"/>
      <c r="J3" s="281" t="s">
        <v>119</v>
      </c>
      <c r="K3" s="280"/>
      <c r="L3" s="279"/>
      <c r="M3" s="212"/>
      <c r="N3" s="274"/>
    </row>
    <row r="4" spans="1:20" ht="17.25" customHeight="1">
      <c r="A4" s="259"/>
      <c r="B4" s="278"/>
      <c r="C4" s="275"/>
      <c r="D4" s="277"/>
      <c r="E4" s="276"/>
      <c r="F4" s="275"/>
      <c r="G4" s="275"/>
      <c r="H4" s="275"/>
      <c r="I4" s="277"/>
      <c r="J4" s="276"/>
      <c r="K4" s="277"/>
      <c r="L4" s="276"/>
      <c r="M4" s="275"/>
      <c r="N4" s="274"/>
    </row>
    <row r="5" spans="1:20" ht="21" customHeight="1" thickBot="1">
      <c r="A5" s="251"/>
      <c r="B5" s="273" t="s">
        <v>53</v>
      </c>
      <c r="C5" s="272" t="s">
        <v>94</v>
      </c>
      <c r="D5" s="272" t="s">
        <v>95</v>
      </c>
      <c r="E5" s="272" t="s">
        <v>53</v>
      </c>
      <c r="F5" s="272" t="s">
        <v>94</v>
      </c>
      <c r="G5" s="271" t="s">
        <v>95</v>
      </c>
      <c r="H5" s="273" t="s">
        <v>53</v>
      </c>
      <c r="I5" s="272" t="s">
        <v>94</v>
      </c>
      <c r="J5" s="272" t="s">
        <v>53</v>
      </c>
      <c r="K5" s="272" t="s">
        <v>94</v>
      </c>
      <c r="L5" s="272" t="s">
        <v>53</v>
      </c>
      <c r="M5" s="271" t="s">
        <v>94</v>
      </c>
      <c r="N5" s="270"/>
      <c r="O5" s="269"/>
      <c r="P5" s="269"/>
      <c r="Q5" s="269"/>
      <c r="R5" s="269"/>
      <c r="S5" s="269"/>
      <c r="T5" s="269"/>
    </row>
    <row r="6" spans="1:20" ht="21" customHeight="1">
      <c r="A6" s="255"/>
      <c r="B6" s="34" t="s">
        <v>120</v>
      </c>
      <c r="C6" s="35"/>
      <c r="D6" s="35"/>
      <c r="E6" s="35"/>
      <c r="F6" s="35"/>
      <c r="G6" s="35"/>
      <c r="H6" s="34" t="s">
        <v>121</v>
      </c>
      <c r="I6" s="35"/>
      <c r="J6" s="35"/>
      <c r="K6" s="35"/>
      <c r="L6" s="35"/>
      <c r="M6" s="35"/>
      <c r="N6" s="40"/>
    </row>
    <row r="7" spans="1:20" ht="21" customHeight="1">
      <c r="A7" s="249" t="s">
        <v>704</v>
      </c>
      <c r="B7" s="29">
        <v>557339</v>
      </c>
      <c r="C7" s="30">
        <v>557339</v>
      </c>
      <c r="D7" s="41">
        <v>100</v>
      </c>
      <c r="E7" s="30">
        <v>630391</v>
      </c>
      <c r="F7" s="30">
        <v>577609</v>
      </c>
      <c r="G7" s="42">
        <v>91.6</v>
      </c>
      <c r="H7" s="29">
        <v>313889</v>
      </c>
      <c r="I7" s="30">
        <v>287608</v>
      </c>
      <c r="J7" s="30">
        <v>316502</v>
      </c>
      <c r="K7" s="30">
        <v>290001</v>
      </c>
      <c r="L7" s="30">
        <v>21243</v>
      </c>
      <c r="M7" s="31">
        <v>21243</v>
      </c>
      <c r="N7" s="40"/>
    </row>
    <row r="8" spans="1:20" ht="21" customHeight="1">
      <c r="A8" s="249">
        <v>28</v>
      </c>
      <c r="B8" s="29">
        <v>547884</v>
      </c>
      <c r="C8" s="30">
        <v>547884</v>
      </c>
      <c r="D8" s="41">
        <v>100</v>
      </c>
      <c r="E8" s="30">
        <v>628248</v>
      </c>
      <c r="F8" s="30">
        <v>585035</v>
      </c>
      <c r="G8" s="42">
        <v>93.1</v>
      </c>
      <c r="H8" s="29">
        <v>308381</v>
      </c>
      <c r="I8" s="30">
        <v>287170</v>
      </c>
      <c r="J8" s="30">
        <v>319867</v>
      </c>
      <c r="K8" s="30">
        <v>297865</v>
      </c>
      <c r="L8" s="30">
        <v>18428</v>
      </c>
      <c r="M8" s="31">
        <v>18428</v>
      </c>
      <c r="N8" s="40"/>
    </row>
    <row r="9" spans="1:20" ht="21" customHeight="1">
      <c r="A9" s="249">
        <v>29</v>
      </c>
      <c r="B9" s="29">
        <v>510146</v>
      </c>
      <c r="C9" s="30">
        <v>510146</v>
      </c>
      <c r="D9" s="41">
        <v>100</v>
      </c>
      <c r="E9" s="30">
        <v>629448</v>
      </c>
      <c r="F9" s="30">
        <v>607472</v>
      </c>
      <c r="G9" s="42">
        <v>96.5</v>
      </c>
      <c r="H9" s="29">
        <v>302069</v>
      </c>
      <c r="I9" s="30">
        <v>291523</v>
      </c>
      <c r="J9" s="30">
        <v>327379</v>
      </c>
      <c r="K9" s="30">
        <v>315949</v>
      </c>
      <c r="L9" s="30">
        <v>29130</v>
      </c>
      <c r="M9" s="31">
        <v>29130</v>
      </c>
      <c r="N9" s="40"/>
    </row>
    <row r="10" spans="1:20" ht="21" customHeight="1">
      <c r="A10" s="249">
        <v>30</v>
      </c>
      <c r="B10" s="29">
        <v>508324</v>
      </c>
      <c r="C10" s="30">
        <v>508324</v>
      </c>
      <c r="D10" s="41">
        <v>100</v>
      </c>
      <c r="E10" s="30">
        <v>600473</v>
      </c>
      <c r="F10" s="30">
        <v>580292</v>
      </c>
      <c r="G10" s="42">
        <v>96.6</v>
      </c>
      <c r="H10" s="29">
        <v>290613</v>
      </c>
      <c r="I10" s="30">
        <v>280844</v>
      </c>
      <c r="J10" s="30">
        <v>309860</v>
      </c>
      <c r="K10" s="30">
        <v>299448</v>
      </c>
      <c r="L10" s="30">
        <v>32483</v>
      </c>
      <c r="M10" s="31">
        <v>32483</v>
      </c>
      <c r="N10" s="40"/>
    </row>
    <row r="11" spans="1:20" ht="21" customHeight="1">
      <c r="A11" s="249" t="s">
        <v>707</v>
      </c>
      <c r="B11" s="29">
        <v>505406</v>
      </c>
      <c r="C11" s="30">
        <v>505406</v>
      </c>
      <c r="D11" s="41">
        <v>100</v>
      </c>
      <c r="E11" s="30">
        <v>606095</v>
      </c>
      <c r="F11" s="30">
        <v>585881</v>
      </c>
      <c r="G11" s="42">
        <v>96.7</v>
      </c>
      <c r="H11" s="29">
        <v>288205</v>
      </c>
      <c r="I11" s="30">
        <v>278592</v>
      </c>
      <c r="J11" s="30">
        <v>317890</v>
      </c>
      <c r="K11" s="30">
        <v>307289</v>
      </c>
      <c r="L11" s="30">
        <v>33470</v>
      </c>
      <c r="M11" s="31">
        <v>33470</v>
      </c>
      <c r="N11" s="40"/>
    </row>
    <row r="12" spans="1:20" ht="21" customHeight="1">
      <c r="A12" s="255"/>
      <c r="B12" s="34" t="s">
        <v>122</v>
      </c>
      <c r="C12" s="35"/>
      <c r="D12" s="43"/>
      <c r="E12" s="35"/>
      <c r="F12" s="35"/>
      <c r="G12" s="43"/>
      <c r="H12" s="34" t="s">
        <v>123</v>
      </c>
      <c r="I12" s="35"/>
      <c r="J12" s="35"/>
      <c r="K12" s="35"/>
      <c r="L12" s="35"/>
      <c r="M12" s="35"/>
      <c r="N12" s="40"/>
    </row>
    <row r="13" spans="1:20" ht="21" customHeight="1">
      <c r="A13" s="249" t="s">
        <v>704</v>
      </c>
      <c r="B13" s="29">
        <v>557339</v>
      </c>
      <c r="C13" s="30">
        <v>557339</v>
      </c>
      <c r="D13" s="41">
        <v>100</v>
      </c>
      <c r="E13" s="30">
        <v>576041</v>
      </c>
      <c r="F13" s="30">
        <v>566561</v>
      </c>
      <c r="G13" s="44">
        <v>98.4</v>
      </c>
      <c r="H13" s="29">
        <v>286827</v>
      </c>
      <c r="I13" s="30">
        <v>282107</v>
      </c>
      <c r="J13" s="30">
        <v>289214</v>
      </c>
      <c r="K13" s="30">
        <v>284454</v>
      </c>
      <c r="L13" s="30">
        <v>21243</v>
      </c>
      <c r="M13" s="31">
        <v>21243</v>
      </c>
      <c r="N13" s="40"/>
    </row>
    <row r="14" spans="1:20" ht="21" customHeight="1">
      <c r="A14" s="249">
        <v>28</v>
      </c>
      <c r="B14" s="29">
        <v>547884</v>
      </c>
      <c r="C14" s="30">
        <v>547884</v>
      </c>
      <c r="D14" s="41">
        <v>100</v>
      </c>
      <c r="E14" s="30">
        <v>580217</v>
      </c>
      <c r="F14" s="30">
        <v>572066</v>
      </c>
      <c r="G14" s="44">
        <v>98.6</v>
      </c>
      <c r="H14" s="29">
        <v>284805</v>
      </c>
      <c r="I14" s="30">
        <v>280804</v>
      </c>
      <c r="J14" s="30">
        <v>295412</v>
      </c>
      <c r="K14" s="30">
        <v>291262</v>
      </c>
      <c r="L14" s="30">
        <v>18428</v>
      </c>
      <c r="M14" s="31">
        <v>18428</v>
      </c>
      <c r="N14" s="40"/>
    </row>
    <row r="15" spans="1:20" ht="21" customHeight="1">
      <c r="A15" s="249">
        <v>29</v>
      </c>
      <c r="B15" s="29">
        <v>510146</v>
      </c>
      <c r="C15" s="30">
        <v>510146</v>
      </c>
      <c r="D15" s="41">
        <v>100</v>
      </c>
      <c r="E15" s="30">
        <v>589255</v>
      </c>
      <c r="F15" s="30">
        <v>588376</v>
      </c>
      <c r="G15" s="44">
        <v>99.9</v>
      </c>
      <c r="H15" s="29">
        <v>282781</v>
      </c>
      <c r="I15" s="30">
        <v>282359</v>
      </c>
      <c r="J15" s="30">
        <v>306474</v>
      </c>
      <c r="K15" s="30">
        <v>306017</v>
      </c>
      <c r="L15" s="30">
        <v>29130</v>
      </c>
      <c r="M15" s="31">
        <v>29130</v>
      </c>
      <c r="N15" s="40"/>
    </row>
    <row r="16" spans="1:20" ht="21" customHeight="1">
      <c r="A16" s="249">
        <v>30</v>
      </c>
      <c r="B16" s="29">
        <v>508324</v>
      </c>
      <c r="C16" s="30">
        <v>508324</v>
      </c>
      <c r="D16" s="41">
        <v>100</v>
      </c>
      <c r="E16" s="30">
        <v>580026</v>
      </c>
      <c r="F16" s="30">
        <v>574941</v>
      </c>
      <c r="G16" s="44">
        <v>99.1</v>
      </c>
      <c r="H16" s="29">
        <v>280717</v>
      </c>
      <c r="I16" s="30">
        <v>278254</v>
      </c>
      <c r="J16" s="30">
        <v>299309</v>
      </c>
      <c r="K16" s="30">
        <v>296687</v>
      </c>
      <c r="L16" s="30">
        <v>32483</v>
      </c>
      <c r="M16" s="31">
        <v>32483</v>
      </c>
      <c r="N16" s="40"/>
    </row>
    <row r="17" spans="1:14" ht="21" customHeight="1">
      <c r="A17" s="249" t="s">
        <v>707</v>
      </c>
      <c r="B17" s="29">
        <v>505406</v>
      </c>
      <c r="C17" s="30">
        <v>505406</v>
      </c>
      <c r="D17" s="41">
        <v>100</v>
      </c>
      <c r="E17" s="30">
        <v>587464</v>
      </c>
      <c r="F17" s="30">
        <v>581548</v>
      </c>
      <c r="G17" s="44">
        <v>99</v>
      </c>
      <c r="H17" s="29">
        <v>279346</v>
      </c>
      <c r="I17" s="30">
        <v>276532</v>
      </c>
      <c r="J17" s="30">
        <v>308118</v>
      </c>
      <c r="K17" s="30">
        <v>305016</v>
      </c>
      <c r="L17" s="30">
        <v>33470</v>
      </c>
      <c r="M17" s="31">
        <v>33470</v>
      </c>
      <c r="N17" s="40"/>
    </row>
    <row r="18" spans="1:14" ht="21" customHeight="1">
      <c r="A18" s="255"/>
      <c r="B18" s="34" t="s">
        <v>124</v>
      </c>
      <c r="C18" s="35"/>
      <c r="D18" s="43"/>
      <c r="E18" s="35"/>
      <c r="F18" s="35"/>
      <c r="G18" s="43"/>
      <c r="H18" s="34" t="s">
        <v>125</v>
      </c>
      <c r="I18" s="35"/>
      <c r="J18" s="35"/>
      <c r="K18" s="35"/>
      <c r="L18" s="35"/>
      <c r="M18" s="35"/>
      <c r="N18" s="40"/>
    </row>
    <row r="19" spans="1:14" ht="21" customHeight="1">
      <c r="A19" s="249" t="s">
        <v>704</v>
      </c>
      <c r="B19" s="29" t="s">
        <v>74</v>
      </c>
      <c r="C19" s="30" t="s">
        <v>74</v>
      </c>
      <c r="D19" s="41" t="s">
        <v>74</v>
      </c>
      <c r="E19" s="30">
        <v>54350</v>
      </c>
      <c r="F19" s="30">
        <v>11048</v>
      </c>
      <c r="G19" s="42">
        <v>20.3</v>
      </c>
      <c r="H19" s="29">
        <v>27062</v>
      </c>
      <c r="I19" s="30">
        <v>5501</v>
      </c>
      <c r="J19" s="30">
        <v>27288</v>
      </c>
      <c r="K19" s="30">
        <v>5547</v>
      </c>
      <c r="L19" s="30" t="s">
        <v>74</v>
      </c>
      <c r="M19" s="31" t="s">
        <v>74</v>
      </c>
      <c r="N19" s="40"/>
    </row>
    <row r="20" spans="1:14" ht="21" customHeight="1">
      <c r="A20" s="249">
        <v>28</v>
      </c>
      <c r="B20" s="29" t="s">
        <v>74</v>
      </c>
      <c r="C20" s="30" t="s">
        <v>74</v>
      </c>
      <c r="D20" s="41" t="s">
        <v>74</v>
      </c>
      <c r="E20" s="30">
        <v>48031</v>
      </c>
      <c r="F20" s="30">
        <v>12969</v>
      </c>
      <c r="G20" s="42">
        <v>27</v>
      </c>
      <c r="H20" s="29">
        <v>23576</v>
      </c>
      <c r="I20" s="30">
        <v>6366</v>
      </c>
      <c r="J20" s="30">
        <v>24455</v>
      </c>
      <c r="K20" s="30">
        <v>6603</v>
      </c>
      <c r="L20" s="30" t="s">
        <v>74</v>
      </c>
      <c r="M20" s="31" t="s">
        <v>74</v>
      </c>
      <c r="N20" s="40"/>
    </row>
    <row r="21" spans="1:14" ht="21" customHeight="1">
      <c r="A21" s="249">
        <v>29</v>
      </c>
      <c r="B21" s="29" t="s">
        <v>74</v>
      </c>
      <c r="C21" s="30" t="s">
        <v>74</v>
      </c>
      <c r="D21" s="41" t="s">
        <v>74</v>
      </c>
      <c r="E21" s="30">
        <v>40193</v>
      </c>
      <c r="F21" s="30">
        <v>19096</v>
      </c>
      <c r="G21" s="42">
        <v>47.5</v>
      </c>
      <c r="H21" s="29">
        <v>19288</v>
      </c>
      <c r="I21" s="30">
        <v>9164</v>
      </c>
      <c r="J21" s="30">
        <v>20905</v>
      </c>
      <c r="K21" s="30">
        <v>9932</v>
      </c>
      <c r="L21" s="30" t="s">
        <v>74</v>
      </c>
      <c r="M21" s="31" t="s">
        <v>74</v>
      </c>
      <c r="N21" s="40"/>
    </row>
    <row r="22" spans="1:14" ht="21" customHeight="1">
      <c r="A22" s="249">
        <v>30</v>
      </c>
      <c r="B22" s="29" t="s">
        <v>74</v>
      </c>
      <c r="C22" s="30" t="s">
        <v>74</v>
      </c>
      <c r="D22" s="41" t="s">
        <v>74</v>
      </c>
      <c r="E22" s="30">
        <v>20447</v>
      </c>
      <c r="F22" s="30">
        <v>5351</v>
      </c>
      <c r="G22" s="42">
        <v>26.2</v>
      </c>
      <c r="H22" s="29">
        <v>9896</v>
      </c>
      <c r="I22" s="30">
        <v>2590</v>
      </c>
      <c r="J22" s="30">
        <v>10551</v>
      </c>
      <c r="K22" s="30">
        <v>2761</v>
      </c>
      <c r="L22" s="30" t="s">
        <v>74</v>
      </c>
      <c r="M22" s="31" t="s">
        <v>74</v>
      </c>
      <c r="N22" s="40"/>
    </row>
    <row r="23" spans="1:14" ht="21" customHeight="1">
      <c r="A23" s="249" t="s">
        <v>707</v>
      </c>
      <c r="B23" s="29" t="s">
        <v>74</v>
      </c>
      <c r="C23" s="30" t="s">
        <v>74</v>
      </c>
      <c r="D23" s="41" t="s">
        <v>74</v>
      </c>
      <c r="E23" s="30">
        <v>18631</v>
      </c>
      <c r="F23" s="30">
        <v>4333</v>
      </c>
      <c r="G23" s="42">
        <v>23.3</v>
      </c>
      <c r="H23" s="29">
        <v>8859</v>
      </c>
      <c r="I23" s="30">
        <v>2060</v>
      </c>
      <c r="J23" s="30">
        <v>9772</v>
      </c>
      <c r="K23" s="30">
        <v>2273</v>
      </c>
      <c r="L23" s="30" t="s">
        <v>74</v>
      </c>
      <c r="M23" s="31" t="s">
        <v>74</v>
      </c>
      <c r="N23" s="40"/>
    </row>
    <row r="24" spans="1:14" ht="21" customHeight="1">
      <c r="A24" s="255"/>
      <c r="B24" s="34" t="s">
        <v>126</v>
      </c>
      <c r="C24" s="35"/>
      <c r="D24" s="43"/>
      <c r="E24" s="35"/>
      <c r="F24" s="35"/>
      <c r="G24" s="43"/>
      <c r="H24" s="34" t="s">
        <v>127</v>
      </c>
      <c r="I24" s="35"/>
      <c r="J24" s="35"/>
      <c r="K24" s="35"/>
      <c r="L24" s="35"/>
      <c r="M24" s="35"/>
      <c r="N24" s="40"/>
    </row>
    <row r="25" spans="1:14" ht="21" customHeight="1">
      <c r="A25" s="72" t="s">
        <v>704</v>
      </c>
      <c r="B25" s="35"/>
      <c r="C25" s="151" t="s">
        <v>74</v>
      </c>
      <c r="D25" s="45"/>
      <c r="E25" s="31"/>
      <c r="F25" s="35">
        <v>4751</v>
      </c>
      <c r="G25" s="43"/>
      <c r="H25" s="35"/>
      <c r="I25" s="35">
        <v>4751</v>
      </c>
      <c r="J25" s="35"/>
      <c r="K25" s="29"/>
      <c r="L25" s="161" t="s">
        <v>74</v>
      </c>
      <c r="M25" s="157"/>
      <c r="N25" s="40"/>
    </row>
    <row r="26" spans="1:14" ht="21" customHeight="1">
      <c r="A26" s="72">
        <v>28</v>
      </c>
      <c r="B26" s="35"/>
      <c r="C26" s="151" t="s">
        <v>74</v>
      </c>
      <c r="D26" s="45"/>
      <c r="E26" s="31"/>
      <c r="F26" s="35">
        <v>3020</v>
      </c>
      <c r="G26" s="43"/>
      <c r="H26" s="35"/>
      <c r="I26" s="35">
        <v>3020</v>
      </c>
      <c r="J26" s="35"/>
      <c r="K26" s="29"/>
      <c r="L26" s="161" t="s">
        <v>74</v>
      </c>
      <c r="M26" s="157"/>
      <c r="N26" s="40"/>
    </row>
    <row r="27" spans="1:14" ht="21" customHeight="1">
      <c r="A27" s="72">
        <v>29</v>
      </c>
      <c r="B27" s="35"/>
      <c r="C27" s="151" t="s">
        <v>74</v>
      </c>
      <c r="D27" s="45"/>
      <c r="E27" s="31"/>
      <c r="F27" s="35">
        <v>1529</v>
      </c>
      <c r="G27" s="43"/>
      <c r="H27" s="35"/>
      <c r="I27" s="35">
        <v>1529</v>
      </c>
      <c r="J27" s="35"/>
      <c r="K27" s="29"/>
      <c r="L27" s="161" t="s">
        <v>692</v>
      </c>
      <c r="M27" s="157"/>
      <c r="N27" s="40"/>
    </row>
    <row r="28" spans="1:14" ht="21" customHeight="1">
      <c r="A28" s="72">
        <v>30</v>
      </c>
      <c r="B28" s="35"/>
      <c r="C28" s="151" t="s">
        <v>692</v>
      </c>
      <c r="D28" s="45"/>
      <c r="E28" s="31"/>
      <c r="F28" s="35">
        <v>1550</v>
      </c>
      <c r="G28" s="43"/>
      <c r="H28" s="35"/>
      <c r="I28" s="35">
        <v>1550</v>
      </c>
      <c r="J28" s="35"/>
      <c r="K28" s="29"/>
      <c r="L28" s="161" t="s">
        <v>692</v>
      </c>
      <c r="M28" s="157"/>
      <c r="N28" s="40"/>
    </row>
    <row r="29" spans="1:14" ht="21" customHeight="1" thickBot="1">
      <c r="A29" s="73" t="s">
        <v>707</v>
      </c>
      <c r="B29" s="153"/>
      <c r="C29" s="152" t="s">
        <v>74</v>
      </c>
      <c r="D29" s="46"/>
      <c r="E29" s="7"/>
      <c r="F29" s="153">
        <v>941</v>
      </c>
      <c r="G29" s="47"/>
      <c r="H29" s="153"/>
      <c r="I29" s="153">
        <v>941</v>
      </c>
      <c r="J29" s="153"/>
      <c r="K29" s="48"/>
      <c r="L29" s="162" t="s">
        <v>692</v>
      </c>
      <c r="M29" s="159"/>
      <c r="N29" s="40"/>
    </row>
    <row r="30" spans="1:14" ht="18" customHeight="1">
      <c r="A30" s="180" t="s">
        <v>128</v>
      </c>
      <c r="B30" s="254"/>
      <c r="C30" s="254"/>
      <c r="D30" s="254"/>
      <c r="E30" s="254"/>
      <c r="F30" s="254"/>
      <c r="G30" s="254"/>
      <c r="H30" s="254"/>
      <c r="I30" s="254"/>
    </row>
    <row r="31" spans="1:14" ht="12">
      <c r="A31" s="49"/>
      <c r="B31" s="49"/>
      <c r="C31" s="49"/>
      <c r="D31" s="49"/>
      <c r="E31" s="49"/>
      <c r="F31" s="49"/>
      <c r="G31" s="49"/>
      <c r="H31" s="49"/>
      <c r="I31" s="49"/>
    </row>
    <row r="32" spans="1:14" ht="12">
      <c r="A32" s="49"/>
      <c r="B32" s="49"/>
      <c r="C32" s="49"/>
      <c r="D32" s="49"/>
      <c r="E32" s="49"/>
      <c r="F32" s="49"/>
      <c r="G32" s="49"/>
      <c r="H32" s="49"/>
      <c r="I32" s="49"/>
    </row>
    <row r="33" spans="1:9" ht="12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2">
      <c r="A34" s="49"/>
      <c r="B34" s="49"/>
      <c r="C34" s="49"/>
      <c r="D34" s="49"/>
      <c r="E34" s="49"/>
      <c r="F34" s="49"/>
      <c r="G34" s="49"/>
      <c r="H34" s="49"/>
      <c r="I34" s="49"/>
    </row>
    <row r="35" spans="1:9" ht="12">
      <c r="A35" s="49"/>
      <c r="B35" s="49"/>
      <c r="C35" s="49"/>
      <c r="D35" s="49"/>
      <c r="E35" s="49"/>
      <c r="F35" s="49"/>
      <c r="G35" s="49"/>
      <c r="H35" s="49"/>
      <c r="I35" s="49"/>
    </row>
    <row r="36" spans="1:9" ht="12">
      <c r="A36" s="49"/>
      <c r="B36" s="49"/>
      <c r="C36" s="49"/>
      <c r="D36" s="49"/>
      <c r="E36" s="49"/>
      <c r="F36" s="49"/>
      <c r="G36" s="49"/>
      <c r="H36" s="49"/>
      <c r="I36" s="49"/>
    </row>
    <row r="37" spans="1:9" ht="12">
      <c r="A37" s="49"/>
      <c r="B37" s="49"/>
      <c r="C37" s="49"/>
      <c r="D37" s="49"/>
      <c r="E37" s="49"/>
      <c r="F37" s="49"/>
      <c r="G37" s="49"/>
      <c r="H37" s="49"/>
      <c r="I37" s="49"/>
    </row>
    <row r="38" spans="1:9" ht="12">
      <c r="A38" s="49"/>
      <c r="B38" s="49"/>
      <c r="C38" s="49"/>
      <c r="D38" s="49"/>
      <c r="E38" s="49"/>
      <c r="F38" s="49"/>
      <c r="G38" s="49"/>
      <c r="H38" s="49"/>
      <c r="I38" s="49"/>
    </row>
    <row r="39" spans="1:9" ht="12">
      <c r="A39" s="49"/>
      <c r="B39" s="49"/>
      <c r="C39" s="49"/>
      <c r="D39" s="49"/>
      <c r="E39" s="49"/>
      <c r="F39" s="49"/>
      <c r="G39" s="49"/>
      <c r="H39" s="49"/>
      <c r="I39" s="49"/>
    </row>
    <row r="40" spans="1:9" ht="12">
      <c r="A40" s="49"/>
      <c r="B40" s="49"/>
      <c r="C40" s="49"/>
      <c r="D40" s="49"/>
      <c r="E40" s="49"/>
      <c r="F40" s="49"/>
      <c r="G40" s="49"/>
      <c r="H40" s="49"/>
      <c r="I40" s="49"/>
    </row>
    <row r="41" spans="1:9" ht="12">
      <c r="A41" s="49"/>
      <c r="B41" s="49"/>
      <c r="C41" s="49"/>
      <c r="D41" s="49"/>
      <c r="E41" s="49"/>
      <c r="F41" s="49"/>
      <c r="G41" s="49"/>
      <c r="H41" s="49"/>
      <c r="I41" s="49"/>
    </row>
    <row r="42" spans="1:9" ht="12">
      <c r="A42" s="49"/>
      <c r="B42" s="49"/>
      <c r="C42" s="49"/>
      <c r="D42" s="49"/>
      <c r="E42" s="49"/>
      <c r="F42" s="49"/>
      <c r="G42" s="49"/>
      <c r="H42" s="49"/>
      <c r="I42" s="49"/>
    </row>
    <row r="43" spans="1:9" ht="12">
      <c r="A43" s="49"/>
      <c r="B43" s="49"/>
      <c r="C43" s="49"/>
      <c r="D43" s="49"/>
      <c r="E43" s="49"/>
      <c r="F43" s="49"/>
      <c r="G43" s="49"/>
      <c r="H43" s="49"/>
      <c r="I43" s="49"/>
    </row>
    <row r="44" spans="1:9" ht="12">
      <c r="A44" s="49"/>
      <c r="B44" s="49"/>
      <c r="C44" s="49"/>
      <c r="D44" s="49"/>
      <c r="E44" s="49"/>
      <c r="F44" s="49"/>
      <c r="G44" s="49"/>
      <c r="H44" s="49"/>
      <c r="I44" s="49"/>
    </row>
  </sheetData>
  <mergeCells count="13">
    <mergeCell ref="L25:M25"/>
    <mergeCell ref="L26:M26"/>
    <mergeCell ref="L27:M27"/>
    <mergeCell ref="L28:M28"/>
    <mergeCell ref="L29:M29"/>
    <mergeCell ref="A2:A5"/>
    <mergeCell ref="B2:D4"/>
    <mergeCell ref="E2:G2"/>
    <mergeCell ref="H2:K2"/>
    <mergeCell ref="L2:M4"/>
    <mergeCell ref="E3:G4"/>
    <mergeCell ref="H3:I4"/>
    <mergeCell ref="J3:K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BreakPreview" zoomScaleNormal="100" zoomScaleSheetLayoutView="100" workbookViewId="0"/>
  </sheetViews>
  <sheetFormatPr defaultRowHeight="11.25"/>
  <cols>
    <col min="1" max="1" width="11.75" style="51" customWidth="1"/>
    <col min="2" max="8" width="9.125" style="51" bestFit="1" customWidth="1"/>
    <col min="9" max="9" width="9" style="51"/>
    <col min="10" max="10" width="7.5" style="51" customWidth="1"/>
    <col min="11" max="11" width="8.25" style="51" customWidth="1"/>
    <col min="12" max="13" width="11.5" style="51" customWidth="1"/>
    <col min="14" max="14" width="11.875" style="51" customWidth="1"/>
    <col min="15" max="16384" width="9" style="51"/>
  </cols>
  <sheetData>
    <row r="1" spans="1:8" ht="18" customHeight="1" thickBot="1">
      <c r="A1" s="232" t="s">
        <v>129</v>
      </c>
      <c r="H1" s="246" t="s">
        <v>130</v>
      </c>
    </row>
    <row r="2" spans="1:8" ht="26.25" customHeight="1">
      <c r="A2" s="252" t="s">
        <v>720</v>
      </c>
      <c r="B2" s="296" t="s">
        <v>131</v>
      </c>
      <c r="C2" s="215" t="s">
        <v>132</v>
      </c>
      <c r="D2" s="215" t="s">
        <v>133</v>
      </c>
      <c r="E2" s="215" t="s">
        <v>134</v>
      </c>
      <c r="F2" s="216" t="s">
        <v>135</v>
      </c>
      <c r="G2" s="215" t="s">
        <v>136</v>
      </c>
      <c r="H2" s="295" t="s">
        <v>137</v>
      </c>
    </row>
    <row r="3" spans="1:8" ht="26.25" customHeight="1" thickBot="1">
      <c r="A3" s="251"/>
      <c r="B3" s="294" t="s">
        <v>138</v>
      </c>
      <c r="C3" s="196"/>
      <c r="D3" s="196"/>
      <c r="E3" s="196"/>
      <c r="F3" s="197" t="s">
        <v>139</v>
      </c>
      <c r="G3" s="196"/>
      <c r="H3" s="293"/>
    </row>
    <row r="4" spans="1:8" ht="21" customHeight="1">
      <c r="A4" s="249" t="s">
        <v>704</v>
      </c>
      <c r="B4" s="8">
        <v>38710</v>
      </c>
      <c r="C4" s="9">
        <v>873</v>
      </c>
      <c r="D4" s="9">
        <v>54</v>
      </c>
      <c r="E4" s="9">
        <v>479</v>
      </c>
      <c r="F4" s="9">
        <v>630</v>
      </c>
      <c r="G4" s="9" t="s">
        <v>74</v>
      </c>
      <c r="H4" s="5">
        <v>62</v>
      </c>
    </row>
    <row r="5" spans="1:8" ht="21" customHeight="1">
      <c r="A5" s="249">
        <v>28</v>
      </c>
      <c r="B5" s="8">
        <v>37179</v>
      </c>
      <c r="C5" s="9">
        <v>1039</v>
      </c>
      <c r="D5" s="9">
        <v>59</v>
      </c>
      <c r="E5" s="9">
        <v>489</v>
      </c>
      <c r="F5" s="9">
        <v>633</v>
      </c>
      <c r="G5" s="9" t="s">
        <v>74</v>
      </c>
      <c r="H5" s="5">
        <v>12</v>
      </c>
    </row>
    <row r="6" spans="1:8" ht="21" customHeight="1">
      <c r="A6" s="249">
        <v>29</v>
      </c>
      <c r="B6" s="8">
        <v>35058</v>
      </c>
      <c r="C6" s="9">
        <v>976</v>
      </c>
      <c r="D6" s="9">
        <v>50</v>
      </c>
      <c r="E6" s="9">
        <v>576</v>
      </c>
      <c r="F6" s="9">
        <v>640</v>
      </c>
      <c r="G6" s="9" t="s">
        <v>74</v>
      </c>
      <c r="H6" s="5">
        <v>3</v>
      </c>
    </row>
    <row r="7" spans="1:8" ht="21" customHeight="1">
      <c r="A7" s="249">
        <v>30</v>
      </c>
      <c r="B7" s="8">
        <v>34291</v>
      </c>
      <c r="C7" s="9">
        <v>935</v>
      </c>
      <c r="D7" s="9">
        <v>22</v>
      </c>
      <c r="E7" s="9">
        <v>590</v>
      </c>
      <c r="F7" s="9">
        <v>657</v>
      </c>
      <c r="G7" s="9" t="s">
        <v>74</v>
      </c>
      <c r="H7" s="5" t="s">
        <v>74</v>
      </c>
    </row>
    <row r="8" spans="1:8" ht="21" customHeight="1" thickBot="1">
      <c r="A8" s="248" t="s">
        <v>707</v>
      </c>
      <c r="B8" s="10">
        <v>34195</v>
      </c>
      <c r="C8" s="11">
        <v>835</v>
      </c>
      <c r="D8" s="11">
        <v>25</v>
      </c>
      <c r="E8" s="11">
        <v>488</v>
      </c>
      <c r="F8" s="11">
        <v>504</v>
      </c>
      <c r="G8" s="11" t="s">
        <v>74</v>
      </c>
      <c r="H8" s="6">
        <v>43</v>
      </c>
    </row>
    <row r="9" spans="1:8" ht="18" customHeight="1">
      <c r="A9" s="232" t="s">
        <v>140</v>
      </c>
      <c r="B9" s="292"/>
      <c r="C9" s="292"/>
      <c r="D9" s="292"/>
      <c r="E9" s="292"/>
      <c r="F9" s="292"/>
      <c r="G9" s="292"/>
      <c r="H9" s="291"/>
    </row>
    <row r="10" spans="1:8" ht="12.75">
      <c r="A10" s="13"/>
      <c r="B10" s="13"/>
      <c r="C10" s="13"/>
      <c r="D10" s="13"/>
      <c r="E10" s="28"/>
      <c r="F10" s="263"/>
    </row>
    <row r="11" spans="1:8" ht="12.75">
      <c r="A11" s="13"/>
      <c r="B11" s="13"/>
      <c r="C11" s="13"/>
      <c r="D11" s="13"/>
      <c r="F11" s="263"/>
    </row>
    <row r="12" spans="1:8" ht="12.75">
      <c r="A12" s="13"/>
      <c r="B12" s="13"/>
      <c r="C12" s="13"/>
      <c r="D12" s="13"/>
      <c r="E12" s="13"/>
      <c r="F12" s="263"/>
    </row>
  </sheetData>
  <mergeCells count="6">
    <mergeCell ref="H2:H3"/>
    <mergeCell ref="A2:A3"/>
    <mergeCell ref="C2:C3"/>
    <mergeCell ref="D2:D3"/>
    <mergeCell ref="E2:E3"/>
    <mergeCell ref="G2:G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15.875" style="51" customWidth="1"/>
    <col min="2" max="2" width="12.375" style="51" customWidth="1"/>
    <col min="3" max="7" width="10.875" style="51" customWidth="1"/>
    <col min="8" max="8" width="7.5" style="51" customWidth="1"/>
    <col min="9" max="16384" width="9" style="51"/>
  </cols>
  <sheetData>
    <row r="1" spans="1:8" ht="18" customHeight="1" thickBot="1">
      <c r="A1" s="228" t="s">
        <v>141</v>
      </c>
      <c r="B1" s="247"/>
      <c r="C1" s="12"/>
      <c r="D1" s="12"/>
      <c r="E1" s="12"/>
      <c r="F1" s="35"/>
      <c r="G1" s="246" t="s">
        <v>142</v>
      </c>
      <c r="H1" s="35"/>
    </row>
    <row r="2" spans="1:8" ht="15" customHeight="1">
      <c r="A2" s="245" t="s">
        <v>143</v>
      </c>
      <c r="B2" s="223" t="s">
        <v>144</v>
      </c>
      <c r="C2" s="217"/>
      <c r="D2" s="217"/>
      <c r="E2" s="217" t="s">
        <v>145</v>
      </c>
      <c r="F2" s="217"/>
      <c r="G2" s="214"/>
      <c r="H2" s="254"/>
    </row>
    <row r="3" spans="1:8" ht="14.25" customHeight="1">
      <c r="A3" s="299"/>
      <c r="B3" s="211"/>
      <c r="C3" s="207"/>
      <c r="D3" s="207"/>
      <c r="E3" s="207"/>
      <c r="F3" s="207"/>
      <c r="G3" s="204"/>
      <c r="H3" s="254"/>
    </row>
    <row r="4" spans="1:8" ht="14.25" customHeight="1" thickBot="1">
      <c r="A4" s="243"/>
      <c r="B4" s="298" t="s">
        <v>86</v>
      </c>
      <c r="C4" s="250" t="s">
        <v>146</v>
      </c>
      <c r="D4" s="250" t="s">
        <v>147</v>
      </c>
      <c r="E4" s="250" t="s">
        <v>86</v>
      </c>
      <c r="F4" s="250" t="s">
        <v>146</v>
      </c>
      <c r="G4" s="241" t="s">
        <v>147</v>
      </c>
      <c r="H4" s="254"/>
    </row>
    <row r="5" spans="1:8" ht="21" customHeight="1">
      <c r="A5" s="50" t="s">
        <v>704</v>
      </c>
      <c r="B5" s="57">
        <v>2591549</v>
      </c>
      <c r="C5" s="30">
        <v>2419011</v>
      </c>
      <c r="D5" s="30">
        <v>172538</v>
      </c>
      <c r="E5" s="30">
        <v>2428996</v>
      </c>
      <c r="F5" s="30">
        <v>2386934</v>
      </c>
      <c r="G5" s="31">
        <v>42062</v>
      </c>
      <c r="H5" s="35"/>
    </row>
    <row r="6" spans="1:8" ht="21" customHeight="1">
      <c r="A6" s="50">
        <v>28</v>
      </c>
      <c r="B6" s="57">
        <v>2575651</v>
      </c>
      <c r="C6" s="30">
        <v>2428196</v>
      </c>
      <c r="D6" s="30">
        <v>147455</v>
      </c>
      <c r="E6" s="30">
        <v>2435982</v>
      </c>
      <c r="F6" s="30">
        <v>2396989</v>
      </c>
      <c r="G6" s="31">
        <v>38992</v>
      </c>
      <c r="H6" s="35"/>
    </row>
    <row r="7" spans="1:8" ht="21" customHeight="1">
      <c r="A7" s="50">
        <v>29</v>
      </c>
      <c r="B7" s="57">
        <v>2556480</v>
      </c>
      <c r="C7" s="30">
        <v>2431850</v>
      </c>
      <c r="D7" s="30">
        <v>124630</v>
      </c>
      <c r="E7" s="30">
        <v>2434803</v>
      </c>
      <c r="F7" s="30">
        <v>2401849</v>
      </c>
      <c r="G7" s="31">
        <v>32954</v>
      </c>
      <c r="H7" s="35"/>
    </row>
    <row r="8" spans="1:8" ht="21" customHeight="1">
      <c r="A8" s="50">
        <v>30</v>
      </c>
      <c r="B8" s="57">
        <v>2550177</v>
      </c>
      <c r="C8" s="30">
        <v>2439970</v>
      </c>
      <c r="D8" s="30">
        <v>110207</v>
      </c>
      <c r="E8" s="30">
        <v>2448689</v>
      </c>
      <c r="F8" s="30">
        <v>2415536</v>
      </c>
      <c r="G8" s="31">
        <v>33153</v>
      </c>
      <c r="H8" s="35"/>
    </row>
    <row r="9" spans="1:8" ht="21" customHeight="1" thickBot="1">
      <c r="A9" s="62" t="s">
        <v>707</v>
      </c>
      <c r="B9" s="58">
        <v>2537185</v>
      </c>
      <c r="C9" s="56">
        <v>2445256</v>
      </c>
      <c r="D9" s="56">
        <v>91929</v>
      </c>
      <c r="E9" s="56">
        <v>2440722</v>
      </c>
      <c r="F9" s="56">
        <v>2416455</v>
      </c>
      <c r="G9" s="7">
        <v>24267</v>
      </c>
      <c r="H9" s="35"/>
    </row>
    <row r="10" spans="1:8" ht="18" customHeight="1">
      <c r="A10" s="228" t="s">
        <v>148</v>
      </c>
      <c r="B10" s="35"/>
      <c r="C10" s="35"/>
      <c r="D10" s="35"/>
      <c r="E10" s="35"/>
      <c r="F10" s="35"/>
      <c r="G10" s="35"/>
      <c r="H10" s="35"/>
    </row>
    <row r="11" spans="1:8" ht="12">
      <c r="A11" s="297"/>
      <c r="B11" s="35"/>
      <c r="C11" s="35"/>
      <c r="D11" s="35"/>
      <c r="E11" s="35"/>
      <c r="F11" s="35"/>
      <c r="G11" s="35"/>
      <c r="H11" s="35"/>
    </row>
    <row r="12" spans="1:8" ht="12">
      <c r="B12" s="34"/>
      <c r="C12" s="35"/>
      <c r="D12" s="35"/>
      <c r="E12" s="35"/>
      <c r="F12" s="35"/>
      <c r="G12" s="35"/>
      <c r="H12" s="34"/>
    </row>
  </sheetData>
  <mergeCells count="3">
    <mergeCell ref="A2:A4"/>
    <mergeCell ref="B2:D3"/>
    <mergeCell ref="E2:G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30</vt:i4>
      </vt:variant>
    </vt:vector>
  </HeadingPairs>
  <TitlesOfParts>
    <vt:vector size="68" baseType="lpstr">
      <vt:lpstr>目次</vt:lpstr>
      <vt:lpstr>19-1</vt:lpstr>
      <vt:lpstr>19-2</vt:lpstr>
      <vt:lpstr>19-3</vt:lpstr>
      <vt:lpstr>19-4(1)</vt:lpstr>
      <vt:lpstr>19-4(2)</vt:lpstr>
      <vt:lpstr>19-4(3)</vt:lpstr>
      <vt:lpstr>19-5</vt:lpstr>
      <vt:lpstr>19-6</vt:lpstr>
      <vt:lpstr>19-7</vt:lpstr>
      <vt:lpstr>19-8</vt:lpstr>
      <vt:lpstr>19-9</vt:lpstr>
      <vt:lpstr>19-10</vt:lpstr>
      <vt:lpstr>19-11</vt:lpstr>
      <vt:lpstr>19-12</vt:lpstr>
      <vt:lpstr>19-13</vt:lpstr>
      <vt:lpstr>19-14</vt:lpstr>
      <vt:lpstr>19-15</vt:lpstr>
      <vt:lpstr>19-16</vt:lpstr>
      <vt:lpstr>19-17</vt:lpstr>
      <vt:lpstr>19-18</vt:lpstr>
      <vt:lpstr>19-19</vt:lpstr>
      <vt:lpstr>19-20</vt:lpstr>
      <vt:lpstr>19-21</vt:lpstr>
      <vt:lpstr>19-22</vt:lpstr>
      <vt:lpstr>19-23</vt:lpstr>
      <vt:lpstr>19-24</vt:lpstr>
      <vt:lpstr>19-25</vt:lpstr>
      <vt:lpstr>19-26</vt:lpstr>
      <vt:lpstr>19-27</vt:lpstr>
      <vt:lpstr>19-28</vt:lpstr>
      <vt:lpstr>19-29</vt:lpstr>
      <vt:lpstr>19-30</vt:lpstr>
      <vt:lpstr>19-31</vt:lpstr>
      <vt:lpstr>19-32</vt:lpstr>
      <vt:lpstr>19-33</vt:lpstr>
      <vt:lpstr>19-34</vt:lpstr>
      <vt:lpstr>19-35</vt:lpstr>
      <vt:lpstr>'19-1'!Print_Area</vt:lpstr>
      <vt:lpstr>'19-10'!Print_Area</vt:lpstr>
      <vt:lpstr>'19-11'!Print_Area</vt:lpstr>
      <vt:lpstr>'19-12'!Print_Area</vt:lpstr>
      <vt:lpstr>'19-13'!Print_Area</vt:lpstr>
      <vt:lpstr>'19-14'!Print_Area</vt:lpstr>
      <vt:lpstr>'19-15'!Print_Area</vt:lpstr>
      <vt:lpstr>'19-16'!Print_Area</vt:lpstr>
      <vt:lpstr>'19-17'!Print_Area</vt:lpstr>
      <vt:lpstr>'19-18'!Print_Area</vt:lpstr>
      <vt:lpstr>'19-19'!Print_Area</vt:lpstr>
      <vt:lpstr>'19-2'!Print_Area</vt:lpstr>
      <vt:lpstr>'19-20'!Print_Area</vt:lpstr>
      <vt:lpstr>'19-21'!Print_Area</vt:lpstr>
      <vt:lpstr>'19-22'!Print_Area</vt:lpstr>
      <vt:lpstr>'19-23'!Print_Area</vt:lpstr>
      <vt:lpstr>'19-24'!Print_Area</vt:lpstr>
      <vt:lpstr>'19-25'!Print_Area</vt:lpstr>
      <vt:lpstr>'19-3'!Print_Area</vt:lpstr>
      <vt:lpstr>'19-31'!Print_Area</vt:lpstr>
      <vt:lpstr>'19-32'!Print_Area</vt:lpstr>
      <vt:lpstr>'19-33'!Print_Area</vt:lpstr>
      <vt:lpstr>'19-35'!Print_Area</vt:lpstr>
      <vt:lpstr>'19-4(1)'!Print_Area</vt:lpstr>
      <vt:lpstr>'19-4(2)'!Print_Area</vt:lpstr>
      <vt:lpstr>'19-4(3)'!Print_Area</vt:lpstr>
      <vt:lpstr>'19-5'!Print_Area</vt:lpstr>
      <vt:lpstr>'19-6'!Print_Area</vt:lpstr>
      <vt:lpstr>'19-8'!Print_Area</vt:lpstr>
      <vt:lpstr>'19-9'!Print_Area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2020-05-22T09:48:57Z</dcterms:created>
  <dcterms:modified xsi:type="dcterms:W3CDTF">2021-06-09T07:39:08Z</dcterms:modified>
</cp:coreProperties>
</file>