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業務係\56-経営比較分析表・経営指標等\経営比較分析表\R3\回答\"/>
    </mc:Choice>
  </mc:AlternateContent>
  <workbookProtection workbookAlgorithmName="SHA-512" workbookHashValue="OF7RJHPklYirjZKG1q+3cmLRfZtZoibndlzW+XJJnF0VBsRENRlY+stKMLiCyAnOkb1KFACqjCFKO5iY/ynhPQ==" workbookSaltValue="kvmZDWMRUZ0kGl2pohMM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<sst xmlns="http://schemas.openxmlformats.org/spreadsheetml/2006/main" count="231" uniqueCount="116">
  <si>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</si>
  <si>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</si>
  <si>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</si>
  <si>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</si>
  <si>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</si>
  <si>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</si>
  <si>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</si>
  <si>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</si>
  <si>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</si>
  <si>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</si>
  <si>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</si>
  <si>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</si>
  <si>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</si>
  <si>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</si>
  <si>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</si>
  <si>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</si>
  <si>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</si>
  <si>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</si>
  <si>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</si>
  <si>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</si>
  <si>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</si>
  <si>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</si>
  <si>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</si>
  <si>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</si>
  <si>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</si>
  <si>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</si>
  <si>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</si>
  <si>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</si>
  <si>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</si>
  <si>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</si>
  <si>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</si>
  <si>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</si>
  <si>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</si>
  <si>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</si>
  <si>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</si>
  <si>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</si>
  <si>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</si>
  <si>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</si>
  <si>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</si>
  <si>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</si>
  <si>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</si>
  <si>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</si>
  <si>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</si>
  <si>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</si>
  <si>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</si>
  <si>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</si>
  <si>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</si>
  <si>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</si>
  <si>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</si>
  <si>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</si>
  <si>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</si>
  <si>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</si>
  <si>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</si>
  <si>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</si>
  <si>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</si>
  <si>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</si>
  <si>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</si>
  <si>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</si>
  <si>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</si>
  <si>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</si>
  <si>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</si>
  <si>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</si>
  <si>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</si>
  <si>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</si>
  <si>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</si>
  <si>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</si>
  <si>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</si>
  <si>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</si>
  <si>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</si>
  <si>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</si>
  <si>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</si>
  <si>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</si>
  <si>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</si>
  <si>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</si>
  <si>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</si>
  <si>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</si>
  <si>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</si>
  <si>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</si>
  <si>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</si>
  <si>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</si>
  <si>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</si>
  <si>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</si>
  <si>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</si>
  <si>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</si>
  <si>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</si>
  <si>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</si>
  <si>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</si>
  <si>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</si>
  <si>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</si>
  <si>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</si>
  <si>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</si>
  <si>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</si>
  <si>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</si>
  <si>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</si>
  <si>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</si>
  <si>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</si>
  <si>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</si>
  <si>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</si>
  <si>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</si>
  <si>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</si>
  <si>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</si>
  <si>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</si>
  <si>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</si>
  <si>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</si>
  <si>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</si>
  <si>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</si>
  <si>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</si>
  <si>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</si>
  <si>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</si>
  <si>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</si>
  <si>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</si>
  <si>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</si>
  <si>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</si>
  <si>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類似団体と比較すると、平成27年度までは施設利用率が大きく下回っていたが、平成28年度より隣接する農業集落排水処理施設を統廃合したこと等により施設利用率の改善が図られた。
しかしながら、今後、人口減少に伴う使用料収入の減少や老朽化対策への投資増が見込まれること、流動比率が100％未満であり現金預金等の資金が十分に確保されていないこと等から、将来見込まれる資金不足が生じないよう、今後も引き続き効率的な運営を推進していく必要がある。</t>
  </si>
  <si>
    <t>①経常収支比率は、100％を超え類似団体平均を上回った。引き続き効率的な運営を推進していく必要がある。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⑤経費回収率は、100％以上となっているが今後の人口減少に伴う使用料収入の減少を見据え、引き続き効率的な運営を推進していく必要がある。　　　　　　　　　　　　　　　　　　　　　　　　　　　　　　　　　　　　　　　　　　　　　　　　　　⑥汚水処理原価は、類似団体平均より下回っているが今後の使用料収入の減少を見据え、引き続き運営の効率化に努める必要がある。　                  　　　　　　　　　　　　　　　　　　　　　　　　　　　　　　　　　　　　　　　　　　　　　　　　　　⑦施設利用率は、吉川浄化センターの処理設備の更新において処理能力をスペックダウンさせた処理設備へ転換したこと及び隣接する農業集落排水処理施設を廃止し吉川浄化センターへ統合を行ったことにより、平成28年度から利用率が大幅に上昇した。　　　　　　　　　　　　　　　　　　　　　　　　　　　　　　　　　　　　　　　　　　　　　　                                                                                                                      ⑧水洗化率は、類似団体平均より上回っているが下水道整備が概ね完了しており、今後は大幅な上昇は見込めない状況である。</t>
    <rPh sb="23" eb="25">
      <t>ウワマワ</t>
    </rPh>
    <phoneticPr fontId="4"/>
  </si>
  <si>
    <t>現状、老朽化は進んでいないが、今後、自由が丘・緑が丘地域の開発により受贈された管渠の老朽化が予想されるため、平成24年度に長寿命化計画を策定し、平成26年度より自由が丘・緑が丘地域の管渠について長寿命化工事に着手した。そのため、管渠改善率は類似団体平均並みとなっている。
今後も引き続き老朽化対策を行い、更新投資が一時期に集中しないよう、投資の平準化を図る。</t>
    <rPh sb="126" eb="127">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</si>
</sst>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0.51</c:v>
                </c:pt>
                <c:pt idx="1">
                  <c:v>0.59</c:v>
                </c:pt>
                <c:pt idx="2">
                  <c:v>0.86</c:v>
                </c:pt>
                <c:pt idx="3">
                  <c:v>0.32</c:v>
                </c:pt>
                <c:pt idx="4">
                  <c:v>0.08</c:v>
                </c:pt>
              </c:numCache>
            </c:numRef>
          </c:val>
          <c:extLst>
            <c:ext xmlns:c16="http://schemas.microsoft.com/office/drawing/2014/chart" uri="{C3380CC4-5D6E-409C-BE32-E72D297353CC}">
              <c16:uniqueId val="{00000000-90A3-4F74-96FA-D7853E1A3D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0.09</c:v>
                </c:pt>
              </c:numCache>
            </c:numRef>
          </c:val>
          <c:smooth val="0"/>
          <c:extLst>
            <c:ext xmlns:c16="http://schemas.microsoft.com/office/drawing/2014/chart" uri="{C3380CC4-5D6E-409C-BE32-E72D297353CC}">
              <c16:uniqueId val="{00000001-90A3-4F74-96FA-D7853E1A3D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57.95</c:v>
                </c:pt>
                <c:pt idx="1">
                  <c:v>56.23</c:v>
                </c:pt>
                <c:pt idx="2">
                  <c:v>56.41</c:v>
                </c:pt>
                <c:pt idx="3">
                  <c:v>58</c:v>
                </c:pt>
                <c:pt idx="4">
                  <c:v>58.45</c:v>
                </c:pt>
              </c:numCache>
            </c:numRef>
          </c:val>
          <c:extLst>
            <c:ext xmlns:c16="http://schemas.microsoft.com/office/drawing/2014/chart" uri="{C3380CC4-5D6E-409C-BE32-E72D297353CC}">
              <c16:uniqueId val="{00000000-732F-406A-A964-4DECC963C7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65.28</c:v>
                </c:pt>
              </c:numCache>
            </c:numRef>
          </c:val>
          <c:smooth val="0"/>
          <c:extLst>
            <c:ext xmlns:c16="http://schemas.microsoft.com/office/drawing/2014/chart" uri="{C3380CC4-5D6E-409C-BE32-E72D297353CC}">
              <c16:uniqueId val="{00000001-732F-406A-A964-4DECC963C7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94.63</c:v>
                </c:pt>
                <c:pt idx="1">
                  <c:v>95.05</c:v>
                </c:pt>
                <c:pt idx="2">
                  <c:v>95.36</c:v>
                </c:pt>
                <c:pt idx="3">
                  <c:v>95.58</c:v>
                </c:pt>
                <c:pt idx="4">
                  <c:v>95.77</c:v>
                </c:pt>
              </c:numCache>
            </c:numRef>
          </c:val>
          <c:extLst>
            <c:ext xmlns:c16="http://schemas.microsoft.com/office/drawing/2014/chart" uri="{C3380CC4-5D6E-409C-BE32-E72D297353CC}">
              <c16:uniqueId val="{00000000-67D9-40C8-960C-AC6FA64F04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92.72</c:v>
                </c:pt>
              </c:numCache>
            </c:numRef>
          </c:val>
          <c:smooth val="0"/>
          <c:extLst>
            <c:ext xmlns:c16="http://schemas.microsoft.com/office/drawing/2014/chart" uri="{C3380CC4-5D6E-409C-BE32-E72D297353CC}">
              <c16:uniqueId val="{00000001-67D9-40C8-960C-AC6FA64F04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109.5</c:v>
                </c:pt>
                <c:pt idx="1">
                  <c:v>104.5</c:v>
                </c:pt>
                <c:pt idx="2">
                  <c:v>108.53</c:v>
                </c:pt>
                <c:pt idx="3">
                  <c:v>108.23</c:v>
                </c:pt>
                <c:pt idx="4">
                  <c:v>111.89</c:v>
                </c:pt>
              </c:numCache>
            </c:numRef>
          </c:val>
          <c:extLst>
            <c:ext xmlns:c16="http://schemas.microsoft.com/office/drawing/2014/chart" uri="{C3380CC4-5D6E-409C-BE32-E72D297353CC}">
              <c16:uniqueId val="{00000000-2623-4D17-B8DD-5FD17CCB08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107.85</c:v>
                </c:pt>
              </c:numCache>
            </c:numRef>
          </c:val>
          <c:smooth val="0"/>
          <c:extLst>
            <c:ext xmlns:c16="http://schemas.microsoft.com/office/drawing/2014/chart" uri="{C3380CC4-5D6E-409C-BE32-E72D297353CC}">
              <c16:uniqueId val="{00000001-2623-4D17-B8DD-5FD17CCB08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24.59</c:v>
                </c:pt>
                <c:pt idx="1">
                  <c:v>25.29</c:v>
                </c:pt>
                <c:pt idx="2">
                  <c:v>26.97</c:v>
                </c:pt>
                <c:pt idx="3">
                  <c:v>28.75</c:v>
                </c:pt>
                <c:pt idx="4">
                  <c:v>30.86</c:v>
                </c:pt>
              </c:numCache>
            </c:numRef>
          </c:val>
          <c:extLst>
            <c:ext xmlns:c16="http://schemas.microsoft.com/office/drawing/2014/chart" uri="{C3380CC4-5D6E-409C-BE32-E72D297353CC}">
              <c16:uniqueId val="{00000000-9C8B-4FD0-81EB-C54C643BB1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23.79</c:v>
                </c:pt>
              </c:numCache>
            </c:numRef>
          </c:val>
          <c:smooth val="0"/>
          <c:extLst>
            <c:ext xmlns:c16="http://schemas.microsoft.com/office/drawing/2014/chart" uri="{C3380CC4-5D6E-409C-BE32-E72D297353CC}">
              <c16:uniqueId val="{00000001-9C8B-4FD0-81EB-C54C643BB1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F-4006-810C-75636FFFE7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1.22</c:v>
                </c:pt>
              </c:numCache>
            </c:numRef>
          </c:val>
          <c:smooth val="0"/>
          <c:extLst>
            <c:ext xmlns:c16="http://schemas.microsoft.com/office/drawing/2014/chart" uri="{C3380CC4-5D6E-409C-BE32-E72D297353CC}">
              <c16:uniqueId val="{00000001-BC8F-4006-810C-75636FFFE7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39-4195-BDA7-A320DC80C5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4.72</c:v>
                </c:pt>
              </c:numCache>
            </c:numRef>
          </c:val>
          <c:smooth val="0"/>
          <c:extLst>
            <c:ext xmlns:c16="http://schemas.microsoft.com/office/drawing/2014/chart" uri="{C3380CC4-5D6E-409C-BE32-E72D297353CC}">
              <c16:uniqueId val="{00000001-A539-4195-BDA7-A320DC80C5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80.989999999999995</c:v>
                </c:pt>
                <c:pt idx="1">
                  <c:v>90.64</c:v>
                </c:pt>
                <c:pt idx="2">
                  <c:v>88.59</c:v>
                </c:pt>
                <c:pt idx="3">
                  <c:v>79.02</c:v>
                </c:pt>
                <c:pt idx="4">
                  <c:v>81.11</c:v>
                </c:pt>
              </c:numCache>
            </c:numRef>
          </c:val>
          <c:extLst>
            <c:ext xmlns:c16="http://schemas.microsoft.com/office/drawing/2014/chart" uri="{C3380CC4-5D6E-409C-BE32-E72D297353CC}">
              <c16:uniqueId val="{00000000-23B4-4140-845E-E283A538E8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67.930000000000007</c:v>
                </c:pt>
              </c:numCache>
            </c:numRef>
          </c:val>
          <c:smooth val="0"/>
          <c:extLst>
            <c:ext xmlns:c16="http://schemas.microsoft.com/office/drawing/2014/chart" uri="{C3380CC4-5D6E-409C-BE32-E72D297353CC}">
              <c16:uniqueId val="{00000001-23B4-4140-845E-E283A538E8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670.71</c:v>
                </c:pt>
                <c:pt idx="1">
                  <c:v>583.11</c:v>
                </c:pt>
                <c:pt idx="2">
                  <c:v>573.74</c:v>
                </c:pt>
                <c:pt idx="3">
                  <c:v>568.25</c:v>
                </c:pt>
                <c:pt idx="4">
                  <c:v>558.98</c:v>
                </c:pt>
              </c:numCache>
            </c:numRef>
          </c:val>
          <c:extLst>
            <c:ext xmlns:c16="http://schemas.microsoft.com/office/drawing/2014/chart" uri="{C3380CC4-5D6E-409C-BE32-E72D297353CC}">
              <c16:uniqueId val="{00000000-037F-4C53-94BA-319C7AA8A7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857.88</c:v>
                </c:pt>
              </c:numCache>
            </c:numRef>
          </c:val>
          <c:smooth val="0"/>
          <c:extLst>
            <c:ext xmlns:c16="http://schemas.microsoft.com/office/drawing/2014/chart" uri="{C3380CC4-5D6E-409C-BE32-E72D297353CC}">
              <c16:uniqueId val="{00000001-037F-4C53-94BA-319C7AA8A7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104.11</c:v>
                </c:pt>
                <c:pt idx="1">
                  <c:v>100.16</c:v>
                </c:pt>
                <c:pt idx="2">
                  <c:v>110.3</c:v>
                </c:pt>
                <c:pt idx="3">
                  <c:v>114.82</c:v>
                </c:pt>
                <c:pt idx="4">
                  <c:v>124.52</c:v>
                </c:pt>
              </c:numCache>
            </c:numRef>
          </c:val>
          <c:extLst>
            <c:ext xmlns:c16="http://schemas.microsoft.com/office/drawing/2014/chart" uri="{C3380CC4-5D6E-409C-BE32-E72D297353CC}">
              <c16:uniqueId val="{00000000-AD2D-47E0-ABB0-B1FA4DFA76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94.97</c:v>
                </c:pt>
              </c:numCache>
            </c:numRef>
          </c:val>
          <c:smooth val="0"/>
          <c:extLst>
            <c:ext xmlns:c16="http://schemas.microsoft.com/office/drawing/2014/chart" uri="{C3380CC4-5D6E-409C-BE32-E72D297353CC}">
              <c16:uniqueId val="{00000001-AD2D-47E0-ABB0-B1FA4DFA76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144.74</c:v>
                </c:pt>
                <c:pt idx="1">
                  <c:v>150.34</c:v>
                </c:pt>
                <c:pt idx="2">
                  <c:v>136.06</c:v>
                </c:pt>
                <c:pt idx="3">
                  <c:v>130.34</c:v>
                </c:pt>
                <c:pt idx="4">
                  <c:v>118.9</c:v>
                </c:pt>
              </c:numCache>
            </c:numRef>
          </c:val>
          <c:extLst>
            <c:ext xmlns:c16="http://schemas.microsoft.com/office/drawing/2014/chart" uri="{C3380CC4-5D6E-409C-BE32-E72D297353CC}">
              <c16:uniqueId val="{00000000-D80C-4CC3-B33C-7E87FC76D2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159.49</c:v>
                </c:pt>
              </c:numCache>
            </c:numRef>
          </c:val>
          <c:smooth val="0"/>
          <c:extLst>
            <c:ext xmlns:c16="http://schemas.microsoft.com/office/drawing/2014/chart" uri="{C3380CC4-5D6E-409C-BE32-E72D297353CC}">
              <c16:uniqueId val="{00000001-D80C-4CC3-B33C-7E87FC76D2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76565</v>
      </c>
      <c r="AM8" s="51"/>
      <c r="AN8" s="51"/>
      <c r="AO8" s="51"/>
      <c r="AP8" s="51"/>
      <c r="AQ8" s="51"/>
      <c r="AR8" s="51"/>
      <c r="AS8" s="51"/>
      <c r="AT8" s="46">
        <f>データ!T6</f>
        <v>176.51</v>
      </c>
      <c r="AU8" s="46"/>
      <c r="AV8" s="46"/>
      <c r="AW8" s="46"/>
      <c r="AX8" s="46"/>
      <c r="AY8" s="46"/>
      <c r="AZ8" s="46"/>
      <c r="BA8" s="46"/>
      <c r="BB8" s="46">
        <f>データ!U6</f>
        <v>433.77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51.36</v>
      </c>
      <c r="J10" s="46"/>
      <c r="K10" s="46"/>
      <c r="L10" s="46"/>
      <c r="M10" s="46"/>
      <c r="N10" s="46"/>
      <c r="O10" s="46"/>
      <c r="P10" s="46">
        <f>データ!P6</f>
        <v>78.040000000000006</v>
      </c>
      <c r="Q10" s="46"/>
      <c r="R10" s="46"/>
      <c r="S10" s="46"/>
      <c r="T10" s="46"/>
      <c r="U10" s="46"/>
      <c r="V10" s="46"/>
      <c r="W10" s="46">
        <f>データ!Q6</f>
        <v>91.09</v>
      </c>
      <c r="X10" s="46"/>
      <c r="Y10" s="46"/>
      <c r="Z10" s="46"/>
      <c r="AA10" s="46"/>
      <c r="AB10" s="46"/>
      <c r="AC10" s="46"/>
      <c r="AD10" s="51">
        <f>データ!R6</f>
        <v>2640</v>
      </c>
      <c r="AE10" s="51"/>
      <c r="AF10" s="51"/>
      <c r="AG10" s="51"/>
      <c r="AH10" s="51"/>
      <c r="AI10" s="51"/>
      <c r="AJ10" s="51"/>
      <c r="AK10" s="2"/>
      <c r="AL10" s="51">
        <f>データ!V6</f>
        <v>59405</v>
      </c>
      <c r="AM10" s="51"/>
      <c r="AN10" s="51"/>
      <c r="AO10" s="51"/>
      <c r="AP10" s="51"/>
      <c r="AQ10" s="51"/>
      <c r="AR10" s="51"/>
      <c r="AS10" s="51"/>
      <c r="AT10" s="46">
        <f>データ!W6</f>
        <v>13.43</v>
      </c>
      <c r="AU10" s="46"/>
      <c r="AV10" s="46"/>
      <c r="AW10" s="46"/>
      <c r="AX10" s="46"/>
      <c r="AY10" s="46"/>
      <c r="AZ10" s="46"/>
      <c r="BA10" s="46"/>
      <c r="BB10" s="46">
        <f>データ!X6</f>
        <v>4423.3100000000004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5UkowhzNzhPpOzFCCqtsD24LJAlCVThp7ndewdMCPSauBl99Fz4jnSSRcMe+MS+1wABbhcCEoPwIF9PZCOb1Q==" saltValue="KmIsLo0JD5rGiap/wiG9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282154</v>
      </c>
      <c r="D6" s="33">
        <f t="shared" si="3"/>
        <v>46</v>
      </c>
      <c r="E6" s="33">
        <f t="shared" si="3"/>
        <v>17</v>
      </c>
      <c r="F6" s="33">
        <f t="shared" si="3"/>
        <v>1</v>
      </c>
      <c r="G6" s="33">
        <f t="shared" si="3"/>
        <v>0</v>
      </c>
      <c r="H6" s="33" t="str">
        <f t="shared" si="3"/>
        <v>兵庫県　三木市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51.36</v>
      </c>
      <c r="P6" s="34">
        <f t="shared" si="3"/>
        <v>78.040000000000006</v>
      </c>
      <c r="Q6" s="34">
        <f t="shared" si="3"/>
        <v>91.09</v>
      </c>
      <c r="R6" s="34">
        <f t="shared" si="3"/>
        <v>2640</v>
      </c>
      <c r="S6" s="34">
        <f t="shared" si="3"/>
        <v>76565</v>
      </c>
      <c r="T6" s="34">
        <f t="shared" si="3"/>
        <v>176.51</v>
      </c>
      <c r="U6" s="34">
        <f t="shared" si="3"/>
        <v>433.77</v>
      </c>
      <c r="V6" s="34">
        <f t="shared" si="3"/>
        <v>59405</v>
      </c>
      <c r="W6" s="34">
        <f t="shared" si="3"/>
        <v>13.43</v>
      </c>
      <c r="X6" s="34">
        <f t="shared" si="3"/>
        <v>4423.3100000000004</v>
      </c>
      <c r="Y6" s="35">
        <f>IF(Y7="",NA(),Y7)</f>
        <v>109.5</v>
      </c>
      <c r="Z6" s="35">
        <f t="shared" ref="Z6:AH6" si="4">IF(Z7="",NA(),Z7)</f>
        <v>104.5</v>
      </c>
      <c r="AA6" s="35">
        <f t="shared" si="4"/>
        <v>108.53</v>
      </c>
      <c r="AB6" s="35">
        <f t="shared" si="4"/>
        <v>108.23</v>
      </c>
      <c r="AC6" s="35">
        <f t="shared" si="4"/>
        <v>111.89</v>
      </c>
      <c r="AD6" s="35">
        <f t="shared" si="4"/>
        <v>105.73</v>
      </c>
      <c r="AE6" s="35">
        <f t="shared" si="4"/>
        <v>108.38</v>
      </c>
      <c r="AF6" s="35">
        <f t="shared" si="4"/>
        <v>108.43</v>
      </c>
      <c r="AG6" s="35">
        <f t="shared" si="4"/>
        <v>107.15</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4.72</v>
      </c>
      <c r="AT6" s="34" t="str">
        <f>IF(AT7="","",IF(AT7="-","【-】","【"&amp;SUBSTITUTE(TEXT(AT7,"#,##0.00"),"-","△")&amp;"】"))</f>
        <v>【3.64】</v>
      </c>
      <c r="AU6" s="35">
        <f>IF(AU7="",NA(),AU7)</f>
        <v>80.989999999999995</v>
      </c>
      <c r="AV6" s="35">
        <f t="shared" ref="AV6:BD6" si="6">IF(AV7="",NA(),AV7)</f>
        <v>90.64</v>
      </c>
      <c r="AW6" s="35">
        <f t="shared" si="6"/>
        <v>88.59</v>
      </c>
      <c r="AX6" s="35">
        <f t="shared" si="6"/>
        <v>79.02</v>
      </c>
      <c r="AY6" s="35">
        <f t="shared" si="6"/>
        <v>81.11</v>
      </c>
      <c r="AZ6" s="35">
        <f t="shared" si="6"/>
        <v>50.78</v>
      </c>
      <c r="BA6" s="35">
        <f t="shared" si="6"/>
        <v>57.48</v>
      </c>
      <c r="BB6" s="35">
        <f t="shared" si="6"/>
        <v>54.32</v>
      </c>
      <c r="BC6" s="35">
        <f t="shared" si="6"/>
        <v>46.82</v>
      </c>
      <c r="BD6" s="35">
        <f t="shared" si="6"/>
        <v>67.930000000000007</v>
      </c>
      <c r="BE6" s="34" t="str">
        <f>IF(BE7="","",IF(BE7="-","【-】","【"&amp;SUBSTITUTE(TEXT(BE7,"#,##0.00"),"-","△")&amp;"】"))</f>
        <v>【67.52】</v>
      </c>
      <c r="BF6" s="35">
        <f>IF(BF7="",NA(),BF7)</f>
        <v>670.71</v>
      </c>
      <c r="BG6" s="35">
        <f t="shared" ref="BG6:BO6" si="7">IF(BG7="",NA(),BG7)</f>
        <v>583.11</v>
      </c>
      <c r="BH6" s="35">
        <f t="shared" si="7"/>
        <v>573.74</v>
      </c>
      <c r="BI6" s="35">
        <f t="shared" si="7"/>
        <v>568.25</v>
      </c>
      <c r="BJ6" s="35">
        <f t="shared" si="7"/>
        <v>558.98</v>
      </c>
      <c r="BK6" s="35">
        <f t="shared" si="7"/>
        <v>1053.93</v>
      </c>
      <c r="BL6" s="35">
        <f t="shared" si="7"/>
        <v>1046.25</v>
      </c>
      <c r="BM6" s="35">
        <f t="shared" si="7"/>
        <v>1000.94</v>
      </c>
      <c r="BN6" s="35">
        <f t="shared" si="7"/>
        <v>1028.05</v>
      </c>
      <c r="BO6" s="35">
        <f t="shared" si="7"/>
        <v>857.88</v>
      </c>
      <c r="BP6" s="34" t="str">
        <f>IF(BP7="","",IF(BP7="-","【-】","【"&amp;SUBSTITUTE(TEXT(BP7,"#,##0.00"),"-","△")&amp;"】"))</f>
        <v>【705.21】</v>
      </c>
      <c r="BQ6" s="35">
        <f>IF(BQ7="",NA(),BQ7)</f>
        <v>104.11</v>
      </c>
      <c r="BR6" s="35">
        <f t="shared" ref="BR6:BZ6" si="8">IF(BR7="",NA(),BR7)</f>
        <v>100.16</v>
      </c>
      <c r="BS6" s="35">
        <f t="shared" si="8"/>
        <v>110.3</v>
      </c>
      <c r="BT6" s="35">
        <f t="shared" si="8"/>
        <v>114.82</v>
      </c>
      <c r="BU6" s="35">
        <f t="shared" si="8"/>
        <v>124.52</v>
      </c>
      <c r="BV6" s="35">
        <f t="shared" si="8"/>
        <v>85.23</v>
      </c>
      <c r="BW6" s="35">
        <f t="shared" si="8"/>
        <v>88.37</v>
      </c>
      <c r="BX6" s="35">
        <f t="shared" si="8"/>
        <v>93.77</v>
      </c>
      <c r="BY6" s="35">
        <f t="shared" si="8"/>
        <v>94.73</v>
      </c>
      <c r="BZ6" s="35">
        <f t="shared" si="8"/>
        <v>94.97</v>
      </c>
      <c r="CA6" s="34" t="str">
        <f>IF(CA7="","",IF(CA7="-","【-】","【"&amp;SUBSTITUTE(TEXT(CA7,"#,##0.00"),"-","△")&amp;"】"))</f>
        <v>【98.96】</v>
      </c>
      <c r="CB6" s="35">
        <f>IF(CB7="",NA(),CB7)</f>
        <v>144.74</v>
      </c>
      <c r="CC6" s="35">
        <f t="shared" ref="CC6:CK6" si="9">IF(CC7="",NA(),CC7)</f>
        <v>150.34</v>
      </c>
      <c r="CD6" s="35">
        <f t="shared" si="9"/>
        <v>136.06</v>
      </c>
      <c r="CE6" s="35">
        <f t="shared" si="9"/>
        <v>130.34</v>
      </c>
      <c r="CF6" s="35">
        <f t="shared" si="9"/>
        <v>118.9</v>
      </c>
      <c r="CG6" s="35">
        <f t="shared" si="9"/>
        <v>185.7</v>
      </c>
      <c r="CH6" s="35">
        <f t="shared" si="9"/>
        <v>178.11</v>
      </c>
      <c r="CI6" s="35">
        <f t="shared" si="9"/>
        <v>165.57</v>
      </c>
      <c r="CJ6" s="35">
        <f t="shared" si="9"/>
        <v>160.91</v>
      </c>
      <c r="CK6" s="35">
        <f t="shared" si="9"/>
        <v>159.49</v>
      </c>
      <c r="CL6" s="34" t="str">
        <f>IF(CL7="","",IF(CL7="-","【-】","【"&amp;SUBSTITUTE(TEXT(CL7,"#,##0.00"),"-","△")&amp;"】"))</f>
        <v>【134.52】</v>
      </c>
      <c r="CM6" s="35">
        <f>IF(CM7="",NA(),CM7)</f>
        <v>57.95</v>
      </c>
      <c r="CN6" s="35">
        <f t="shared" ref="CN6:CV6" si="10">IF(CN7="",NA(),CN7)</f>
        <v>56.23</v>
      </c>
      <c r="CO6" s="35">
        <f t="shared" si="10"/>
        <v>56.41</v>
      </c>
      <c r="CP6" s="35">
        <f t="shared" si="10"/>
        <v>58</v>
      </c>
      <c r="CQ6" s="35">
        <f t="shared" si="10"/>
        <v>58.45</v>
      </c>
      <c r="CR6" s="35">
        <f t="shared" si="10"/>
        <v>61.03</v>
      </c>
      <c r="CS6" s="35">
        <f t="shared" si="10"/>
        <v>59.55</v>
      </c>
      <c r="CT6" s="35">
        <f t="shared" si="10"/>
        <v>59.19</v>
      </c>
      <c r="CU6" s="35">
        <f t="shared" si="10"/>
        <v>61.4</v>
      </c>
      <c r="CV6" s="35">
        <f t="shared" si="10"/>
        <v>65.28</v>
      </c>
      <c r="CW6" s="34" t="str">
        <f>IF(CW7="","",IF(CW7="-","【-】","【"&amp;SUBSTITUTE(TEXT(CW7,"#,##0.00"),"-","△")&amp;"】"))</f>
        <v>【59.57】</v>
      </c>
      <c r="CX6" s="35">
        <f>IF(CX7="",NA(),CX7)</f>
        <v>94.63</v>
      </c>
      <c r="CY6" s="35">
        <f t="shared" ref="CY6:DG6" si="11">IF(CY7="",NA(),CY7)</f>
        <v>95.05</v>
      </c>
      <c r="CZ6" s="35">
        <f t="shared" si="11"/>
        <v>95.36</v>
      </c>
      <c r="DA6" s="35">
        <f t="shared" si="11"/>
        <v>95.58</v>
      </c>
      <c r="DB6" s="35">
        <f t="shared" si="11"/>
        <v>95.77</v>
      </c>
      <c r="DC6" s="35">
        <f t="shared" si="11"/>
        <v>86.83</v>
      </c>
      <c r="DD6" s="35">
        <f t="shared" si="11"/>
        <v>87.14</v>
      </c>
      <c r="DE6" s="35">
        <f t="shared" si="11"/>
        <v>86.66</v>
      </c>
      <c r="DF6" s="35">
        <f t="shared" si="11"/>
        <v>86.28</v>
      </c>
      <c r="DG6" s="35">
        <f t="shared" si="11"/>
        <v>92.72</v>
      </c>
      <c r="DH6" s="34" t="str">
        <f>IF(DH7="","",IF(DH7="-","【-】","【"&amp;SUBSTITUTE(TEXT(DH7,"#,##0.00"),"-","△")&amp;"】"))</f>
        <v>【95.57】</v>
      </c>
      <c r="DI6" s="35">
        <f>IF(DI7="",NA(),DI7)</f>
        <v>24.59</v>
      </c>
      <c r="DJ6" s="35">
        <f t="shared" ref="DJ6:DR6" si="12">IF(DJ7="",NA(),DJ7)</f>
        <v>25.29</v>
      </c>
      <c r="DK6" s="35">
        <f t="shared" si="12"/>
        <v>26.97</v>
      </c>
      <c r="DL6" s="35">
        <f t="shared" si="12"/>
        <v>28.75</v>
      </c>
      <c r="DM6" s="35">
        <f t="shared" si="12"/>
        <v>30.86</v>
      </c>
      <c r="DN6" s="35">
        <f t="shared" si="12"/>
        <v>14.26</v>
      </c>
      <c r="DO6" s="35">
        <f t="shared" si="12"/>
        <v>15.21</v>
      </c>
      <c r="DP6" s="35">
        <f t="shared" si="12"/>
        <v>17.350000000000001</v>
      </c>
      <c r="DQ6" s="35">
        <f t="shared" si="12"/>
        <v>17.239999999999998</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1.22</v>
      </c>
      <c r="ED6" s="34" t="str">
        <f>IF(ED7="","",IF(ED7="-","【-】","【"&amp;SUBSTITUTE(TEXT(ED7,"#,##0.00"),"-","△")&amp;"】"))</f>
        <v>【5.72】</v>
      </c>
      <c r="EE6" s="35">
        <f>IF(EE7="",NA(),EE7)</f>
        <v>0.51</v>
      </c>
      <c r="EF6" s="35">
        <f t="shared" ref="EF6:EN6" si="14">IF(EF7="",NA(),EF7)</f>
        <v>0.59</v>
      </c>
      <c r="EG6" s="35">
        <f t="shared" si="14"/>
        <v>0.86</v>
      </c>
      <c r="EH6" s="35">
        <f t="shared" si="14"/>
        <v>0.32</v>
      </c>
      <c r="EI6" s="35">
        <f t="shared" si="14"/>
        <v>0.08</v>
      </c>
      <c r="EJ6" s="35">
        <f t="shared" si="14"/>
        <v>0.01</v>
      </c>
      <c r="EK6" s="35">
        <f t="shared" si="14"/>
        <v>0.11</v>
      </c>
      <c r="EL6" s="35">
        <f t="shared" si="14"/>
        <v>0.09</v>
      </c>
      <c r="EM6" s="35">
        <f t="shared" si="14"/>
        <v>0.12</v>
      </c>
      <c r="EN6" s="35">
        <f t="shared" si="14"/>
        <v>0.09</v>
      </c>
      <c r="EO6" s="34" t="str">
        <f>IF(EO7="","",IF(EO7="-","【-】","【"&amp;SUBSTITUTE(TEXT(EO7,"#,##0.00"),"-","△")&amp;"】"))</f>
        <v>【0.30】</v>
      </c>
    </row>
    <row r="7" spans="1:148" s="36" customFormat="1" x14ac:dyDescent="0.15">
      <c r="A7" s="28"/>
      <c r="B7" s="37">
        <v>2020</v>
      </c>
      <c r="C7" s="37">
        <v>282154</v>
      </c>
      <c r="D7" s="37">
        <v>46</v>
      </c>
      <c r="E7" s="37">
        <v>17</v>
      </c>
      <c r="F7" s="37">
        <v>1</v>
      </c>
      <c r="G7" s="37">
        <v>0</v>
      </c>
      <c r="H7" s="37" t="s">
        <v>95</v>
      </c>
      <c r="I7" s="37" t="s">
        <v>96</v>
      </c>
      <c r="J7" s="37" t="s">
        <v>97</v>
      </c>
      <c r="K7" s="37" t="s">
        <v>98</v>
      </c>
      <c r="L7" s="37" t="s">
        <v>99</v>
      </c>
      <c r="M7" s="37" t="s">
        <v>100</v>
      </c>
      <c r="N7" s="38" t="s">
        <v>101</v>
      </c>
      <c r="O7" s="38">
        <v>51.36</v>
      </c>
      <c r="P7" s="38">
        <v>78.040000000000006</v>
      </c>
      <c r="Q7" s="38">
        <v>91.09</v>
      </c>
      <c r="R7" s="38">
        <v>2640</v>
      </c>
      <c r="S7" s="38">
        <v>76565</v>
      </c>
      <c r="T7" s="38">
        <v>176.51</v>
      </c>
      <c r="U7" s="38">
        <v>433.77</v>
      </c>
      <c r="V7" s="38">
        <v>59405</v>
      </c>
      <c r="W7" s="38">
        <v>13.43</v>
      </c>
      <c r="X7" s="38">
        <v>4423.3100000000004</v>
      </c>
      <c r="Y7" s="38">
        <v>109.5</v>
      </c>
      <c r="Z7" s="38">
        <v>104.5</v>
      </c>
      <c r="AA7" s="38">
        <v>108.53</v>
      </c>
      <c r="AB7" s="38">
        <v>108.23</v>
      </c>
      <c r="AC7" s="38">
        <v>111.89</v>
      </c>
      <c r="AD7" s="38">
        <v>105.73</v>
      </c>
      <c r="AE7" s="38">
        <v>108.38</v>
      </c>
      <c r="AF7" s="38">
        <v>108.43</v>
      </c>
      <c r="AG7" s="38">
        <v>107.15</v>
      </c>
      <c r="AH7" s="38">
        <v>107.85</v>
      </c>
      <c r="AI7" s="38">
        <v>106.67</v>
      </c>
      <c r="AJ7" s="38">
        <v>0</v>
      </c>
      <c r="AK7" s="38">
        <v>0</v>
      </c>
      <c r="AL7" s="38">
        <v>0</v>
      </c>
      <c r="AM7" s="38">
        <v>0</v>
      </c>
      <c r="AN7" s="38">
        <v>0</v>
      </c>
      <c r="AO7" s="38">
        <v>14.68</v>
      </c>
      <c r="AP7" s="38">
        <v>12.78</v>
      </c>
      <c r="AQ7" s="38">
        <v>12.89</v>
      </c>
      <c r="AR7" s="38">
        <v>15.68</v>
      </c>
      <c r="AS7" s="38">
        <v>4.72</v>
      </c>
      <c r="AT7" s="38">
        <v>3.64</v>
      </c>
      <c r="AU7" s="38">
        <v>80.989999999999995</v>
      </c>
      <c r="AV7" s="38">
        <v>90.64</v>
      </c>
      <c r="AW7" s="38">
        <v>88.59</v>
      </c>
      <c r="AX7" s="38">
        <v>79.02</v>
      </c>
      <c r="AY7" s="38">
        <v>81.11</v>
      </c>
      <c r="AZ7" s="38">
        <v>50.78</v>
      </c>
      <c r="BA7" s="38">
        <v>57.48</v>
      </c>
      <c r="BB7" s="38">
        <v>54.32</v>
      </c>
      <c r="BC7" s="38">
        <v>46.82</v>
      </c>
      <c r="BD7" s="38">
        <v>67.930000000000007</v>
      </c>
      <c r="BE7" s="38">
        <v>67.52</v>
      </c>
      <c r="BF7" s="38">
        <v>670.71</v>
      </c>
      <c r="BG7" s="38">
        <v>583.11</v>
      </c>
      <c r="BH7" s="38">
        <v>573.74</v>
      </c>
      <c r="BI7" s="38">
        <v>568.25</v>
      </c>
      <c r="BJ7" s="38">
        <v>558.98</v>
      </c>
      <c r="BK7" s="38">
        <v>1053.93</v>
      </c>
      <c r="BL7" s="38">
        <v>1046.25</v>
      </c>
      <c r="BM7" s="38">
        <v>1000.94</v>
      </c>
      <c r="BN7" s="38">
        <v>1028.05</v>
      </c>
      <c r="BO7" s="38">
        <v>857.88</v>
      </c>
      <c r="BP7" s="38">
        <v>705.21</v>
      </c>
      <c r="BQ7" s="38">
        <v>104.11</v>
      </c>
      <c r="BR7" s="38">
        <v>100.16</v>
      </c>
      <c r="BS7" s="38">
        <v>110.3</v>
      </c>
      <c r="BT7" s="38">
        <v>114.82</v>
      </c>
      <c r="BU7" s="38">
        <v>124.52</v>
      </c>
      <c r="BV7" s="38">
        <v>85.23</v>
      </c>
      <c r="BW7" s="38">
        <v>88.37</v>
      </c>
      <c r="BX7" s="38">
        <v>93.77</v>
      </c>
      <c r="BY7" s="38">
        <v>94.73</v>
      </c>
      <c r="BZ7" s="38">
        <v>94.97</v>
      </c>
      <c r="CA7" s="38">
        <v>98.96</v>
      </c>
      <c r="CB7" s="38">
        <v>144.74</v>
      </c>
      <c r="CC7" s="38">
        <v>150.34</v>
      </c>
      <c r="CD7" s="38">
        <v>136.06</v>
      </c>
      <c r="CE7" s="38">
        <v>130.34</v>
      </c>
      <c r="CF7" s="38">
        <v>118.9</v>
      </c>
      <c r="CG7" s="38">
        <v>185.7</v>
      </c>
      <c r="CH7" s="38">
        <v>178.11</v>
      </c>
      <c r="CI7" s="38">
        <v>165.57</v>
      </c>
      <c r="CJ7" s="38">
        <v>160.91</v>
      </c>
      <c r="CK7" s="38">
        <v>159.49</v>
      </c>
      <c r="CL7" s="38">
        <v>134.52000000000001</v>
      </c>
      <c r="CM7" s="38">
        <v>57.95</v>
      </c>
      <c r="CN7" s="38">
        <v>56.23</v>
      </c>
      <c r="CO7" s="38">
        <v>56.41</v>
      </c>
      <c r="CP7" s="38">
        <v>58</v>
      </c>
      <c r="CQ7" s="38">
        <v>58.45</v>
      </c>
      <c r="CR7" s="38">
        <v>61.03</v>
      </c>
      <c r="CS7" s="38">
        <v>59.55</v>
      </c>
      <c r="CT7" s="38">
        <v>59.19</v>
      </c>
      <c r="CU7" s="38">
        <v>61.4</v>
      </c>
      <c r="CV7" s="38">
        <v>65.28</v>
      </c>
      <c r="CW7" s="38">
        <v>59.57</v>
      </c>
      <c r="CX7" s="38">
        <v>94.63</v>
      </c>
      <c r="CY7" s="38">
        <v>95.05</v>
      </c>
      <c r="CZ7" s="38">
        <v>95.36</v>
      </c>
      <c r="DA7" s="38">
        <v>95.58</v>
      </c>
      <c r="DB7" s="38">
        <v>95.77</v>
      </c>
      <c r="DC7" s="38">
        <v>86.83</v>
      </c>
      <c r="DD7" s="38">
        <v>87.14</v>
      </c>
      <c r="DE7" s="38">
        <v>86.66</v>
      </c>
      <c r="DF7" s="38">
        <v>86.28</v>
      </c>
      <c r="DG7" s="38">
        <v>92.72</v>
      </c>
      <c r="DH7" s="38">
        <v>95.57</v>
      </c>
      <c r="DI7" s="38">
        <v>24.59</v>
      </c>
      <c r="DJ7" s="38">
        <v>25.29</v>
      </c>
      <c r="DK7" s="38">
        <v>26.97</v>
      </c>
      <c r="DL7" s="38">
        <v>28.75</v>
      </c>
      <c r="DM7" s="38">
        <v>30.86</v>
      </c>
      <c r="DN7" s="38">
        <v>14.26</v>
      </c>
      <c r="DO7" s="38">
        <v>15.21</v>
      </c>
      <c r="DP7" s="38">
        <v>17.350000000000001</v>
      </c>
      <c r="DQ7" s="38">
        <v>17.239999999999998</v>
      </c>
      <c r="DR7" s="38">
        <v>23.79</v>
      </c>
      <c r="DS7" s="38">
        <v>36.520000000000003</v>
      </c>
      <c r="DT7" s="38">
        <v>0</v>
      </c>
      <c r="DU7" s="38">
        <v>0</v>
      </c>
      <c r="DV7" s="38">
        <v>0</v>
      </c>
      <c r="DW7" s="38">
        <v>0</v>
      </c>
      <c r="DX7" s="38">
        <v>0</v>
      </c>
      <c r="DY7" s="38">
        <v>0.01</v>
      </c>
      <c r="DZ7" s="38">
        <v>0.01</v>
      </c>
      <c r="EA7" s="38">
        <v>0.01</v>
      </c>
      <c r="EB7" s="38">
        <v>0.11</v>
      </c>
      <c r="EC7" s="38">
        <v>1.22</v>
      </c>
      <c r="ED7" s="38">
        <v>5.72</v>
      </c>
      <c r="EE7" s="38">
        <v>0.51</v>
      </c>
      <c r="EF7" s="38">
        <v>0.59</v>
      </c>
      <c r="EG7" s="38">
        <v>0.86</v>
      </c>
      <c r="EH7" s="38">
        <v>0.32</v>
      </c>
      <c r="EI7" s="38">
        <v>0.08</v>
      </c>
      <c r="EJ7" s="38">
        <v>0.01</v>
      </c>
      <c r="EK7" s="38">
        <v>0.11</v>
      </c>
      <c r="EL7" s="38">
        <v>0.09</v>
      </c>
      <c r="EM7" s="38">
        <v>0.12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2022-01-28T02:27:23Z</cp:lastPrinted>
  <dcterms:created xsi:type="dcterms:W3CDTF">2021-12-03T07:15:59Z</dcterms:created>
  <dcterms:modified xsi:type="dcterms:W3CDTF">2022-01-28T02:36:42Z</dcterms:modified>
  <cp:category/>
</cp:coreProperties>
</file>