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19800" windowHeight="11760" activeTab="1"/>
  </bookViews>
  <sheets>
    <sheet name="様式１　個票" sheetId="1" r:id="rId1"/>
    <sheet name="様式2(一覧)" sheetId="2" r:id="rId2"/>
    <sheet name="様式2-1" sheetId="5" r:id="rId3"/>
    <sheet name="様式2-2" sheetId="4" r:id="rId4"/>
    <sheet name="様式2-3" sheetId="7" r:id="rId5"/>
    <sheet name="選択肢" sheetId="8" r:id="rId6"/>
    <sheet name="Sheet3" sheetId="3" r:id="rId7"/>
  </sheets>
  <definedNames>
    <definedName name="_xlnm.Print_Area" localSheetId="0">'様式１　個票'!$A$1:$J$52</definedName>
    <definedName name="_xlnm.Print_Area" localSheetId="4">'様式2-3'!$A$1:$AN$112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5" i="1" l="1"/>
  <c r="H35" i="1"/>
  <c r="G35" i="1"/>
  <c r="E35" i="1"/>
  <c r="D35" i="1"/>
  <c r="B35" i="1"/>
  <c r="I34" i="1"/>
  <c r="H34" i="1"/>
  <c r="G34" i="1"/>
  <c r="E34" i="1"/>
  <c r="D34" i="1"/>
  <c r="B34" i="1"/>
  <c r="I33" i="1"/>
  <c r="H33" i="1"/>
  <c r="G33" i="1"/>
  <c r="E33" i="1"/>
  <c r="D33" i="1"/>
  <c r="B33" i="1"/>
  <c r="I32" i="1"/>
  <c r="H32" i="1"/>
  <c r="G32" i="1"/>
  <c r="E32" i="1"/>
  <c r="D32" i="1"/>
  <c r="B32" i="1"/>
  <c r="I31" i="1"/>
  <c r="H31" i="1"/>
  <c r="G31" i="1"/>
  <c r="E31" i="1"/>
  <c r="D31" i="1"/>
  <c r="B31" i="1"/>
  <c r="I30" i="1"/>
  <c r="H30" i="1"/>
  <c r="G30" i="1"/>
  <c r="E30" i="1"/>
  <c r="D30" i="1"/>
  <c r="B30" i="1"/>
  <c r="H26" i="1"/>
  <c r="F26" i="1"/>
  <c r="B26" i="1"/>
  <c r="H25" i="1"/>
  <c r="F25" i="1"/>
  <c r="B25" i="1"/>
  <c r="H24" i="1"/>
  <c r="F24" i="1"/>
  <c r="B24" i="1"/>
  <c r="H23" i="1"/>
  <c r="F23" i="1"/>
  <c r="B23" i="1"/>
  <c r="G19" i="1"/>
  <c r="E19" i="1"/>
  <c r="G18" i="1"/>
  <c r="E18" i="1"/>
  <c r="G17" i="1"/>
  <c r="E17" i="1"/>
  <c r="G16" i="1"/>
  <c r="E16" i="1"/>
  <c r="G15" i="1"/>
  <c r="E15" i="1"/>
  <c r="G14" i="1"/>
  <c r="E14" i="1"/>
  <c r="G13" i="1"/>
  <c r="E13" i="1"/>
  <c r="G12" i="1"/>
  <c r="E12" i="1"/>
  <c r="H8" i="1"/>
  <c r="H7" i="1"/>
  <c r="H5" i="1"/>
  <c r="C4" i="1"/>
  <c r="C3" i="1"/>
  <c r="C5" i="1" s="1"/>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7"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7" i="2"/>
  <c r="O36" i="2"/>
  <c r="L36" i="2"/>
  <c r="O35" i="2"/>
  <c r="L35" i="2"/>
  <c r="O34" i="2"/>
  <c r="L34" i="2"/>
  <c r="O33" i="2"/>
  <c r="L33" i="2"/>
  <c r="O32" i="2"/>
  <c r="L32" i="2"/>
  <c r="O31" i="2"/>
  <c r="L31" i="2"/>
  <c r="O30" i="2"/>
  <c r="L30" i="2"/>
  <c r="O29" i="2"/>
  <c r="L29" i="2"/>
  <c r="O28" i="2"/>
  <c r="L28" i="2"/>
  <c r="O27" i="2"/>
  <c r="L27" i="2"/>
  <c r="O26" i="2"/>
  <c r="L26" i="2"/>
  <c r="O25" i="2"/>
  <c r="L25" i="2"/>
  <c r="O24" i="2"/>
  <c r="L24" i="2"/>
  <c r="O23" i="2"/>
  <c r="L23" i="2"/>
  <c r="O22" i="2"/>
  <c r="L22" i="2"/>
  <c r="O21" i="2"/>
  <c r="L21" i="2"/>
  <c r="O20" i="2"/>
  <c r="L20" i="2"/>
  <c r="O19" i="2"/>
  <c r="L19" i="2"/>
  <c r="O18" i="2"/>
  <c r="L18" i="2"/>
  <c r="O17" i="2"/>
  <c r="L17" i="2"/>
  <c r="O16" i="2"/>
  <c r="L16" i="2"/>
  <c r="O15" i="2"/>
  <c r="L15" i="2"/>
  <c r="O14" i="2"/>
  <c r="L14" i="2"/>
  <c r="O13" i="2"/>
  <c r="L13" i="2"/>
  <c r="O12" i="2"/>
  <c r="L12" i="2"/>
  <c r="O11" i="2"/>
  <c r="L11" i="2"/>
  <c r="O10" i="2"/>
  <c r="L10" i="2"/>
  <c r="O9" i="2"/>
  <c r="L9" i="2"/>
  <c r="O8" i="2"/>
  <c r="L8" i="2"/>
  <c r="O7" i="2"/>
  <c r="L7" i="2"/>
  <c r="AM39" i="7"/>
  <c r="AN39" i="7"/>
  <c r="AM40" i="7"/>
  <c r="AN40" i="7"/>
  <c r="AM41" i="7"/>
  <c r="AN41" i="7"/>
  <c r="AM42" i="7"/>
  <c r="AN42" i="7"/>
  <c r="AM43" i="7"/>
  <c r="AN43" i="7"/>
  <c r="AM44" i="7"/>
  <c r="AN44" i="7"/>
  <c r="AM45" i="7"/>
  <c r="AN45" i="7"/>
  <c r="AM46" i="7"/>
  <c r="AN46" i="7"/>
  <c r="AM47" i="7"/>
  <c r="AN47" i="7"/>
  <c r="AM48" i="7"/>
  <c r="AN48" i="7"/>
  <c r="AM49" i="7"/>
  <c r="AN49" i="7"/>
  <c r="AM50" i="7"/>
  <c r="AN50" i="7"/>
  <c r="AM51" i="7"/>
  <c r="AN51" i="7"/>
  <c r="AM52" i="7"/>
  <c r="AN52" i="7"/>
  <c r="AM53" i="7"/>
  <c r="AN53" i="7"/>
  <c r="AM54" i="7"/>
  <c r="AN54" i="7"/>
  <c r="AM55" i="7"/>
  <c r="AN55" i="7"/>
  <c r="AM56" i="7"/>
  <c r="AN56" i="7"/>
  <c r="AM57" i="7"/>
  <c r="AN57" i="7"/>
  <c r="AM58" i="7"/>
  <c r="AN58" i="7"/>
  <c r="AM59" i="7"/>
  <c r="AN59" i="7"/>
  <c r="AM60" i="7"/>
  <c r="AN60" i="7"/>
  <c r="AM61" i="7"/>
  <c r="AN61" i="7"/>
  <c r="AM62" i="7"/>
  <c r="AN62" i="7"/>
  <c r="AM63" i="7"/>
  <c r="AN63" i="7"/>
  <c r="AM64" i="7"/>
  <c r="AN64" i="7"/>
  <c r="AM65" i="7"/>
  <c r="AN65" i="7"/>
  <c r="AM66" i="7"/>
  <c r="AN66" i="7"/>
  <c r="AM67" i="7"/>
  <c r="AN67" i="7"/>
  <c r="AM68" i="7"/>
  <c r="AN68" i="7"/>
  <c r="AM69" i="7"/>
  <c r="AN69" i="7"/>
  <c r="AM70" i="7"/>
  <c r="AN70" i="7"/>
  <c r="AM71" i="7"/>
  <c r="AN71" i="7"/>
  <c r="AM72" i="7"/>
  <c r="AN72" i="7"/>
  <c r="AM73" i="7"/>
  <c r="AN73" i="7"/>
  <c r="AM74" i="7"/>
  <c r="AN74" i="7"/>
  <c r="AM75" i="7"/>
  <c r="AN75" i="7"/>
  <c r="AM76" i="7"/>
  <c r="AN76" i="7"/>
  <c r="AM77" i="7"/>
  <c r="AN77" i="7"/>
  <c r="AM78" i="7"/>
  <c r="AN78" i="7"/>
  <c r="AM79" i="7"/>
  <c r="AN79" i="7"/>
  <c r="AM80" i="7"/>
  <c r="AN80" i="7"/>
  <c r="AM81" i="7"/>
  <c r="AN81" i="7"/>
  <c r="AM82" i="7"/>
  <c r="AN82" i="7"/>
  <c r="AM83" i="7"/>
  <c r="AN83" i="7"/>
  <c r="AM84" i="7"/>
  <c r="AN84" i="7"/>
  <c r="AM85" i="7"/>
  <c r="AN85" i="7"/>
  <c r="AM86" i="7"/>
  <c r="AN86" i="7"/>
  <c r="AM87" i="7"/>
  <c r="AN87" i="7"/>
  <c r="AM88" i="7"/>
  <c r="AN88" i="7"/>
  <c r="AM89" i="7"/>
  <c r="AN89" i="7"/>
  <c r="AM90" i="7"/>
  <c r="AN90" i="7"/>
  <c r="AM91" i="7"/>
  <c r="AN91" i="7"/>
  <c r="AM92" i="7"/>
  <c r="AN92" i="7"/>
  <c r="AM93" i="7"/>
  <c r="AN93" i="7"/>
  <c r="AM94" i="7"/>
  <c r="AN94" i="7"/>
  <c r="AM95" i="7"/>
  <c r="AN95" i="7"/>
  <c r="AM96" i="7"/>
  <c r="AN96" i="7"/>
  <c r="AM97" i="7"/>
  <c r="AN97" i="7"/>
  <c r="AM98" i="7"/>
  <c r="AN98" i="7"/>
  <c r="AM99" i="7"/>
  <c r="AN99" i="7"/>
  <c r="AM100" i="7"/>
  <c r="AN100" i="7"/>
  <c r="AM101" i="7"/>
  <c r="AN101" i="7"/>
  <c r="AM102" i="7"/>
  <c r="AN102" i="7"/>
  <c r="AM103" i="7"/>
  <c r="AN103" i="7"/>
  <c r="AM104" i="7"/>
  <c r="AN104" i="7"/>
  <c r="AM105" i="7"/>
  <c r="AN105" i="7"/>
  <c r="AM106" i="7"/>
  <c r="AN106"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O40" i="4"/>
  <c r="P40" i="4"/>
  <c r="O41" i="4"/>
  <c r="P41" i="4"/>
  <c r="O42" i="4"/>
  <c r="P42" i="4"/>
  <c r="O43" i="4"/>
  <c r="P43" i="4"/>
  <c r="O44" i="4"/>
  <c r="P44" i="4"/>
  <c r="O45" i="4"/>
  <c r="P45" i="4"/>
  <c r="O46" i="4"/>
  <c r="P46" i="4"/>
  <c r="O47" i="4"/>
  <c r="P47" i="4"/>
  <c r="O48" i="4"/>
  <c r="P48" i="4"/>
  <c r="O49" i="4"/>
  <c r="P49" i="4"/>
  <c r="O50" i="4"/>
  <c r="P50" i="4"/>
  <c r="O51" i="4"/>
  <c r="P51" i="4"/>
  <c r="O52" i="4"/>
  <c r="P52" i="4"/>
  <c r="O53" i="4"/>
  <c r="P53" i="4"/>
  <c r="O54" i="4"/>
  <c r="P54" i="4"/>
  <c r="O55" i="4"/>
  <c r="P55" i="4"/>
  <c r="O56" i="4"/>
  <c r="P56" i="4"/>
  <c r="O57" i="4"/>
  <c r="P57" i="4"/>
  <c r="O58" i="4"/>
  <c r="P58" i="4"/>
  <c r="O59" i="4"/>
  <c r="P59" i="4"/>
  <c r="O60" i="4"/>
  <c r="P60" i="4"/>
  <c r="O61" i="4"/>
  <c r="P61" i="4"/>
  <c r="O62" i="4"/>
  <c r="P62" i="4"/>
  <c r="O63" i="4"/>
  <c r="P63" i="4"/>
  <c r="O64" i="4"/>
  <c r="P64" i="4"/>
  <c r="O65" i="4"/>
  <c r="P65" i="4"/>
  <c r="O66" i="4"/>
  <c r="P66" i="4"/>
  <c r="O67" i="4"/>
  <c r="P67" i="4"/>
  <c r="O68" i="4"/>
  <c r="P68" i="4"/>
  <c r="O69" i="4"/>
  <c r="P69" i="4"/>
  <c r="O70" i="4"/>
  <c r="P70" i="4"/>
  <c r="O71" i="4"/>
  <c r="P71" i="4"/>
  <c r="O72" i="4"/>
  <c r="P72" i="4"/>
  <c r="O73" i="4"/>
  <c r="P73" i="4"/>
  <c r="O74" i="4"/>
  <c r="P74" i="4"/>
  <c r="O75" i="4"/>
  <c r="P75" i="4"/>
  <c r="O76" i="4"/>
  <c r="P76" i="4"/>
  <c r="O77" i="4"/>
  <c r="P77" i="4"/>
  <c r="O78" i="4"/>
  <c r="P78" i="4"/>
  <c r="O79" i="4"/>
  <c r="P79" i="4"/>
  <c r="O80" i="4"/>
  <c r="P80" i="4"/>
  <c r="O81" i="4"/>
  <c r="P81" i="4"/>
  <c r="O82" i="4"/>
  <c r="P82" i="4"/>
  <c r="O83" i="4"/>
  <c r="P83" i="4"/>
  <c r="O84" i="4"/>
  <c r="P84" i="4"/>
  <c r="O85" i="4"/>
  <c r="P85" i="4"/>
  <c r="O86" i="4"/>
  <c r="P86" i="4"/>
  <c r="O87" i="4"/>
  <c r="P87" i="4"/>
  <c r="O88" i="4"/>
  <c r="P88" i="4"/>
  <c r="O89" i="4"/>
  <c r="P89" i="4"/>
  <c r="O90" i="4"/>
  <c r="P90" i="4"/>
  <c r="O91" i="4"/>
  <c r="P91" i="4"/>
  <c r="O92" i="4"/>
  <c r="P92" i="4"/>
  <c r="O93" i="4"/>
  <c r="P93" i="4"/>
  <c r="O94" i="4"/>
  <c r="P94" i="4"/>
  <c r="O95" i="4"/>
  <c r="P95" i="4"/>
  <c r="O96" i="4"/>
  <c r="P96" i="4"/>
  <c r="O97" i="4"/>
  <c r="P97" i="4"/>
  <c r="O98" i="4"/>
  <c r="P98" i="4"/>
  <c r="O99" i="4"/>
  <c r="P99" i="4"/>
  <c r="O100" i="4"/>
  <c r="P100" i="4"/>
  <c r="O101" i="4"/>
  <c r="P101" i="4"/>
  <c r="O102" i="4"/>
  <c r="P102" i="4"/>
  <c r="O103" i="4"/>
  <c r="P103" i="4"/>
  <c r="O104" i="4"/>
  <c r="P104" i="4"/>
  <c r="O105" i="4"/>
  <c r="P105" i="4"/>
  <c r="O106" i="4"/>
  <c r="P106" i="4"/>
  <c r="O106" i="2" s="1"/>
  <c r="B40" i="4"/>
  <c r="B41" i="4"/>
  <c r="B42" i="4"/>
  <c r="B43" i="4"/>
  <c r="B44" i="4"/>
  <c r="B45" i="4"/>
  <c r="B46" i="4"/>
  <c r="B47" i="4"/>
  <c r="B48" i="4"/>
  <c r="B49" i="4"/>
  <c r="B50" i="4"/>
  <c r="B51" i="4"/>
  <c r="B52" i="4"/>
  <c r="B53" i="4"/>
  <c r="B54" i="4"/>
  <c r="B55" i="4"/>
  <c r="B56" i="4"/>
  <c r="B57" i="4"/>
  <c r="B58" i="4"/>
  <c r="B59" i="4"/>
  <c r="B60" i="4"/>
  <c r="B61" i="4"/>
  <c r="B62" i="4"/>
  <c r="B63" i="4"/>
  <c r="B64" i="4"/>
  <c r="B65" i="4"/>
  <c r="B66" i="4"/>
  <c r="B67" i="4"/>
  <c r="B68" i="4"/>
  <c r="B69" i="4"/>
  <c r="B70" i="4"/>
  <c r="B71" i="4"/>
  <c r="B72" i="4"/>
  <c r="B73" i="4"/>
  <c r="B74" i="4"/>
  <c r="B75" i="4"/>
  <c r="B76" i="4"/>
  <c r="B77" i="4"/>
  <c r="B78" i="4"/>
  <c r="B79" i="4"/>
  <c r="B80" i="4"/>
  <c r="B81" i="4"/>
  <c r="B82" i="4"/>
  <c r="B83" i="4"/>
  <c r="B84" i="4"/>
  <c r="B85" i="4"/>
  <c r="B86" i="4"/>
  <c r="B87" i="4"/>
  <c r="B88" i="4"/>
  <c r="B89" i="4"/>
  <c r="B90" i="4"/>
  <c r="B91" i="4"/>
  <c r="B92" i="4"/>
  <c r="B93" i="4"/>
  <c r="B94" i="4"/>
  <c r="B95" i="4"/>
  <c r="B96" i="4"/>
  <c r="B97" i="4"/>
  <c r="B98" i="4"/>
  <c r="B99" i="4"/>
  <c r="B100" i="4"/>
  <c r="B101" i="4"/>
  <c r="B102" i="4"/>
  <c r="B103" i="4"/>
  <c r="B104" i="4"/>
  <c r="B105" i="4"/>
  <c r="B106"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T40" i="5"/>
  <c r="T41" i="5"/>
  <c r="T44" i="5"/>
  <c r="T46" i="5"/>
  <c r="T49" i="5"/>
  <c r="T50" i="5"/>
  <c r="T51" i="5"/>
  <c r="T52" i="5"/>
  <c r="T53" i="5"/>
  <c r="T54" i="5"/>
  <c r="T55" i="5"/>
  <c r="T56" i="5"/>
  <c r="T57" i="5"/>
  <c r="T59" i="5"/>
  <c r="T63" i="5"/>
  <c r="T67" i="5"/>
  <c r="T71" i="5"/>
  <c r="T75" i="5"/>
  <c r="T79" i="5"/>
  <c r="T83" i="5"/>
  <c r="T87" i="5"/>
  <c r="T91" i="5"/>
  <c r="T95" i="5"/>
  <c r="T99" i="5"/>
  <c r="T103" i="5"/>
  <c r="K40" i="5"/>
  <c r="B40" i="5"/>
  <c r="B41" i="5"/>
  <c r="B42" i="5"/>
  <c r="T42" i="5" s="1"/>
  <c r="B43" i="5"/>
  <c r="K43" i="5" s="1"/>
  <c r="B44" i="5"/>
  <c r="B45" i="5"/>
  <c r="T45" i="5" s="1"/>
  <c r="B46" i="5"/>
  <c r="B47" i="5"/>
  <c r="K47" i="5" s="1"/>
  <c r="B48" i="5"/>
  <c r="T48" i="5" s="1"/>
  <c r="B49" i="5"/>
  <c r="B50" i="5"/>
  <c r="B51" i="5"/>
  <c r="K51" i="5" s="1"/>
  <c r="B52" i="5"/>
  <c r="B53" i="5"/>
  <c r="B54" i="5"/>
  <c r="B55" i="5"/>
  <c r="K55" i="5" s="1"/>
  <c r="B56" i="5"/>
  <c r="B57" i="5"/>
  <c r="B58" i="5"/>
  <c r="T58" i="5" s="1"/>
  <c r="B59" i="5"/>
  <c r="K59" i="5" s="1"/>
  <c r="B60" i="5"/>
  <c r="T60" i="5" s="1"/>
  <c r="B61" i="5"/>
  <c r="T61" i="5" s="1"/>
  <c r="B62" i="5"/>
  <c r="T62" i="5" s="1"/>
  <c r="B63" i="5"/>
  <c r="K63" i="5" s="1"/>
  <c r="B64" i="5"/>
  <c r="T64" i="5" s="1"/>
  <c r="B65" i="5"/>
  <c r="T65" i="5" s="1"/>
  <c r="B66" i="5"/>
  <c r="T66" i="5" s="1"/>
  <c r="B67" i="5"/>
  <c r="K67" i="5" s="1"/>
  <c r="B68" i="5"/>
  <c r="T68" i="5" s="1"/>
  <c r="B69" i="5"/>
  <c r="T69" i="5" s="1"/>
  <c r="B70" i="5"/>
  <c r="T70" i="5" s="1"/>
  <c r="B71" i="5"/>
  <c r="K71" i="5" s="1"/>
  <c r="B72" i="5"/>
  <c r="T72" i="5" s="1"/>
  <c r="B73" i="5"/>
  <c r="T73" i="5" s="1"/>
  <c r="B74" i="5"/>
  <c r="T74" i="5" s="1"/>
  <c r="B75" i="5"/>
  <c r="K75" i="5" s="1"/>
  <c r="B76" i="5"/>
  <c r="T76" i="5" s="1"/>
  <c r="B77" i="5"/>
  <c r="T77" i="5" s="1"/>
  <c r="B78" i="5"/>
  <c r="T78" i="5" s="1"/>
  <c r="B79" i="5"/>
  <c r="K79" i="5" s="1"/>
  <c r="B80" i="5"/>
  <c r="T80" i="5" s="1"/>
  <c r="B81" i="5"/>
  <c r="T81" i="5" s="1"/>
  <c r="B82" i="5"/>
  <c r="T82" i="5" s="1"/>
  <c r="B83" i="5"/>
  <c r="K83" i="5" s="1"/>
  <c r="B84" i="5"/>
  <c r="T84" i="5" s="1"/>
  <c r="B85" i="5"/>
  <c r="T85" i="5" s="1"/>
  <c r="B86" i="5"/>
  <c r="T86" i="5" s="1"/>
  <c r="B87" i="5"/>
  <c r="K87" i="5" s="1"/>
  <c r="B88" i="5"/>
  <c r="T88" i="5" s="1"/>
  <c r="B89" i="5"/>
  <c r="T89" i="5" s="1"/>
  <c r="B90" i="5"/>
  <c r="T90" i="5" s="1"/>
  <c r="B91" i="5"/>
  <c r="K91" i="5" s="1"/>
  <c r="B92" i="5"/>
  <c r="T92" i="5" s="1"/>
  <c r="B93" i="5"/>
  <c r="T93" i="5" s="1"/>
  <c r="B94" i="5"/>
  <c r="T94" i="5" s="1"/>
  <c r="B95" i="5"/>
  <c r="K95" i="5" s="1"/>
  <c r="B96" i="5"/>
  <c r="T96" i="5" s="1"/>
  <c r="B97" i="5"/>
  <c r="T97" i="5" s="1"/>
  <c r="B98" i="5"/>
  <c r="T98" i="5" s="1"/>
  <c r="B99" i="5"/>
  <c r="K99" i="5" s="1"/>
  <c r="B100" i="5"/>
  <c r="T100" i="5" s="1"/>
  <c r="B101" i="5"/>
  <c r="T101" i="5" s="1"/>
  <c r="B102" i="5"/>
  <c r="T102" i="5" s="1"/>
  <c r="B103" i="5"/>
  <c r="K103" i="5" s="1"/>
  <c r="B104" i="5"/>
  <c r="T104" i="5" s="1"/>
  <c r="B105" i="5"/>
  <c r="K105" i="5" s="1"/>
  <c r="B106" i="5"/>
  <c r="T106" i="5" s="1"/>
  <c r="K41" i="5"/>
  <c r="K44" i="5"/>
  <c r="K46" i="5"/>
  <c r="K48" i="5"/>
  <c r="K49" i="5"/>
  <c r="K50" i="5"/>
  <c r="K52" i="5"/>
  <c r="K53" i="5"/>
  <c r="K54" i="5"/>
  <c r="K56" i="5"/>
  <c r="K57" i="5"/>
  <c r="K58" i="5"/>
  <c r="K60" i="5"/>
  <c r="K61" i="5"/>
  <c r="K62" i="5"/>
  <c r="K65" i="5"/>
  <c r="K66" i="5"/>
  <c r="K69" i="5"/>
  <c r="K70" i="5"/>
  <c r="K73" i="5"/>
  <c r="K74" i="5"/>
  <c r="K76" i="5"/>
  <c r="K77" i="5"/>
  <c r="K78" i="5"/>
  <c r="K81" i="5"/>
  <c r="K82" i="5"/>
  <c r="K85" i="5"/>
  <c r="K86" i="5"/>
  <c r="K89" i="5"/>
  <c r="K90" i="5"/>
  <c r="K92" i="5"/>
  <c r="K93" i="5"/>
  <c r="K94" i="5"/>
  <c r="K97" i="5"/>
  <c r="K98" i="5"/>
  <c r="K101" i="5"/>
  <c r="K102"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M40" i="2"/>
  <c r="M41" i="2"/>
  <c r="M42" i="2"/>
  <c r="M43" i="2"/>
  <c r="M44"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105" i="2"/>
  <c r="T43" i="5" l="1"/>
  <c r="K42" i="5"/>
  <c r="T47" i="5"/>
  <c r="K96" i="5"/>
  <c r="K80" i="5"/>
  <c r="K64" i="5"/>
  <c r="K100" i="5"/>
  <c r="K84" i="5"/>
  <c r="K68" i="5"/>
  <c r="T105" i="5"/>
  <c r="K106" i="5"/>
  <c r="K104" i="5"/>
  <c r="K88" i="5"/>
  <c r="K72" i="5"/>
  <c r="K45" i="5"/>
  <c r="M45" i="2"/>
  <c r="D8" i="1"/>
  <c r="P107" i="4"/>
  <c r="O107" i="4"/>
  <c r="B107" i="4"/>
  <c r="A107" i="4"/>
  <c r="P39" i="4"/>
  <c r="O39" i="4"/>
  <c r="B39" i="4"/>
  <c r="A39" i="4"/>
  <c r="P38" i="4"/>
  <c r="O38" i="4"/>
  <c r="B38" i="4"/>
  <c r="A38" i="4"/>
  <c r="P37" i="4"/>
  <c r="O37" i="4"/>
  <c r="B37" i="4"/>
  <c r="A37" i="4"/>
  <c r="AN107" i="7"/>
  <c r="AM107" i="7"/>
  <c r="B107" i="7"/>
  <c r="A107" i="7"/>
  <c r="B39" i="7"/>
  <c r="A39" i="7"/>
  <c r="AN38" i="7"/>
  <c r="AM38" i="7"/>
  <c r="B38" i="7"/>
  <c r="A38" i="7"/>
  <c r="AN37" i="7"/>
  <c r="AM37" i="7"/>
  <c r="B37" i="7"/>
  <c r="A37" i="7"/>
  <c r="B107" i="5"/>
  <c r="T107" i="5" s="1"/>
  <c r="A107" i="5"/>
  <c r="B39" i="5"/>
  <c r="T39" i="5" s="1"/>
  <c r="A39" i="5"/>
  <c r="B38" i="5"/>
  <c r="T38" i="5" s="1"/>
  <c r="A38" i="5"/>
  <c r="B37" i="5"/>
  <c r="T37" i="5" s="1"/>
  <c r="A37" i="5"/>
  <c r="J2" i="7"/>
  <c r="J2" i="4"/>
  <c r="O2" i="5"/>
  <c r="L106" i="2" l="1"/>
  <c r="K107" i="5"/>
  <c r="K39" i="5"/>
  <c r="K38" i="5"/>
  <c r="K37" i="5"/>
  <c r="G4" i="1"/>
  <c r="K4" i="1" s="1"/>
  <c r="G3" i="1"/>
  <c r="M106" i="2" l="1"/>
  <c r="C6" i="1"/>
  <c r="G2" i="1"/>
  <c r="AN8" i="7" l="1"/>
  <c r="AN9" i="7"/>
  <c r="AN10" i="7"/>
  <c r="AN11" i="7"/>
  <c r="AN12" i="7"/>
  <c r="AN13" i="7"/>
  <c r="AN14" i="7"/>
  <c r="AN15" i="7"/>
  <c r="AN16" i="7"/>
  <c r="AN17" i="7"/>
  <c r="AN18" i="7"/>
  <c r="AN19" i="7"/>
  <c r="AN20" i="7"/>
  <c r="AN21" i="7"/>
  <c r="AN22" i="7"/>
  <c r="AN23" i="7"/>
  <c r="AN24" i="7"/>
  <c r="AN25" i="7"/>
  <c r="AN26" i="7"/>
  <c r="AN27" i="7"/>
  <c r="AN28" i="7"/>
  <c r="AN29" i="7"/>
  <c r="AN30" i="7"/>
  <c r="AN31" i="7"/>
  <c r="AN32" i="7"/>
  <c r="AN33" i="7"/>
  <c r="AN34" i="7"/>
  <c r="AN35" i="7"/>
  <c r="AN36" i="7"/>
  <c r="AN7" i="7"/>
  <c r="O8" i="4"/>
  <c r="P8" i="4"/>
  <c r="O9" i="4"/>
  <c r="P9" i="4"/>
  <c r="O10" i="4"/>
  <c r="P10" i="4"/>
  <c r="O11" i="4"/>
  <c r="P11" i="4"/>
  <c r="O12" i="4"/>
  <c r="P12" i="4"/>
  <c r="O13" i="4"/>
  <c r="P13" i="4"/>
  <c r="O14" i="4"/>
  <c r="P14" i="4"/>
  <c r="O15" i="4"/>
  <c r="P15" i="4"/>
  <c r="O16" i="4"/>
  <c r="P16" i="4"/>
  <c r="O17" i="4"/>
  <c r="P17" i="4"/>
  <c r="O18" i="4"/>
  <c r="P18" i="4"/>
  <c r="O19" i="4"/>
  <c r="P19" i="4"/>
  <c r="O20" i="4"/>
  <c r="P20" i="4"/>
  <c r="O21" i="4"/>
  <c r="P21" i="4"/>
  <c r="O22" i="4"/>
  <c r="P22" i="4"/>
  <c r="O23" i="4"/>
  <c r="P23" i="4"/>
  <c r="O24" i="4"/>
  <c r="P24" i="4"/>
  <c r="O25" i="4"/>
  <c r="P25" i="4"/>
  <c r="O26" i="4"/>
  <c r="P26" i="4"/>
  <c r="O27" i="4"/>
  <c r="P27" i="4"/>
  <c r="O28" i="4"/>
  <c r="P28" i="4"/>
  <c r="O29" i="4"/>
  <c r="P29" i="4"/>
  <c r="O30" i="4"/>
  <c r="P30" i="4"/>
  <c r="O31" i="4"/>
  <c r="P31" i="4"/>
  <c r="O32" i="4"/>
  <c r="P32" i="4"/>
  <c r="O33" i="4"/>
  <c r="P33" i="4"/>
  <c r="O34" i="4"/>
  <c r="P34" i="4"/>
  <c r="O35" i="4"/>
  <c r="P35" i="4"/>
  <c r="O36" i="4"/>
  <c r="P36" i="4"/>
  <c r="P7" i="4"/>
  <c r="O7" i="4"/>
  <c r="AM8" i="7"/>
  <c r="AM9" i="7"/>
  <c r="AM10" i="7"/>
  <c r="AM11" i="7"/>
  <c r="AM12" i="7"/>
  <c r="AM13" i="7"/>
  <c r="AM14" i="7"/>
  <c r="AM15" i="7"/>
  <c r="AM16" i="7"/>
  <c r="AM17" i="7"/>
  <c r="AM18" i="7"/>
  <c r="AM19" i="7"/>
  <c r="AM20" i="7"/>
  <c r="AM21" i="7"/>
  <c r="AM22" i="7"/>
  <c r="AM23" i="7"/>
  <c r="AM24" i="7"/>
  <c r="AM25" i="7"/>
  <c r="AM26" i="7"/>
  <c r="AM27" i="7"/>
  <c r="AM28" i="7"/>
  <c r="AM29" i="7"/>
  <c r="AM30" i="7"/>
  <c r="AM31" i="7"/>
  <c r="AM32" i="7"/>
  <c r="AM33" i="7"/>
  <c r="AM34" i="7"/>
  <c r="AM35" i="7"/>
  <c r="AM36" i="7"/>
  <c r="AM7" i="7"/>
  <c r="A30" i="7"/>
  <c r="A31" i="7"/>
  <c r="A32" i="7"/>
  <c r="A33" i="7"/>
  <c r="A34" i="7"/>
  <c r="B29" i="7"/>
  <c r="B25" i="7"/>
  <c r="B26" i="7"/>
  <c r="B27" i="7"/>
  <c r="B28" i="7"/>
  <c r="A25" i="7"/>
  <c r="A26" i="7"/>
  <c r="A27" i="7"/>
  <c r="A28" i="7"/>
  <c r="A29" i="7"/>
  <c r="B24" i="4"/>
  <c r="B25" i="4"/>
  <c r="B26" i="4"/>
  <c r="B27" i="4"/>
  <c r="B28" i="4"/>
  <c r="B29" i="4"/>
  <c r="B30" i="4"/>
  <c r="B31" i="4"/>
  <c r="B32" i="4"/>
  <c r="B33" i="4"/>
  <c r="B34" i="4"/>
  <c r="B35" i="4"/>
  <c r="A33" i="4"/>
  <c r="A34" i="4"/>
  <c r="A35" i="4"/>
  <c r="A24" i="4"/>
  <c r="A25" i="4"/>
  <c r="A26" i="4"/>
  <c r="A27" i="4"/>
  <c r="A28" i="4"/>
  <c r="A29" i="4"/>
  <c r="A30" i="4"/>
  <c r="A31" i="4"/>
  <c r="A32" i="4"/>
  <c r="B21" i="5"/>
  <c r="K21" i="5" s="1"/>
  <c r="B22" i="5"/>
  <c r="K22" i="5" s="1"/>
  <c r="B23" i="5"/>
  <c r="T23" i="5" s="1"/>
  <c r="B24" i="5"/>
  <c r="K24" i="5" s="1"/>
  <c r="B25" i="5"/>
  <c r="K25" i="5" s="1"/>
  <c r="B26" i="5"/>
  <c r="K26" i="5" s="1"/>
  <c r="B27" i="5"/>
  <c r="T27" i="5" s="1"/>
  <c r="G20" i="1" s="1"/>
  <c r="B28" i="5"/>
  <c r="K28" i="5" s="1"/>
  <c r="B29" i="5"/>
  <c r="K29" i="5" s="1"/>
  <c r="B30" i="5"/>
  <c r="K30" i="5" s="1"/>
  <c r="B31" i="5"/>
  <c r="T31" i="5" s="1"/>
  <c r="B32" i="5"/>
  <c r="K32" i="5" s="1"/>
  <c r="B33" i="5"/>
  <c r="K33" i="5" s="1"/>
  <c r="B34" i="5"/>
  <c r="K34" i="5" s="1"/>
  <c r="B35" i="5"/>
  <c r="T35" i="5" s="1"/>
  <c r="A26" i="5"/>
  <c r="A27" i="5"/>
  <c r="A28" i="5"/>
  <c r="A29" i="5"/>
  <c r="A30" i="5"/>
  <c r="A31" i="5"/>
  <c r="A32" i="5"/>
  <c r="A33" i="5"/>
  <c r="A34" i="5"/>
  <c r="A35" i="5"/>
  <c r="K35" i="5" l="1"/>
  <c r="T34" i="5"/>
  <c r="K31" i="5"/>
  <c r="T30" i="5"/>
  <c r="K27" i="5"/>
  <c r="E20" i="1" s="1"/>
  <c r="T26" i="5"/>
  <c r="K23" i="5"/>
  <c r="T22" i="5"/>
  <c r="T33" i="5"/>
  <c r="T29" i="5"/>
  <c r="T25" i="5"/>
  <c r="T21" i="5"/>
  <c r="T32" i="5"/>
  <c r="T28" i="5"/>
  <c r="T24" i="5"/>
  <c r="J1" i="7"/>
  <c r="E2" i="7"/>
  <c r="O1" i="5"/>
  <c r="J1" i="4" l="1"/>
  <c r="E2" i="4"/>
  <c r="J2" i="5"/>
  <c r="B36" i="7" l="1"/>
  <c r="A36" i="7"/>
  <c r="B35" i="7"/>
  <c r="A35" i="7"/>
  <c r="B34" i="7"/>
  <c r="B33" i="7"/>
  <c r="B32" i="7"/>
  <c r="B31" i="7"/>
  <c r="B30" i="7"/>
  <c r="B24" i="7"/>
  <c r="A24" i="7"/>
  <c r="B23" i="7"/>
  <c r="A23" i="7"/>
  <c r="B22" i="7"/>
  <c r="A22" i="7"/>
  <c r="B21" i="7"/>
  <c r="A21" i="7"/>
  <c r="B20" i="7"/>
  <c r="A20" i="7"/>
  <c r="B19" i="7"/>
  <c r="A19" i="7"/>
  <c r="B18" i="7"/>
  <c r="A18" i="7"/>
  <c r="B17" i="7"/>
  <c r="A17" i="7"/>
  <c r="B16" i="7"/>
  <c r="A16" i="7"/>
  <c r="B15" i="7"/>
  <c r="A15" i="7"/>
  <c r="B14" i="7"/>
  <c r="A14" i="7"/>
  <c r="B13" i="7"/>
  <c r="A13" i="7"/>
  <c r="B12" i="7"/>
  <c r="A12" i="7"/>
  <c r="B11" i="7"/>
  <c r="A11" i="7"/>
  <c r="B10" i="7"/>
  <c r="A10" i="7"/>
  <c r="B9" i="7"/>
  <c r="A9" i="7"/>
  <c r="B8" i="7"/>
  <c r="A8" i="7"/>
  <c r="B7" i="7"/>
  <c r="A7" i="7"/>
  <c r="B36" i="4"/>
  <c r="A36" i="4"/>
  <c r="B23" i="4"/>
  <c r="A23" i="4"/>
  <c r="B22" i="4"/>
  <c r="A22" i="4"/>
  <c r="B21" i="4"/>
  <c r="A21" i="4"/>
  <c r="B20" i="4"/>
  <c r="A20" i="4"/>
  <c r="B19" i="4"/>
  <c r="A19" i="4"/>
  <c r="B18" i="4"/>
  <c r="A18" i="4"/>
  <c r="B17" i="4"/>
  <c r="A17" i="4"/>
  <c r="B16" i="4"/>
  <c r="A16" i="4"/>
  <c r="B15" i="4"/>
  <c r="A15" i="4"/>
  <c r="B14" i="4"/>
  <c r="A14" i="4"/>
  <c r="B13" i="4"/>
  <c r="A13" i="4"/>
  <c r="B12" i="4"/>
  <c r="A12" i="4"/>
  <c r="B11" i="4"/>
  <c r="A11" i="4"/>
  <c r="B10" i="4"/>
  <c r="A10" i="4"/>
  <c r="B9" i="4"/>
  <c r="A9" i="4"/>
  <c r="B8" i="4"/>
  <c r="A8" i="4"/>
  <c r="B7" i="4"/>
  <c r="A7" i="4"/>
  <c r="A8" i="5"/>
  <c r="B8" i="5"/>
  <c r="K8" i="5" s="1"/>
  <c r="A9" i="5"/>
  <c r="B9" i="5"/>
  <c r="A10" i="5"/>
  <c r="B10" i="5"/>
  <c r="A11" i="5"/>
  <c r="B11" i="5"/>
  <c r="A12" i="5"/>
  <c r="B12" i="5"/>
  <c r="A13" i="5"/>
  <c r="B13" i="5"/>
  <c r="A14" i="5"/>
  <c r="B14" i="5"/>
  <c r="A15" i="5"/>
  <c r="B15" i="5"/>
  <c r="A16" i="5"/>
  <c r="B16" i="5"/>
  <c r="A17" i="5"/>
  <c r="B17" i="5"/>
  <c r="A18" i="5"/>
  <c r="B18" i="5"/>
  <c r="A19" i="5"/>
  <c r="B19" i="5"/>
  <c r="A20" i="5"/>
  <c r="B20" i="5"/>
  <c r="A21" i="5"/>
  <c r="A22" i="5"/>
  <c r="A23" i="5"/>
  <c r="A24" i="5"/>
  <c r="A25" i="5"/>
  <c r="A36" i="5"/>
  <c r="B36" i="5"/>
  <c r="B7" i="5"/>
  <c r="A7" i="5"/>
  <c r="M25" i="2" l="1"/>
  <c r="M27" i="2"/>
  <c r="M8" i="2"/>
  <c r="K7" i="5"/>
  <c r="T7" i="5"/>
  <c r="T18" i="5"/>
  <c r="K18" i="5"/>
  <c r="K14" i="5"/>
  <c r="T14" i="5"/>
  <c r="K12" i="5"/>
  <c r="M12" i="2" s="1"/>
  <c r="T12" i="5"/>
  <c r="K10" i="5"/>
  <c r="T10" i="5"/>
  <c r="T8" i="5"/>
  <c r="K20" i="5"/>
  <c r="T20" i="5"/>
  <c r="K36" i="5"/>
  <c r="T36" i="5"/>
  <c r="K16" i="5"/>
  <c r="T16" i="5"/>
  <c r="T19" i="5"/>
  <c r="K19" i="5"/>
  <c r="K17" i="5"/>
  <c r="T17" i="5"/>
  <c r="T15" i="5"/>
  <c r="K15" i="5"/>
  <c r="K13" i="5"/>
  <c r="T13" i="5"/>
  <c r="T11" i="5"/>
  <c r="K11" i="5"/>
  <c r="K9" i="5"/>
  <c r="T9" i="5"/>
  <c r="I1" i="1"/>
  <c r="M14" i="2" l="1"/>
  <c r="M26" i="2"/>
  <c r="M107" i="2"/>
  <c r="M39" i="2"/>
  <c r="M30" i="2"/>
  <c r="M38" i="2"/>
  <c r="M37" i="2"/>
  <c r="M11" i="2"/>
  <c r="M21" i="2"/>
  <c r="M9" i="2"/>
  <c r="M24" i="2"/>
  <c r="M19" i="2"/>
  <c r="M35" i="2"/>
  <c r="M22" i="2"/>
  <c r="M28" i="2"/>
  <c r="M23" i="2"/>
  <c r="M13" i="2"/>
  <c r="M17" i="2"/>
  <c r="M16" i="2"/>
  <c r="M10" i="2"/>
  <c r="M32" i="2"/>
  <c r="M20" i="2"/>
  <c r="M31" i="2"/>
  <c r="M29" i="2"/>
  <c r="M34" i="2"/>
  <c r="M15" i="2"/>
  <c r="M18" i="2"/>
  <c r="M36" i="2"/>
  <c r="M33" i="2"/>
  <c r="K19" i="1"/>
  <c r="D19" i="1" s="1"/>
  <c r="O31" i="1"/>
  <c r="P31" i="1"/>
  <c r="N31" i="1"/>
  <c r="K31" i="1"/>
  <c r="Q31" i="1"/>
  <c r="L31" i="1"/>
  <c r="R31" i="1"/>
  <c r="M31" i="1"/>
  <c r="Q32" i="1"/>
  <c r="R32" i="1"/>
  <c r="L32" i="1"/>
  <c r="K32" i="1"/>
  <c r="M32" i="1"/>
  <c r="O32" i="1"/>
  <c r="N32" i="1"/>
  <c r="P32" i="1"/>
  <c r="M30" i="1"/>
  <c r="K30" i="1"/>
  <c r="Q30" i="1"/>
  <c r="O30" i="1"/>
  <c r="R30" i="1"/>
  <c r="P30" i="1"/>
  <c r="N30" i="1"/>
  <c r="L30" i="1"/>
  <c r="K33" i="1"/>
  <c r="P33" i="1"/>
  <c r="M33" i="1"/>
  <c r="R33" i="1"/>
  <c r="L33" i="1"/>
  <c r="N33" i="1"/>
  <c r="Q33" i="1"/>
  <c r="O33" i="1"/>
  <c r="K34" i="1"/>
  <c r="R34" i="1"/>
  <c r="Q34" i="1"/>
  <c r="N34" i="1"/>
  <c r="L34" i="1"/>
  <c r="O34" i="1"/>
  <c r="M34" i="1"/>
  <c r="P34" i="1"/>
  <c r="L35" i="1"/>
  <c r="Q35" i="1"/>
  <c r="P35" i="1"/>
  <c r="N35" i="1"/>
  <c r="O35" i="1"/>
  <c r="M35" i="1"/>
  <c r="R35" i="1"/>
  <c r="K35" i="1"/>
  <c r="I40" i="1"/>
  <c r="F27" i="1"/>
  <c r="H27" i="1"/>
  <c r="L27" i="1" s="1"/>
  <c r="H40" i="1"/>
  <c r="K40" i="1" l="1"/>
  <c r="K12" i="1" s="1"/>
  <c r="D12" i="1" s="1"/>
  <c r="P40" i="1"/>
  <c r="K17" i="1" s="1"/>
  <c r="D17" i="1" s="1"/>
  <c r="R40" i="1"/>
  <c r="M40" i="1"/>
  <c r="K14" i="1" s="1"/>
  <c r="D14" i="1" s="1"/>
  <c r="L40" i="1"/>
  <c r="K13" i="1" s="1"/>
  <c r="K27" i="1" s="1"/>
  <c r="D13" i="1" s="1"/>
  <c r="O40" i="1"/>
  <c r="K16" i="1" s="1"/>
  <c r="D16" i="1" s="1"/>
  <c r="N40" i="1"/>
  <c r="K15" i="1" s="1"/>
  <c r="D15" i="1" s="1"/>
  <c r="Q40" i="1"/>
  <c r="K18" i="1" s="1"/>
  <c r="D18" i="1" s="1"/>
  <c r="M7" i="2"/>
  <c r="D7" i="1" s="1"/>
  <c r="F6" i="1" l="1"/>
  <c r="K20" i="1"/>
  <c r="E7" i="1" s="1"/>
  <c r="E8" i="1"/>
</calcChain>
</file>

<file path=xl/sharedStrings.xml><?xml version="1.0" encoding="utf-8"?>
<sst xmlns="http://schemas.openxmlformats.org/spreadsheetml/2006/main" count="307" uniqueCount="151">
  <si>
    <t>（様式１）</t>
    <rPh sb="1" eb="3">
      <t>ヨウシキ</t>
    </rPh>
    <phoneticPr fontId="1"/>
  </si>
  <si>
    <t>氏名</t>
    <rPh sb="0" eb="2">
      <t>シメイ</t>
    </rPh>
    <phoneticPr fontId="1"/>
  </si>
  <si>
    <t>職名</t>
    <rPh sb="0" eb="2">
      <t>ショクメイ</t>
    </rPh>
    <phoneticPr fontId="1"/>
  </si>
  <si>
    <t>研修受講履歴一覧（個票）</t>
    <rPh sb="0" eb="2">
      <t>ケンシュウ</t>
    </rPh>
    <rPh sb="2" eb="4">
      <t>ジュコウ</t>
    </rPh>
    <rPh sb="4" eb="6">
      <t>リレキ</t>
    </rPh>
    <rPh sb="6" eb="8">
      <t>イチラン</t>
    </rPh>
    <rPh sb="9" eb="11">
      <t>コヒョウ</t>
    </rPh>
    <phoneticPr fontId="1"/>
  </si>
  <si>
    <t>時間</t>
    <rPh sb="0" eb="2">
      <t>ジカン</t>
    </rPh>
    <phoneticPr fontId="1"/>
  </si>
  <si>
    <t>職員管理番号</t>
    <rPh sb="0" eb="2">
      <t>ショクイン</t>
    </rPh>
    <rPh sb="2" eb="4">
      <t>カンリ</t>
    </rPh>
    <rPh sb="4" eb="6">
      <t>バンゴウ</t>
    </rPh>
    <phoneticPr fontId="1"/>
  </si>
  <si>
    <t>マネジメント分野以外</t>
    <rPh sb="6" eb="8">
      <t>ブンヤ</t>
    </rPh>
    <rPh sb="8" eb="10">
      <t>イガイ</t>
    </rPh>
    <phoneticPr fontId="1"/>
  </si>
  <si>
    <t>マネジメント分野</t>
    <rPh sb="6" eb="8">
      <t>ブンヤ</t>
    </rPh>
    <phoneticPr fontId="1"/>
  </si>
  <si>
    <t>左記のうち園内研修</t>
    <rPh sb="0" eb="2">
      <t>サキ</t>
    </rPh>
    <rPh sb="5" eb="6">
      <t>エン</t>
    </rPh>
    <rPh sb="6" eb="7">
      <t>ナイ</t>
    </rPh>
    <rPh sb="7" eb="9">
      <t>ケンシュウ</t>
    </rPh>
    <phoneticPr fontId="1"/>
  </si>
  <si>
    <t>研修分野</t>
    <rPh sb="0" eb="2">
      <t>ケンシュウ</t>
    </rPh>
    <rPh sb="2" eb="4">
      <t>ブンヤ</t>
    </rPh>
    <phoneticPr fontId="1"/>
  </si>
  <si>
    <t>乳児保育</t>
    <rPh sb="0" eb="2">
      <t>ニュウジ</t>
    </rPh>
    <rPh sb="2" eb="4">
      <t>ホイク</t>
    </rPh>
    <phoneticPr fontId="1"/>
  </si>
  <si>
    <t>幼児教育</t>
    <rPh sb="0" eb="2">
      <t>ヨウジ</t>
    </rPh>
    <rPh sb="2" eb="4">
      <t>キョウイク</t>
    </rPh>
    <phoneticPr fontId="1"/>
  </si>
  <si>
    <t>障害児保育</t>
    <rPh sb="0" eb="2">
      <t>ショウガイ</t>
    </rPh>
    <rPh sb="2" eb="3">
      <t>ジ</t>
    </rPh>
    <rPh sb="3" eb="5">
      <t>ホイク</t>
    </rPh>
    <phoneticPr fontId="1"/>
  </si>
  <si>
    <t>食育・アレルギー対応</t>
    <rPh sb="0" eb="2">
      <t>ショクイク</t>
    </rPh>
    <rPh sb="8" eb="10">
      <t>タイオウ</t>
    </rPh>
    <phoneticPr fontId="1"/>
  </si>
  <si>
    <t>保健衛生・安全対策</t>
    <rPh sb="0" eb="2">
      <t>ホケン</t>
    </rPh>
    <rPh sb="2" eb="4">
      <t>エイセイ</t>
    </rPh>
    <rPh sb="5" eb="7">
      <t>アンゼン</t>
    </rPh>
    <rPh sb="7" eb="9">
      <t>タイサク</t>
    </rPh>
    <phoneticPr fontId="1"/>
  </si>
  <si>
    <t>保護者支援・子育て支援</t>
    <rPh sb="0" eb="3">
      <t>ホゴシャ</t>
    </rPh>
    <rPh sb="3" eb="5">
      <t>シエン</t>
    </rPh>
    <rPh sb="6" eb="8">
      <t>コソダ</t>
    </rPh>
    <rPh sb="9" eb="11">
      <t>シエン</t>
    </rPh>
    <phoneticPr fontId="1"/>
  </si>
  <si>
    <t>マネジメント</t>
    <phoneticPr fontId="1"/>
  </si>
  <si>
    <t>保育実践</t>
    <rPh sb="0" eb="2">
      <t>ホイク</t>
    </rPh>
    <rPh sb="2" eb="4">
      <t>ジッセン</t>
    </rPh>
    <phoneticPr fontId="1"/>
  </si>
  <si>
    <t>所有する証明書等の名称</t>
    <rPh sb="0" eb="2">
      <t>ショユウ</t>
    </rPh>
    <rPh sb="4" eb="7">
      <t>ショウメイショ</t>
    </rPh>
    <rPh sb="7" eb="8">
      <t>トウ</t>
    </rPh>
    <rPh sb="9" eb="11">
      <t>メイショウ</t>
    </rPh>
    <phoneticPr fontId="1"/>
  </si>
  <si>
    <t>小計（時間）</t>
    <rPh sb="0" eb="2">
      <t>ショウケイ</t>
    </rPh>
    <rPh sb="3" eb="5">
      <t>ジカン</t>
    </rPh>
    <phoneticPr fontId="1"/>
  </si>
  <si>
    <t>研修名</t>
    <rPh sb="0" eb="2">
      <t>ケンシュウ</t>
    </rPh>
    <rPh sb="2" eb="3">
      <t>メイ</t>
    </rPh>
    <phoneticPr fontId="1"/>
  </si>
  <si>
    <t>分野・テーマ等</t>
    <rPh sb="0" eb="2">
      <t>ブンヤ</t>
    </rPh>
    <rPh sb="6" eb="7">
      <t>トウ</t>
    </rPh>
    <phoneticPr fontId="1"/>
  </si>
  <si>
    <t>主催者名</t>
    <rPh sb="0" eb="3">
      <t>シュサイシャ</t>
    </rPh>
    <rPh sb="3" eb="4">
      <t>メイ</t>
    </rPh>
    <phoneticPr fontId="1"/>
  </si>
  <si>
    <t>うち、今回の報告で追加報告となった研修時間（令和6年度以降使用）</t>
    <rPh sb="3" eb="5">
      <t>コンカイ</t>
    </rPh>
    <rPh sb="6" eb="8">
      <t>ホウコク</t>
    </rPh>
    <rPh sb="9" eb="11">
      <t>ツイカ</t>
    </rPh>
    <rPh sb="11" eb="13">
      <t>ホウコク</t>
    </rPh>
    <rPh sb="17" eb="19">
      <t>ケンシュウ</t>
    </rPh>
    <rPh sb="19" eb="21">
      <t>ジカン</t>
    </rPh>
    <rPh sb="22" eb="24">
      <t>レイワ</t>
    </rPh>
    <rPh sb="25" eb="27">
      <t>ネンド</t>
    </rPh>
    <rPh sb="27" eb="29">
      <t>イコウ</t>
    </rPh>
    <rPh sb="29" eb="31">
      <t>シヨウ</t>
    </rPh>
    <phoneticPr fontId="1"/>
  </si>
  <si>
    <t>施設名：</t>
    <rPh sb="0" eb="2">
      <t>シセツ</t>
    </rPh>
    <rPh sb="2" eb="3">
      <t>メイ</t>
    </rPh>
    <phoneticPr fontId="1"/>
  </si>
  <si>
    <t>マネジメント</t>
    <phoneticPr fontId="1"/>
  </si>
  <si>
    <t>左記のうち
園内研修</t>
    <rPh sb="0" eb="2">
      <t>サキ</t>
    </rPh>
    <rPh sb="6" eb="7">
      <t>エン</t>
    </rPh>
    <rPh sb="7" eb="8">
      <t>ナイ</t>
    </rPh>
    <rPh sb="8" eb="10">
      <t>ケンシュウ</t>
    </rPh>
    <phoneticPr fontId="1"/>
  </si>
  <si>
    <t>左記のうち
園内研修</t>
    <rPh sb="0" eb="2">
      <t>サキ</t>
    </rPh>
    <rPh sb="6" eb="10">
      <t>エンナイケンシュウ</t>
    </rPh>
    <phoneticPr fontId="1"/>
  </si>
  <si>
    <t>（自動計算）</t>
    <rPh sb="1" eb="3">
      <t>ジドウ</t>
    </rPh>
    <rPh sb="3" eb="5">
      <t>ケイサン</t>
    </rPh>
    <phoneticPr fontId="1"/>
  </si>
  <si>
    <t>ⅰ保育士等キャリアアップ研修</t>
    <rPh sb="1" eb="3">
      <t>ホイク</t>
    </rPh>
    <rPh sb="3" eb="4">
      <t>シ</t>
    </rPh>
    <rPh sb="4" eb="5">
      <t>トウ</t>
    </rPh>
    <rPh sb="12" eb="14">
      <t>ケンシュウ</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</si>
  <si>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</si>
  <si>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</si>
  <si>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</si>
  <si>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</si>
  <si>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</si>
  <si>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</si>
  <si>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</si>
  <si>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</si>
  <si>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保健衛生・
安全対策</t>
    <rPh sb="0" eb="2">
      <t>ホケン</t>
    </rPh>
    <rPh sb="2" eb="4">
      <t>エイセイ</t>
    </rPh>
    <rPh sb="6" eb="8">
      <t>アンゼン</t>
    </rPh>
    <rPh sb="8" eb="10">
      <t>タイサク</t>
    </rPh>
    <phoneticPr fontId="1"/>
  </si>
  <si>
    <t>保護者支援・
子育て対策</t>
    <rPh sb="0" eb="5">
      <t>ホゴシャシエン</t>
    </rPh>
    <rPh sb="7" eb="9">
      <t>コソダ</t>
    </rPh>
    <rPh sb="10" eb="12">
      <t>タイサク</t>
    </rPh>
    <phoneticPr fontId="1"/>
  </si>
  <si>
    <t>研修終了時間
合計</t>
    <rPh sb="0" eb="2">
      <t>ケンシュウ</t>
    </rPh>
    <rPh sb="2" eb="4">
      <t>シュウリョウ</t>
    </rPh>
    <rPh sb="4" eb="6">
      <t>ジカン</t>
    </rPh>
    <rPh sb="7" eb="9">
      <t>ゴウケイ</t>
    </rPh>
    <phoneticPr fontId="1"/>
  </si>
  <si>
    <t>要領１(４)
該当</t>
    <rPh sb="0" eb="2">
      <t>ヨウリョウ</t>
    </rPh>
    <rPh sb="7" eb="9">
      <t>ガイトウ</t>
    </rPh>
    <phoneticPr fontId="1"/>
  </si>
  <si>
    <t>内マネジメント分野</t>
    <rPh sb="0" eb="1">
      <t>ウチ</t>
    </rPh>
    <rPh sb="7" eb="9">
      <t>ブンヤ</t>
    </rPh>
    <phoneticPr fontId="1"/>
  </si>
  <si>
    <t>職員
管理番号</t>
    <rPh sb="0" eb="2">
      <t>ショクイン</t>
    </rPh>
    <rPh sb="3" eb="5">
      <t>カンリ</t>
    </rPh>
    <rPh sb="5" eb="7">
      <t>バンゴウ</t>
    </rPh>
    <phoneticPr fontId="1"/>
  </si>
  <si>
    <t>（選択）</t>
    <rPh sb="1" eb="3">
      <t>センタク</t>
    </rPh>
    <phoneticPr fontId="1"/>
  </si>
  <si>
    <t>※１</t>
    <phoneticPr fontId="1"/>
  </si>
  <si>
    <t>※３</t>
    <phoneticPr fontId="1"/>
  </si>
  <si>
    <t>（令和</t>
    <rPh sb="1" eb="3">
      <t>レイワ</t>
    </rPh>
    <phoneticPr fontId="1"/>
  </si>
  <si>
    <t>年度報告用）</t>
    <rPh sb="0" eb="2">
      <t>ネンド</t>
    </rPh>
    <rPh sb="2" eb="4">
      <t>ホウコク</t>
    </rPh>
    <rPh sb="4" eb="5">
      <t>ヨウ</t>
    </rPh>
    <phoneticPr fontId="1"/>
  </si>
  <si>
    <t>記載例認定こども園</t>
    <rPh sb="0" eb="2">
      <t>キサイ</t>
    </rPh>
    <rPh sb="2" eb="3">
      <t>レイ</t>
    </rPh>
    <rPh sb="3" eb="5">
      <t>ニンテイ</t>
    </rPh>
    <rPh sb="8" eb="9">
      <t>エン</t>
    </rPh>
    <phoneticPr fontId="1"/>
  </si>
  <si>
    <t>令和　　年　　月　　日</t>
    <rPh sb="0" eb="2">
      <t>レイワ</t>
    </rPh>
    <rPh sb="4" eb="5">
      <t>ネン</t>
    </rPh>
    <rPh sb="7" eb="8">
      <t>ツキ</t>
    </rPh>
    <rPh sb="10" eb="11">
      <t>ヒ</t>
    </rPh>
    <phoneticPr fontId="1"/>
  </si>
  <si>
    <t>法人名</t>
    <rPh sb="0" eb="2">
      <t>ホウジン</t>
    </rPh>
    <rPh sb="2" eb="3">
      <t>メイ</t>
    </rPh>
    <phoneticPr fontId="1"/>
  </si>
  <si>
    <t>代表者名</t>
    <rPh sb="0" eb="3">
      <t>ダイヒョウシャ</t>
    </rPh>
    <rPh sb="3" eb="4">
      <t>メイ</t>
    </rPh>
    <phoneticPr fontId="1"/>
  </si>
  <si>
    <t>（様式２－１）</t>
    <rPh sb="1" eb="3">
      <t>ヨウシキ</t>
    </rPh>
    <phoneticPr fontId="1"/>
  </si>
  <si>
    <t>（様式２）</t>
    <rPh sb="1" eb="3">
      <t>ヨウシキ</t>
    </rPh>
    <phoneticPr fontId="1"/>
  </si>
  <si>
    <t>更新講習修了確認証明書</t>
    <phoneticPr fontId="1"/>
  </si>
  <si>
    <t>改正法附則第２条第３項第３号の確認証明書</t>
    <phoneticPr fontId="1"/>
  </si>
  <si>
    <t>更新講習修了証明書（履修証明書）</t>
    <phoneticPr fontId="1"/>
  </si>
  <si>
    <t>学力に関する証明書</t>
    <phoneticPr fontId="1"/>
  </si>
  <si>
    <t>教育委員会が発行する上位の免許状</t>
    <phoneticPr fontId="1"/>
  </si>
  <si>
    <t>（選択）</t>
    <rPh sb="1" eb="3">
      <t>センタク</t>
    </rPh>
    <phoneticPr fontId="1"/>
  </si>
  <si>
    <t>（様式２－３）</t>
    <rPh sb="1" eb="3">
      <t>ヨウシキ</t>
    </rPh>
    <phoneticPr fontId="1"/>
  </si>
  <si>
    <t>※園内研修の場合は、園内研修実施状況報告書（様式３）を提出すること。</t>
    <rPh sb="1" eb="2">
      <t>エン</t>
    </rPh>
    <rPh sb="2" eb="3">
      <t>ナイ</t>
    </rPh>
    <rPh sb="3" eb="5">
      <t>ケンシュウ</t>
    </rPh>
    <rPh sb="6" eb="8">
      <t>バアイ</t>
    </rPh>
    <rPh sb="10" eb="11">
      <t>エン</t>
    </rPh>
    <rPh sb="11" eb="12">
      <t>ナイ</t>
    </rPh>
    <rPh sb="12" eb="14">
      <t>ケンシュウ</t>
    </rPh>
    <rPh sb="14" eb="16">
      <t>ジッシ</t>
    </rPh>
    <rPh sb="16" eb="18">
      <t>ジョウキョウ</t>
    </rPh>
    <rPh sb="18" eb="21">
      <t>ホウコクショ</t>
    </rPh>
    <rPh sb="22" eb="24">
      <t>ヨウシキ</t>
    </rPh>
    <rPh sb="27" eb="29">
      <t>テイシュツ</t>
    </rPh>
    <phoneticPr fontId="1"/>
  </si>
  <si>
    <t>（様式２－２）</t>
    <rPh sb="1" eb="3">
      <t>ヨウシキ</t>
    </rPh>
    <phoneticPr fontId="1"/>
  </si>
  <si>
    <t>様式２から
自動反映</t>
    <rPh sb="0" eb="2">
      <t>ヨウシキ</t>
    </rPh>
    <rPh sb="6" eb="8">
      <t>ジドウ</t>
    </rPh>
    <rPh sb="8" eb="10">
      <t>ハンエイ</t>
    </rPh>
    <phoneticPr fontId="1"/>
  </si>
  <si>
    <t>様式２から
自動反映</t>
    <phoneticPr fontId="1"/>
  </si>
  <si>
    <t>様式２から
自動反映</t>
    <phoneticPr fontId="1"/>
  </si>
  <si>
    <t>（例）記載例　太郎</t>
    <rPh sb="1" eb="2">
      <t>レイ</t>
    </rPh>
    <rPh sb="3" eb="5">
      <t>キサイ</t>
    </rPh>
    <rPh sb="5" eb="6">
      <t>レイ</t>
    </rPh>
    <rPh sb="7" eb="9">
      <t>タロウ</t>
    </rPh>
    <phoneticPr fontId="1"/>
  </si>
  <si>
    <t>計</t>
    <rPh sb="0" eb="1">
      <t>ケイ</t>
    </rPh>
    <phoneticPr fontId="1"/>
  </si>
  <si>
    <t>合計時間</t>
    <rPh sb="0" eb="2">
      <t>ゴウケイ</t>
    </rPh>
    <rPh sb="2" eb="4">
      <t>ジカン</t>
    </rPh>
    <phoneticPr fontId="1"/>
  </si>
  <si>
    <t>更新講習修了確認証明書</t>
  </si>
  <si>
    <t>内マネ
時間計</t>
    <rPh sb="0" eb="1">
      <t>ウチ</t>
    </rPh>
    <rPh sb="4" eb="6">
      <t>ジカン</t>
    </rPh>
    <rPh sb="6" eb="7">
      <t>ケイ</t>
    </rPh>
    <phoneticPr fontId="1"/>
  </si>
  <si>
    <t>　　　　　　　　　　　　　　　　　　　　　　　　　　　                                                                          　　ⅲ上記以外の研修</t>
    <rPh sb="104" eb="106">
      <t>ジョウキ</t>
    </rPh>
    <rPh sb="106" eb="108">
      <t>イガイ</t>
    </rPh>
    <rPh sb="109" eb="111">
      <t>ケンシュウ</t>
    </rPh>
    <phoneticPr fontId="1"/>
  </si>
  <si>
    <t>内マネジメント
時間</t>
    <rPh sb="0" eb="1">
      <t>ウチ</t>
    </rPh>
    <rPh sb="8" eb="10">
      <t>ジカン</t>
    </rPh>
    <phoneticPr fontId="1"/>
  </si>
  <si>
    <t>内マネジメント
時間合計</t>
    <rPh sb="0" eb="1">
      <t>ウチ</t>
    </rPh>
    <rPh sb="8" eb="10">
      <t>ジカン</t>
    </rPh>
    <rPh sb="10" eb="12">
      <t>ゴウケイ</t>
    </rPh>
    <phoneticPr fontId="1"/>
  </si>
  <si>
    <t>○○研修</t>
    <rPh sb="2" eb="4">
      <t>ケンシュウ</t>
    </rPh>
    <phoneticPr fontId="1"/>
  </si>
  <si>
    <t>マネジメント</t>
    <phoneticPr fontId="1"/>
  </si>
  <si>
    <t>全国○○会</t>
    <rPh sb="0" eb="2">
      <t>ゼンコク</t>
    </rPh>
    <rPh sb="4" eb="5">
      <t>カイ</t>
    </rPh>
    <phoneticPr fontId="1"/>
  </si>
  <si>
    <t>園内研修</t>
    <rPh sb="0" eb="4">
      <t>エンナイケンシュウ</t>
    </rPh>
    <phoneticPr fontId="1"/>
  </si>
  <si>
    <t>□□研修</t>
    <rPh sb="2" eb="4">
      <t>ケンシュウ</t>
    </rPh>
    <phoneticPr fontId="1"/>
  </si>
  <si>
    <t>※「ⅲ上記以外の研修」に記載した研修がマネジメント分野に該当する場合は、「分野・テーマ等欄」に必ずマネジメント分野であることを記載すること。</t>
    <phoneticPr fontId="1"/>
  </si>
  <si>
    <t>施設名</t>
    <rPh sb="0" eb="2">
      <t>シセツ</t>
    </rPh>
    <rPh sb="2" eb="3">
      <t>メイ</t>
    </rPh>
    <phoneticPr fontId="1"/>
  </si>
  <si>
    <t>（令和</t>
    <rPh sb="1" eb="3">
      <t>レイワ</t>
    </rPh>
    <phoneticPr fontId="1"/>
  </si>
  <si>
    <t>年度提出分）</t>
    <rPh sb="0" eb="2">
      <t>ネンド</t>
    </rPh>
    <rPh sb="2" eb="4">
      <t>テイシュツ</t>
    </rPh>
    <rPh sb="4" eb="5">
      <t>フン</t>
    </rPh>
    <phoneticPr fontId="1"/>
  </si>
  <si>
    <t>（内訳）</t>
    <rPh sb="1" eb="3">
      <t>ウチワケ</t>
    </rPh>
    <phoneticPr fontId="1"/>
  </si>
  <si>
    <t>研修修了状況の内訳</t>
    <rPh sb="0" eb="2">
      <t>ケンシュウ</t>
    </rPh>
    <rPh sb="2" eb="4">
      <t>シュウリョウ</t>
    </rPh>
    <rPh sb="4" eb="6">
      <t>ジョウキョウ</t>
    </rPh>
    <rPh sb="7" eb="9">
      <t>ウチワケ</t>
    </rPh>
    <phoneticPr fontId="1"/>
  </si>
  <si>
    <t>副主幹保育教諭</t>
    <rPh sb="0" eb="3">
      <t>フクシュカン</t>
    </rPh>
    <rPh sb="3" eb="5">
      <t>ホイク</t>
    </rPh>
    <rPh sb="5" eb="7">
      <t>キョウユ</t>
    </rPh>
    <phoneticPr fontId="1"/>
  </si>
  <si>
    <t>マネジメント分野
以外</t>
    <rPh sb="6" eb="8">
      <t>ブンヤ</t>
    </rPh>
    <rPh sb="9" eb="11">
      <t>イガイ</t>
    </rPh>
    <phoneticPr fontId="1"/>
  </si>
  <si>
    <t>要領１（４）相当
（※２）</t>
    <phoneticPr fontId="1"/>
  </si>
  <si>
    <t>時間</t>
    <rPh sb="0" eb="2">
      <t>ジカン</t>
    </rPh>
    <phoneticPr fontId="1"/>
  </si>
  <si>
    <t>内
マネジメント</t>
    <rPh sb="0" eb="1">
      <t>ウチ</t>
    </rPh>
    <phoneticPr fontId="1"/>
  </si>
  <si>
    <t>【留意事項】</t>
    <rPh sb="1" eb="3">
      <t>リュウイ</t>
    </rPh>
    <rPh sb="3" eb="5">
      <t>ジコウ</t>
    </rPh>
    <phoneticPr fontId="1"/>
  </si>
  <si>
    <t>（※３、※４）</t>
    <phoneticPr fontId="1"/>
  </si>
  <si>
    <t>ⅲ上記以外の研修（※５）</t>
    <rPh sb="1" eb="3">
      <t>ジョウキ</t>
    </rPh>
    <rPh sb="3" eb="5">
      <t>イガイ</t>
    </rPh>
    <rPh sb="6" eb="8">
      <t>ケンシュウ</t>
    </rPh>
    <phoneticPr fontId="1"/>
  </si>
  <si>
    <t>※５園内研修の場合は、「主催者名欄」に「園内研修」と記載すること。</t>
    <phoneticPr fontId="1"/>
  </si>
  <si>
    <t>【その他注意事項】</t>
    <rPh sb="3" eb="4">
      <t>タ</t>
    </rPh>
    <rPh sb="4" eb="6">
      <t>チュウイ</t>
    </rPh>
    <rPh sb="6" eb="8">
      <t>ジコウ</t>
    </rPh>
    <phoneticPr fontId="1"/>
  </si>
  <si>
    <t>研修受講状況一覧表</t>
    <rPh sb="0" eb="2">
      <t>ケンシュウ</t>
    </rPh>
    <rPh sb="2" eb="4">
      <t>ジュコウ</t>
    </rPh>
    <rPh sb="4" eb="6">
      <t>ジョウキョウ</t>
    </rPh>
    <rPh sb="6" eb="9">
      <t>イチランヒョウ</t>
    </rPh>
    <phoneticPr fontId="1"/>
  </si>
  <si>
    <t>研修受講状況一覧表（保育士等キャリアアップ研修分）</t>
    <rPh sb="0" eb="2">
      <t>ケンシュウ</t>
    </rPh>
    <rPh sb="2" eb="4">
      <t>ジュコウ</t>
    </rPh>
    <rPh sb="4" eb="6">
      <t>ジョウキョウ</t>
    </rPh>
    <rPh sb="6" eb="9">
      <t>イチランヒョウ</t>
    </rPh>
    <rPh sb="10" eb="12">
      <t>ホイク</t>
    </rPh>
    <rPh sb="12" eb="13">
      <t>シ</t>
    </rPh>
    <rPh sb="13" eb="14">
      <t>トウ</t>
    </rPh>
    <rPh sb="21" eb="23">
      <t>ケンシュウ</t>
    </rPh>
    <rPh sb="23" eb="24">
      <t>フン</t>
    </rPh>
    <phoneticPr fontId="1"/>
  </si>
  <si>
    <t>研修受講状況一覧表（幼稚園免許更新講習等）</t>
    <rPh sb="0" eb="2">
      <t>ケンシュウ</t>
    </rPh>
    <rPh sb="2" eb="4">
      <t>ジュコウ</t>
    </rPh>
    <rPh sb="4" eb="6">
      <t>ジョウキョウ</t>
    </rPh>
    <rPh sb="6" eb="9">
      <t>イチランヒョウ</t>
    </rPh>
    <rPh sb="10" eb="13">
      <t>ヨウチエン</t>
    </rPh>
    <rPh sb="13" eb="15">
      <t>メンキョ</t>
    </rPh>
    <rPh sb="15" eb="17">
      <t>コウシン</t>
    </rPh>
    <rPh sb="17" eb="19">
      <t>コウシュウ</t>
    </rPh>
    <rPh sb="19" eb="20">
      <t>トウ</t>
    </rPh>
    <phoneticPr fontId="1"/>
  </si>
  <si>
    <t>研修受講状況一覧表（その他の研修）</t>
    <rPh sb="0" eb="2">
      <t>ケンシュウ</t>
    </rPh>
    <rPh sb="2" eb="4">
      <t>ジュコウ</t>
    </rPh>
    <rPh sb="4" eb="6">
      <t>ジョウキョウ</t>
    </rPh>
    <rPh sb="6" eb="9">
      <t>イチランヒョウ</t>
    </rPh>
    <rPh sb="12" eb="13">
      <t>タ</t>
    </rPh>
    <rPh sb="14" eb="16">
      <t>ケンシュウ</t>
    </rPh>
    <phoneticPr fontId="1"/>
  </si>
  <si>
    <t>・園内研修の場合は、園内研修実施状況報告書（様式３）を提出すること。</t>
    <phoneticPr fontId="1"/>
  </si>
  <si>
    <t>・修了証が発行されない研修の場合は、研修受講記録（個人管理用）（様式４）の写しを添付すること。</t>
    <rPh sb="27" eb="29">
      <t>カンリ</t>
    </rPh>
    <phoneticPr fontId="1"/>
  </si>
  <si>
    <t>・記載した研修の修了証の写し、管理簿等の写しを添付すること。</t>
    <phoneticPr fontId="1"/>
  </si>
  <si>
    <t>※２「要領１（４）該当」は、幼稚園等に勤務していた者が保育所等に勤務することになり、幼稚園等の研修修了要件で
　　認定することを希望する場合に該当を選択する。</t>
    <phoneticPr fontId="1"/>
  </si>
  <si>
    <t>※４「ⅱ幼稚園免許状更新講習及び免許法認定講習」がマネジメント分野に該当する場合は、「マネジメント分野欄」に
　　修了時間数を記載のうえ、受講した研修内容がマネジメント分野であることが確認できる書類を添付すること。</t>
    <phoneticPr fontId="1"/>
  </si>
  <si>
    <t>※１　施設が発令している職名を入力してすること。</t>
    <rPh sb="3" eb="5">
      <t>シセツ</t>
    </rPh>
    <rPh sb="6" eb="8">
      <t>ハツレイ</t>
    </rPh>
    <rPh sb="12" eb="14">
      <t>ショクメイ</t>
    </rPh>
    <rPh sb="13" eb="14">
      <t>メイ</t>
    </rPh>
    <rPh sb="15" eb="17">
      <t>ニュウリョク</t>
    </rPh>
    <phoneticPr fontId="1"/>
  </si>
  <si>
    <t>上記について、すべての職員に対し確認を行い、相違ないことを証明します。</t>
    <rPh sb="16" eb="18">
      <t>カクニン</t>
    </rPh>
    <rPh sb="19" eb="20">
      <t>オコナ</t>
    </rPh>
    <rPh sb="22" eb="24">
      <t>ソウイ</t>
    </rPh>
    <phoneticPr fontId="1"/>
  </si>
  <si>
    <t>※修了証が発行されない研修の場合は、研修受講記録（個人管理用）（様式４）の写しを添付すること。</t>
    <rPh sb="1" eb="3">
      <t>シュウリョウ</t>
    </rPh>
    <rPh sb="3" eb="4">
      <t>ショウ</t>
    </rPh>
    <rPh sb="5" eb="7">
      <t>ハッコウ</t>
    </rPh>
    <rPh sb="11" eb="13">
      <t>ケンシュウ</t>
    </rPh>
    <rPh sb="14" eb="16">
      <t>バアイ</t>
    </rPh>
    <rPh sb="18" eb="20">
      <t>ケンシュウ</t>
    </rPh>
    <rPh sb="20" eb="22">
      <t>ジュコウ</t>
    </rPh>
    <rPh sb="22" eb="24">
      <t>キロク</t>
    </rPh>
    <rPh sb="25" eb="27">
      <t>コジン</t>
    </rPh>
    <rPh sb="27" eb="29">
      <t>カンリ</t>
    </rPh>
    <rPh sb="29" eb="30">
      <t>ヨウ</t>
    </rPh>
    <rPh sb="32" eb="34">
      <t>ヨウシキ</t>
    </rPh>
    <rPh sb="37" eb="38">
      <t>ウツ</t>
    </rPh>
    <rPh sb="40" eb="42">
      <t>テンプ</t>
    </rPh>
    <phoneticPr fontId="1"/>
  </si>
  <si>
    <t>管理番号を入力すると、各項目が反映されます</t>
    <rPh sb="0" eb="2">
      <t>カンリ</t>
    </rPh>
    <rPh sb="2" eb="4">
      <t>バンゴウ</t>
    </rPh>
    <rPh sb="5" eb="7">
      <t>ニュウリョク</t>
    </rPh>
    <rPh sb="11" eb="14">
      <t>カクコウモク</t>
    </rPh>
    <rPh sb="15" eb="17">
      <t>ハンエイ</t>
    </rPh>
    <phoneticPr fontId="1"/>
  </si>
  <si>
    <t>※１保育所・地域型保育事業所において、マネジメント分野は令和元年度までに受講した研修は職種不問で算入できる。
　　令和２年度以降は副主任保育士・中核リーダーに限り参入できる。保育実践は令和２年度以降に受講した研修は算入
　　できない。</t>
    <rPh sb="2" eb="4">
      <t>ホイク</t>
    </rPh>
    <rPh sb="4" eb="5">
      <t>ショ</t>
    </rPh>
    <rPh sb="6" eb="8">
      <t>チイキ</t>
    </rPh>
    <rPh sb="8" eb="9">
      <t>カタ</t>
    </rPh>
    <rPh sb="9" eb="11">
      <t>ホイク</t>
    </rPh>
    <rPh sb="11" eb="14">
      <t>ジギョウショ</t>
    </rPh>
    <rPh sb="25" eb="27">
      <t>ブンヤ</t>
    </rPh>
    <phoneticPr fontId="1"/>
  </si>
  <si>
    <t>　　認定こども園・幼稚園において、マネジメント分野は令和元年度までに受講した研修は職種不問で算入できる。
　令和２・３年度に受講した分は令和２年度以降は副主幹保育教諭・中核リーダー・専門リーダーに限り参入できる。
　令和４年度以降に受講した分は副主幹保育教諭・中核リーダーに限り参入できる。
　保育実践は令和２年度以降に受講した研修は算入できない。</t>
    <rPh sb="2" eb="4">
      <t>ニンテイ</t>
    </rPh>
    <rPh sb="7" eb="8">
      <t>エン</t>
    </rPh>
    <rPh sb="9" eb="12">
      <t>ヨウチエン</t>
    </rPh>
    <rPh sb="23" eb="25">
      <t>ブンヤ</t>
    </rPh>
    <rPh sb="54" eb="56">
      <t>レイワ</t>
    </rPh>
    <rPh sb="59" eb="61">
      <t>ネンド</t>
    </rPh>
    <rPh sb="62" eb="64">
      <t>ジュコウ</t>
    </rPh>
    <rPh sb="66" eb="67">
      <t>ブン</t>
    </rPh>
    <rPh sb="76" eb="83">
      <t>フクシュカンホイクキョウユ</t>
    </rPh>
    <rPh sb="91" eb="93">
      <t>センモン</t>
    </rPh>
    <rPh sb="116" eb="118">
      <t>ジュコウ</t>
    </rPh>
    <rPh sb="120" eb="121">
      <t>ブン</t>
    </rPh>
    <rPh sb="122" eb="129">
      <t>フクシュカンホイクキョウユ</t>
    </rPh>
    <phoneticPr fontId="1"/>
  </si>
  <si>
    <t>ⅱ旧免許状更新講習及び免許法認定講習</t>
    <rPh sb="1" eb="2">
      <t>キュウ</t>
    </rPh>
    <rPh sb="2" eb="5">
      <t>メンキョジョウ</t>
    </rPh>
    <phoneticPr fontId="1"/>
  </si>
  <si>
    <t>ⅱ旧免許状更新講習及び免許法認定講習</t>
    <rPh sb="1" eb="2">
      <t>キュウ</t>
    </rPh>
    <phoneticPr fontId="1"/>
  </si>
  <si>
    <t>※「ⅱ旧免許状更新講習及び免許法認定講習」で受講した内容がマネジメント分野に該当する場合は、「マネジメント分野欄」に修了時間数を記載のうえ、受講した研修内容がマネジメント分野であることが確認できる書類を添付すること。</t>
    <rPh sb="3" eb="4">
      <t>キュウ</t>
    </rPh>
    <rPh sb="22" eb="24">
      <t>ジュコウ</t>
    </rPh>
    <rPh sb="26" eb="28">
      <t>ナイヨウ</t>
    </rPh>
    <rPh sb="58" eb="60">
      <t>シュウリョウ</t>
    </rPh>
    <rPh sb="60" eb="62">
      <t>ジカン</t>
    </rPh>
    <rPh sb="62" eb="63">
      <t>カズ</t>
    </rPh>
    <phoneticPr fontId="1"/>
  </si>
  <si>
    <t>うちマネジメント分野</t>
    <rPh sb="8" eb="10">
      <t>ブンヤ</t>
    </rPh>
    <phoneticPr fontId="1"/>
  </si>
  <si>
    <t>分野）</t>
    <rPh sb="0" eb="2">
      <t>ブンヤ</t>
    </rPh>
    <phoneticPr fontId="1"/>
  </si>
  <si>
    <t>※３「ⅱ幼稚園免許状更新講習及び免許法認定講習」の「所有する証明書等の名称欄」には、「大学等が発行する「更新
　　講習修了証明書（履修証明書）」」、「教育委員会が発行する「改正法附則第２条第３項第３号の確認証明書」」、
　　「教育委員会が発行する「更新講習修了確認証明書」」、「大学等が発行する「学力に関する証明書」」、「教育委
　　員会が発行する上位の免許状」のいずれかを記載すること。
　　　なお、対象者が保育所等に在籍する場合は、「幼児教育分野」を受講したものとみなす。</t>
    <rPh sb="201" eb="204">
      <t>タイショウシャ</t>
    </rPh>
    <rPh sb="205" eb="207">
      <t>ホイク</t>
    </rPh>
    <rPh sb="207" eb="208">
      <t>ショ</t>
    </rPh>
    <rPh sb="208" eb="209">
      <t>トウ</t>
    </rPh>
    <rPh sb="210" eb="212">
      <t>ザイセキ</t>
    </rPh>
    <rPh sb="214" eb="216">
      <t>バアイ</t>
    </rPh>
    <rPh sb="219" eb="221">
      <t>ヨウジ</t>
    </rPh>
    <rPh sb="221" eb="223">
      <t>キョウイク</t>
    </rPh>
    <rPh sb="223" eb="225">
      <t>ブンヤ</t>
    </rPh>
    <rPh sb="227" eb="229">
      <t>ジュコウ</t>
    </rPh>
    <phoneticPr fontId="1"/>
  </si>
  <si>
    <t>研修を修了した時間
または分野の合計（※１）</t>
    <rPh sb="0" eb="2">
      <t>ケンシュウ</t>
    </rPh>
    <rPh sb="3" eb="5">
      <t>シュウリョウ</t>
    </rPh>
    <rPh sb="7" eb="9">
      <t>ジカン</t>
    </rPh>
    <rPh sb="13" eb="15">
      <t>ブンヤ</t>
    </rPh>
    <rPh sb="16" eb="18">
      <t>ゴウケイ</t>
    </rPh>
    <phoneticPr fontId="1"/>
  </si>
  <si>
    <t>※園内研修の場合は○</t>
    <rPh sb="1" eb="2">
      <t>エン</t>
    </rPh>
    <rPh sb="2" eb="3">
      <t>ナイ</t>
    </rPh>
    <rPh sb="3" eb="5">
      <t>ケンシュウ</t>
    </rPh>
    <rPh sb="6" eb="8">
      <t>バアイ</t>
    </rPh>
    <phoneticPr fontId="1"/>
  </si>
  <si>
    <t>分野・テーマ等</t>
    <phoneticPr fontId="1"/>
  </si>
  <si>
    <t>主催者名</t>
    <rPh sb="0" eb="3">
      <t>シュサイシャ</t>
    </rPh>
    <rPh sb="3" eb="4">
      <t>メイ</t>
    </rPh>
    <phoneticPr fontId="1"/>
  </si>
  <si>
    <t>※園内研修の場合は○</t>
    <phoneticPr fontId="1"/>
  </si>
  <si>
    <t>○</t>
  </si>
  <si>
    <t>○</t>
    <phoneticPr fontId="1"/>
  </si>
  <si>
    <t>×</t>
    <phoneticPr fontId="1"/>
  </si>
  <si>
    <t>施設区分</t>
    <rPh sb="0" eb="2">
      <t>シセツ</t>
    </rPh>
    <rPh sb="2" eb="4">
      <t>クブン</t>
    </rPh>
    <phoneticPr fontId="1"/>
  </si>
  <si>
    <t>幼保連携型認定こども園</t>
    <rPh sb="0" eb="2">
      <t>ヨウホ</t>
    </rPh>
    <rPh sb="2" eb="5">
      <t>レンケイガタ</t>
    </rPh>
    <rPh sb="5" eb="7">
      <t>ニンテイ</t>
    </rPh>
    <rPh sb="10" eb="11">
      <t>エン</t>
    </rPh>
    <phoneticPr fontId="1"/>
  </si>
  <si>
    <t>小規模保育事業所（Ａ型）</t>
    <rPh sb="0" eb="3">
      <t>ショウキボ</t>
    </rPh>
    <rPh sb="3" eb="5">
      <t>ホイク</t>
    </rPh>
    <rPh sb="5" eb="8">
      <t>ジギョウショ</t>
    </rPh>
    <rPh sb="10" eb="11">
      <t>カタ</t>
    </rPh>
    <phoneticPr fontId="1"/>
  </si>
  <si>
    <t>事業所内保育事業所（Ａ型基準）</t>
    <rPh sb="0" eb="3">
      <t>ジギョウショ</t>
    </rPh>
    <rPh sb="3" eb="4">
      <t>ナイ</t>
    </rPh>
    <rPh sb="4" eb="6">
      <t>ホイク</t>
    </rPh>
    <rPh sb="6" eb="9">
      <t>ジギョウショ</t>
    </rPh>
    <rPh sb="11" eb="12">
      <t>カタ</t>
    </rPh>
    <rPh sb="12" eb="14">
      <t>キジュン</t>
    </rPh>
    <phoneticPr fontId="1"/>
  </si>
  <si>
    <t>施設区分：</t>
    <rPh sb="0" eb="2">
      <t>シセツ</t>
    </rPh>
    <rPh sb="2" eb="4">
      <t>クブン</t>
    </rPh>
    <phoneticPr fontId="1"/>
  </si>
  <si>
    <t>研修修了時間</t>
    <phoneticPr fontId="1"/>
  </si>
  <si>
    <t>状況</t>
    <rPh sb="0" eb="2">
      <t>ジョウキョウ</t>
    </rPh>
    <phoneticPr fontId="1"/>
  </si>
  <si>
    <t>配分区分</t>
    <rPh sb="0" eb="2">
      <t>ハイブン</t>
    </rPh>
    <rPh sb="2" eb="4">
      <t>クブン</t>
    </rPh>
    <phoneticPr fontId="1"/>
  </si>
  <si>
    <t>※２</t>
    <phoneticPr fontId="1"/>
  </si>
  <si>
    <t>※３</t>
    <phoneticPr fontId="1"/>
  </si>
  <si>
    <t>※４</t>
    <phoneticPr fontId="1"/>
  </si>
  <si>
    <t>※４</t>
    <phoneticPr fontId="1"/>
  </si>
  <si>
    <t>※３「要領１（４）該当」は、幼稚園等に勤務していた者が保育所等に勤務することになり、幼稚園等の研修修了要件で認定することを希望する場合に「該当」を選択すること。</t>
    <phoneticPr fontId="1"/>
  </si>
  <si>
    <t>※４　研修終了時間等は、様式２－１、２－２、２－３の入力を元に自動計算される。</t>
    <rPh sb="3" eb="5">
      <t>ケンシュウ</t>
    </rPh>
    <rPh sb="5" eb="7">
      <t>シュウリョウ</t>
    </rPh>
    <rPh sb="7" eb="9">
      <t>ジカン</t>
    </rPh>
    <rPh sb="9" eb="10">
      <t>トウ</t>
    </rPh>
    <rPh sb="12" eb="14">
      <t>ヨウシキ</t>
    </rPh>
    <rPh sb="26" eb="28">
      <t>ニュウリョク</t>
    </rPh>
    <rPh sb="29" eb="30">
      <t>モト</t>
    </rPh>
    <rPh sb="31" eb="33">
      <t>ジドウ</t>
    </rPh>
    <rPh sb="33" eb="35">
      <t>ケイサン</t>
    </rPh>
    <phoneticPr fontId="1"/>
  </si>
  <si>
    <t>※２　配分区分は、その対象者が「副主任保育士等」「職務分野別リーダー」のどちらの配分区分に属するかを選択すること。</t>
    <rPh sb="3" eb="5">
      <t>ハイブン</t>
    </rPh>
    <rPh sb="5" eb="7">
      <t>クブン</t>
    </rPh>
    <rPh sb="11" eb="13">
      <t>タイショウ</t>
    </rPh>
    <rPh sb="13" eb="14">
      <t>シャ</t>
    </rPh>
    <rPh sb="16" eb="19">
      <t>フクシュニン</t>
    </rPh>
    <rPh sb="19" eb="21">
      <t>ホイク</t>
    </rPh>
    <rPh sb="21" eb="22">
      <t>シ</t>
    </rPh>
    <rPh sb="22" eb="23">
      <t>トウ</t>
    </rPh>
    <rPh sb="25" eb="30">
      <t>ショクムブンヤベツ</t>
    </rPh>
    <rPh sb="40" eb="42">
      <t>ハイブン</t>
    </rPh>
    <rPh sb="42" eb="44">
      <t>クブン</t>
    </rPh>
    <rPh sb="45" eb="46">
      <t>ゾク</t>
    </rPh>
    <rPh sb="50" eb="52">
      <t>センタク</t>
    </rPh>
    <phoneticPr fontId="1"/>
  </si>
  <si>
    <t>副主任保育士等（人数Ａ区分）</t>
    <rPh sb="0" eb="7">
      <t>フクシュニンホイクシトウ</t>
    </rPh>
    <rPh sb="8" eb="10">
      <t>ニンズウ</t>
    </rPh>
    <rPh sb="11" eb="13">
      <t>クブン</t>
    </rPh>
    <phoneticPr fontId="1"/>
  </si>
  <si>
    <t>職務分野別リーダー（人数Ｂ区分）</t>
    <rPh sb="0" eb="5">
      <t>ショクムブンヤベツ</t>
    </rPh>
    <rPh sb="10" eb="12">
      <t>ニンズウ</t>
    </rPh>
    <rPh sb="13" eb="15">
      <t>クブン</t>
    </rPh>
    <phoneticPr fontId="1"/>
  </si>
  <si>
    <t>（選択）</t>
    <rPh sb="1" eb="3">
      <t>センタク</t>
    </rPh>
    <phoneticPr fontId="1"/>
  </si>
  <si>
    <t>配分区分</t>
    <rPh sb="0" eb="2">
      <t>ハイブン</t>
    </rPh>
    <rPh sb="2" eb="4">
      <t>クブン</t>
    </rPh>
    <phoneticPr fontId="1"/>
  </si>
  <si>
    <t>※「マネジメント」、「保育実践」は、令和元年度までに受講した研修はすべての職種で修了すべき研修時間に算入できる。</t>
    <phoneticPr fontId="1"/>
  </si>
  <si>
    <t>※令和２年度、令和３年度の「マネジメント」は、中核リーダー、副主幹保育教諭、専門リーダーに限り、修了すべき研修時間に算入できる。</t>
    <phoneticPr fontId="1"/>
  </si>
  <si>
    <t>※令和４年度以降の「マネジメント」は、中核リーダー、副主幹保育教諭に限り、修了すべき研修時間に算入できる。</t>
    <phoneticPr fontId="1"/>
  </si>
  <si>
    <t>※「ⅱ幼稚園免許状更新講習及び免許法認定講習」の「所有する証明書等の名称欄」には、「大学等が発行する「更新講習修了証明書（履修証明書）」」、「教育委員会が発行する「改正法附則第２条第３項第３号の確認証明書」」、「教育委員会が発行する「更新講習修了確認証明書」」、「大学等が発行する「学力に関する証明書」」、「教育委員会が発行する上位の免許状」のいずれかを記載すること。
なお、対象者が保育所等に在籍する場合は、「幼児教育分野」を受講したものとみなす。</t>
    <phoneticPr fontId="1"/>
  </si>
  <si>
    <t>該当</t>
  </si>
  <si>
    <t>ⅰ保育士等キャリアアップ研修
※受講した合計時間数を入力</t>
    <rPh sb="1" eb="3">
      <t>ホイク</t>
    </rPh>
    <rPh sb="3" eb="4">
      <t>シ</t>
    </rPh>
    <rPh sb="4" eb="5">
      <t>トウ</t>
    </rPh>
    <rPh sb="12" eb="14">
      <t>ケンシュウ</t>
    </rPh>
    <rPh sb="16" eb="18">
      <t>ジュコウ</t>
    </rPh>
    <rPh sb="20" eb="22">
      <t>ゴウケイ</t>
    </rPh>
    <rPh sb="22" eb="24">
      <t>ジカン</t>
    </rPh>
    <rPh sb="24" eb="25">
      <t>スウ</t>
    </rPh>
    <rPh sb="26" eb="28">
      <t>ニュウリョク</t>
    </rPh>
    <phoneticPr fontId="1"/>
  </si>
  <si>
    <r>
      <t>ⅰ保育士等キャリアアップ研修
※左表のうち、今回の報告で追加報告となった研修時間</t>
    </r>
    <r>
      <rPr>
        <b/>
        <sz val="11"/>
        <color theme="1"/>
        <rFont val="游ゴシック"/>
        <family val="3"/>
        <charset val="128"/>
        <scheme val="minor"/>
      </rPr>
      <t>（Ｒ６以降使用）</t>
    </r>
    <rPh sb="1" eb="3">
      <t>ホイク</t>
    </rPh>
    <rPh sb="3" eb="4">
      <t>シ</t>
    </rPh>
    <rPh sb="4" eb="5">
      <t>トウ</t>
    </rPh>
    <rPh sb="12" eb="14">
      <t>ケンシュウ</t>
    </rPh>
    <rPh sb="16" eb="17">
      <t>ヒダリ</t>
    </rPh>
    <rPh sb="17" eb="18">
      <t>ヒョウ</t>
    </rPh>
    <rPh sb="22" eb="24">
      <t>コンカイ</t>
    </rPh>
    <rPh sb="25" eb="27">
      <t>ホウコク</t>
    </rPh>
    <rPh sb="28" eb="30">
      <t>ツイカ</t>
    </rPh>
    <rPh sb="30" eb="32">
      <t>ホウコク</t>
    </rPh>
    <rPh sb="36" eb="38">
      <t>ケンシュウ</t>
    </rPh>
    <rPh sb="38" eb="40">
      <t>ジカン</t>
    </rPh>
    <rPh sb="43" eb="45">
      <t>イコウ</t>
    </rPh>
    <rPh sb="45" eb="47">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</si>
</sst>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時&quot;&quot;間&quot;"/>
    <numFmt numFmtId="177" formatCode="0&quot;分&quot;&quot;野&quot;"/>
  </numFmts>
  <fonts count="28" x14ac:knownFonts="1">
    <font>
      <sz val="11"/>
      <color theme="1"/>
      <name val="游ゴシック"/>
      <family val="2"/>
      <scheme val="minor"/>
    </font>
    <font>
      <sz val="6"/>
      <name val="游ゴシック"/>
      <family val="3"/>
      <charset val="128"/>
      <scheme val="minor"/>
    </font>
    <font>
      <sz val="10"/>
      <color theme="1"/>
      <name val="游ゴシック"/>
      <family val="2"/>
      <scheme val="minor"/>
    </font>
    <font>
      <sz val="10"/>
      <color theme="1"/>
      <name val="游ゴシック"/>
      <family val="3"/>
      <charset val="128"/>
      <scheme val="minor"/>
    </font>
    <font>
      <sz val="9"/>
      <color theme="1"/>
      <name val="游ゴシック"/>
      <family val="2"/>
      <scheme val="minor"/>
    </font>
    <font>
      <sz val="9"/>
      <color theme="1"/>
      <name val="游ゴシック"/>
      <family val="3"/>
      <charset val="128"/>
      <scheme val="minor"/>
    </font>
    <font>
      <sz val="11"/>
      <color theme="0" tint="-0.249977111117893"/>
      <name val="游ゴシック"/>
      <family val="2"/>
      <scheme val="minor"/>
    </font>
    <font>
      <sz val="6"/>
      <color theme="1"/>
      <name val="游ゴシック"/>
      <family val="2"/>
      <scheme val="minor"/>
    </font>
    <font>
      <sz val="6"/>
      <color theme="1"/>
      <name val="游ゴシック"/>
      <family val="3"/>
      <charset val="128"/>
      <scheme val="minor"/>
    </font>
    <font>
      <sz val="11"/>
      <color theme="1"/>
      <name val="游ゴシック"/>
      <family val="3"/>
      <charset val="128"/>
      <scheme val="minor"/>
    </font>
    <font>
      <sz val="12"/>
      <color theme="1"/>
      <name val="游ゴシック"/>
      <family val="2"/>
      <scheme val="minor"/>
    </font>
    <font>
      <sz val="14"/>
      <color theme="1"/>
      <name val="游ゴシック"/>
      <family val="2"/>
      <scheme val="minor"/>
    </font>
    <font>
      <sz val="16"/>
      <color theme="1"/>
      <name val="游ゴシック"/>
      <family val="2"/>
      <scheme val="minor"/>
    </font>
    <font>
      <sz val="8"/>
      <color theme="1"/>
      <name val="游ゴシック"/>
      <family val="2"/>
      <scheme val="minor"/>
    </font>
    <font>
      <sz val="8"/>
      <color theme="1"/>
      <name val="游ゴシック"/>
      <family val="3"/>
      <charset val="128"/>
      <scheme val="minor"/>
    </font>
    <font>
      <sz val="12"/>
      <color theme="1"/>
      <name val="游ゴシック"/>
      <family val="3"/>
      <charset val="128"/>
      <scheme val="minor"/>
    </font>
    <font>
      <sz val="14"/>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8"/>
      <color theme="1"/>
      <name val="游ゴシック"/>
      <family val="3"/>
      <charset val="128"/>
      <scheme val="minor"/>
    </font>
    <font>
      <b/>
      <sz val="22"/>
      <color theme="1"/>
      <name val="游ゴシック"/>
      <family val="3"/>
      <charset val="128"/>
      <scheme val="minor"/>
    </font>
    <font>
      <sz val="16"/>
      <color theme="1"/>
      <name val="游ゴシック"/>
      <family val="3"/>
      <charset val="128"/>
      <scheme val="minor"/>
    </font>
    <font>
      <b/>
      <sz val="11"/>
      <color rgb="FFFF0000"/>
      <name val="游ゴシック"/>
      <family val="3"/>
      <charset val="128"/>
      <scheme val="minor"/>
    </font>
    <font>
      <b/>
      <sz val="20"/>
      <color theme="1"/>
      <name val="游ゴシック"/>
      <family val="3"/>
      <charset val="128"/>
      <scheme val="minor"/>
    </font>
    <font>
      <sz val="22"/>
      <color theme="1"/>
      <name val="游ゴシック"/>
      <family val="3"/>
      <charset val="128"/>
      <scheme val="minor"/>
    </font>
    <font>
      <b/>
      <sz val="10"/>
      <color theme="1"/>
      <name val="游ゴシック"/>
      <family val="3"/>
      <charset val="128"/>
      <scheme val="minor"/>
    </font>
    <font>
      <sz val="11"/>
      <name val="游ゴシック"/>
      <family val="2"/>
      <scheme val="minor"/>
    </font>
    <font>
      <sz val="11"/>
      <name val="游ゴシック"/>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bottom style="double">
        <color indexed="64"/>
      </bottom>
      <diagonal/>
    </border>
    <border>
      <left/>
      <right/>
      <top style="medium">
        <color indexed="64"/>
      </top>
      <bottom/>
      <diagonal/>
    </border>
    <border>
      <left style="thin">
        <color indexed="64"/>
      </left>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bottom/>
      <diagonal/>
    </border>
    <border>
      <left/>
      <right style="dotted">
        <color indexed="64"/>
      </right>
      <top/>
      <bottom style="thin">
        <color indexed="64"/>
      </bottom>
      <diagonal/>
    </border>
    <border>
      <left/>
      <right/>
      <top style="dotted">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right/>
      <top/>
      <bottom style="dotted">
        <color indexed="64"/>
      </bottom>
      <diagonal/>
    </border>
    <border>
      <left/>
      <right style="dotted">
        <color indexed="64"/>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double">
        <color indexed="64"/>
      </left>
      <right style="thin">
        <color indexed="64"/>
      </right>
      <top style="thin">
        <color indexed="64"/>
      </top>
      <bottom/>
      <diagonal/>
    </border>
  </borders>
  <cellStyleXfs count="1">
    <xf numFmtId="0" fontId="0" fillId="0" borderId="0"/>
  </cellStyleXfs>
  <cellXfs count="353">
    <xf numFmtId="0" fontId="0" fillId="0" borderId="0" xfId="0"/>
    <xf numFmtId="0" fontId="0" fillId="0" borderId="0" xfId="0" applyAlignment="1">
      <alignment shrinkToFit="1"/>
    </xf>
    <xf numFmtId="0" fontId="0" fillId="0" borderId="1" xfId="0" applyBorder="1"/>
    <xf numFmtId="0" fontId="0" fillId="0" borderId="5" xfId="0" applyBorder="1"/>
    <xf numFmtId="0" fontId="0" fillId="0" borderId="8" xfId="0" applyBorder="1"/>
    <xf numFmtId="0" fontId="0" fillId="0" borderId="11" xfId="0" applyBorder="1"/>
    <xf numFmtId="0" fontId="0" fillId="0" borderId="13" xfId="0" applyBorder="1"/>
    <xf numFmtId="176" fontId="0" fillId="0" borderId="3" xfId="0" applyNumberFormat="1" applyBorder="1"/>
    <xf numFmtId="0" fontId="0" fillId="0" borderId="1" xfId="0" applyBorder="1" applyAlignment="1">
      <alignment shrinkToFit="1"/>
    </xf>
    <xf numFmtId="0" fontId="0" fillId="0" borderId="11" xfId="0" applyBorder="1" applyAlignment="1">
      <alignment shrinkToFit="1"/>
    </xf>
    <xf numFmtId="0" fontId="0" fillId="0" borderId="2" xfId="0" applyBorder="1" applyAlignment="1">
      <alignment shrinkToFit="1"/>
    </xf>
    <xf numFmtId="0" fontId="0" fillId="0" borderId="5" xfId="0" applyBorder="1" applyAlignment="1">
      <alignment shrinkToFit="1"/>
    </xf>
    <xf numFmtId="0" fontId="0" fillId="0" borderId="12" xfId="0" applyBorder="1" applyAlignment="1">
      <alignment shrinkToFit="1"/>
    </xf>
    <xf numFmtId="0" fontId="0" fillId="0" borderId="13" xfId="0" applyBorder="1" applyAlignment="1">
      <alignment shrinkToFit="1"/>
    </xf>
    <xf numFmtId="0" fontId="0" fillId="0" borderId="9" xfId="0" applyBorder="1" applyAlignment="1">
      <alignment shrinkToFit="1"/>
    </xf>
    <xf numFmtId="0" fontId="0" fillId="0" borderId="8" xfId="0" applyBorder="1" applyAlignment="1">
      <alignment shrinkToFit="1"/>
    </xf>
    <xf numFmtId="0" fontId="6" fillId="0" borderId="0" xfId="0" applyFont="1" applyAlignment="1">
      <alignment horizontal="right" shrinkToFit="1"/>
    </xf>
    <xf numFmtId="0" fontId="0" fillId="0" borderId="0" xfId="0" applyAlignment="1">
      <alignment vertical="top"/>
    </xf>
    <xf numFmtId="0" fontId="0" fillId="0" borderId="0" xfId="0" applyAlignment="1">
      <alignment horizontal="center" vertical="top"/>
    </xf>
    <xf numFmtId="0" fontId="0" fillId="0" borderId="1" xfId="0" applyBorder="1" applyAlignment="1">
      <alignment horizontal="center"/>
    </xf>
    <xf numFmtId="0" fontId="0" fillId="0" borderId="11" xfId="0" applyBorder="1" applyAlignment="1">
      <alignment horizontal="center"/>
    </xf>
    <xf numFmtId="0" fontId="0" fillId="0" borderId="1" xfId="0" applyBorder="1" applyAlignment="1">
      <alignment horizontal="center" vertical="top"/>
    </xf>
    <xf numFmtId="0" fontId="0" fillId="0" borderId="1" xfId="0" applyBorder="1" applyAlignment="1">
      <alignment horizontal="center" vertical="top" shrinkToFit="1"/>
    </xf>
    <xf numFmtId="0" fontId="0" fillId="0" borderId="14" xfId="0" applyBorder="1" applyAlignment="1">
      <alignment horizontal="center" vertical="top" shrinkToFit="1"/>
    </xf>
    <xf numFmtId="0" fontId="0" fillId="0" borderId="15" xfId="0" applyBorder="1" applyAlignment="1">
      <alignment horizontal="center" vertical="top"/>
    </xf>
    <xf numFmtId="0" fontId="0" fillId="0" borderId="14" xfId="0" applyBorder="1" applyAlignment="1">
      <alignment horizontal="center" vertical="top"/>
    </xf>
    <xf numFmtId="0" fontId="0" fillId="0" borderId="14" xfId="0" applyBorder="1" applyAlignment="1">
      <alignment horizontal="center"/>
    </xf>
    <xf numFmtId="0" fontId="0" fillId="0" borderId="20" xfId="0" applyBorder="1" applyAlignment="1">
      <alignment shrinkToFit="1"/>
    </xf>
    <xf numFmtId="0" fontId="0" fillId="0" borderId="24" xfId="0" applyBorder="1" applyAlignment="1">
      <alignment horizontal="center" vertical="top"/>
    </xf>
    <xf numFmtId="0" fontId="0" fillId="0" borderId="25" xfId="0" applyBorder="1" applyAlignment="1">
      <alignment horizontal="center" vertical="top"/>
    </xf>
    <xf numFmtId="0" fontId="0" fillId="0" borderId="27" xfId="0" applyBorder="1" applyAlignment="1">
      <alignment horizontal="center" vertical="top" wrapText="1"/>
    </xf>
    <xf numFmtId="0" fontId="0" fillId="0" borderId="25" xfId="0" applyBorder="1" applyAlignment="1">
      <alignment horizontal="center" vertical="top" wrapText="1"/>
    </xf>
    <xf numFmtId="0" fontId="0" fillId="0" borderId="9" xfId="0" applyBorder="1" applyAlignment="1">
      <alignment horizontal="center"/>
    </xf>
    <xf numFmtId="0" fontId="0" fillId="0" borderId="0" xfId="0" applyAlignment="1">
      <alignment horizontal="center" shrinkToFit="1"/>
    </xf>
    <xf numFmtId="0" fontId="9" fillId="0" borderId="0" xfId="0" applyFont="1"/>
    <xf numFmtId="0" fontId="10" fillId="0" borderId="0" xfId="0" applyFont="1"/>
    <xf numFmtId="0" fontId="12" fillId="0" borderId="0" xfId="0" applyFont="1"/>
    <xf numFmtId="0" fontId="0" fillId="0" borderId="14" xfId="0" applyBorder="1" applyAlignment="1">
      <alignment horizontal="center" vertical="center"/>
    </xf>
    <xf numFmtId="0" fontId="0" fillId="0" borderId="16" xfId="0" applyBorder="1" applyAlignment="1">
      <alignment horizontal="center" vertical="center"/>
    </xf>
    <xf numFmtId="0" fontId="0" fillId="2" borderId="1" xfId="0" applyFill="1" applyBorder="1" applyAlignment="1">
      <alignment horizontal="center" vertical="center"/>
    </xf>
    <xf numFmtId="0" fontId="11" fillId="0" borderId="2" xfId="0" applyFont="1" applyBorder="1" applyAlignment="1">
      <alignment horizontal="right" vertical="center"/>
    </xf>
    <xf numFmtId="0" fontId="13" fillId="0" borderId="19" xfId="0" applyFont="1" applyBorder="1" applyAlignment="1">
      <alignment vertical="top"/>
    </xf>
    <xf numFmtId="0" fontId="14" fillId="0" borderId="11" xfId="0" applyFont="1" applyBorder="1" applyAlignment="1">
      <alignment vertical="top"/>
    </xf>
    <xf numFmtId="0" fontId="14" fillId="0" borderId="11" xfId="0" applyFont="1" applyBorder="1" applyAlignment="1">
      <alignment vertical="top" wrapText="1"/>
    </xf>
    <xf numFmtId="0" fontId="11" fillId="0" borderId="0" xfId="0" applyFont="1" applyAlignment="1">
      <alignment horizontal="right" vertical="center"/>
    </xf>
    <xf numFmtId="0" fontId="12" fillId="0" borderId="0" xfId="0" applyFont="1" applyAlignment="1">
      <alignment horizontal="right"/>
    </xf>
    <xf numFmtId="0" fontId="17" fillId="0" borderId="0" xfId="0" applyFont="1"/>
    <xf numFmtId="0" fontId="11" fillId="0" borderId="7" xfId="0" applyFont="1" applyBorder="1" applyAlignment="1">
      <alignment horizontal="center" vertical="center"/>
    </xf>
    <xf numFmtId="0" fontId="16" fillId="0" borderId="4" xfId="0" applyFont="1" applyBorder="1" applyAlignment="1">
      <alignment horizontal="center" vertical="center"/>
    </xf>
    <xf numFmtId="0" fontId="12" fillId="0" borderId="0" xfId="0" applyFont="1" applyAlignment="1">
      <alignment horizontal="center" vertical="center"/>
    </xf>
    <xf numFmtId="0" fontId="0" fillId="0" borderId="1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21" xfId="0" applyBorder="1" applyAlignment="1">
      <alignment horizontal="center" vertical="center" wrapText="1"/>
    </xf>
    <xf numFmtId="0" fontId="0" fillId="0" borderId="30" xfId="0" applyBorder="1" applyAlignment="1">
      <alignment horizontal="center" vertical="center"/>
    </xf>
    <xf numFmtId="0" fontId="0" fillId="0" borderId="24" xfId="0" applyBorder="1" applyAlignment="1">
      <alignment horizontal="center" vertical="top" wrapText="1"/>
    </xf>
    <xf numFmtId="0" fontId="2" fillId="0" borderId="31" xfId="0" applyFont="1" applyBorder="1" applyAlignment="1">
      <alignment horizontal="center" vertical="center" wrapText="1"/>
    </xf>
    <xf numFmtId="176" fontId="0" fillId="2" borderId="14" xfId="0" applyNumberFormat="1" applyFill="1" applyBorder="1"/>
    <xf numFmtId="176" fontId="0" fillId="2" borderId="1" xfId="0" applyNumberFormat="1" applyFill="1" applyBorder="1"/>
    <xf numFmtId="0" fontId="9" fillId="0" borderId="1" xfId="0" applyFont="1" applyBorder="1" applyAlignment="1">
      <alignment horizontal="center" vertical="top"/>
    </xf>
    <xf numFmtId="0" fontId="8" fillId="0" borderId="23" xfId="0" applyFont="1" applyBorder="1" applyAlignment="1">
      <alignment vertical="top"/>
    </xf>
    <xf numFmtId="0" fontId="4" fillId="0" borderId="24" xfId="0" applyFont="1" applyBorder="1" applyAlignment="1">
      <alignment horizontal="center" wrapText="1"/>
    </xf>
    <xf numFmtId="0" fontId="5" fillId="0" borderId="33" xfId="0" applyFont="1" applyBorder="1" applyAlignment="1">
      <alignment horizontal="center" wrapText="1"/>
    </xf>
    <xf numFmtId="0" fontId="0" fillId="0" borderId="19" xfId="0" applyBorder="1" applyAlignment="1">
      <alignment horizontal="center" vertical="center" shrinkToFit="1"/>
    </xf>
    <xf numFmtId="0" fontId="0" fillId="2" borderId="14" xfId="0" applyFill="1" applyBorder="1" applyAlignment="1">
      <alignment shrinkToFit="1"/>
    </xf>
    <xf numFmtId="176" fontId="0" fillId="2" borderId="1" xfId="0" applyNumberFormat="1" applyFill="1" applyBorder="1" applyAlignment="1">
      <alignment shrinkToFit="1"/>
    </xf>
    <xf numFmtId="0" fontId="0" fillId="0" borderId="13" xfId="0" applyBorder="1" applyAlignment="1">
      <alignment horizontal="center" vertical="center" shrinkToFit="1"/>
    </xf>
    <xf numFmtId="0" fontId="16" fillId="0" borderId="0" xfId="0" applyFont="1"/>
    <xf numFmtId="0" fontId="0" fillId="0" borderId="0" xfId="0" applyAlignment="1">
      <alignment vertical="center" shrinkToFit="1"/>
    </xf>
    <xf numFmtId="0" fontId="0" fillId="2" borderId="5" xfId="0" applyFill="1" applyBorder="1" applyAlignment="1">
      <alignment shrinkToFit="1"/>
    </xf>
    <xf numFmtId="0" fontId="0" fillId="0" borderId="11" xfId="0" applyBorder="1" applyAlignment="1">
      <alignment horizontal="center" vertical="center" shrinkToFit="1"/>
    </xf>
    <xf numFmtId="0" fontId="0" fillId="0" borderId="0" xfId="0" applyAlignment="1">
      <alignment horizontal="center"/>
    </xf>
    <xf numFmtId="0" fontId="0" fillId="0" borderId="30" xfId="0" applyBorder="1" applyAlignment="1">
      <alignment horizontal="center" vertical="center" shrinkToFit="1"/>
    </xf>
    <xf numFmtId="0" fontId="0" fillId="0" borderId="9" xfId="0" applyBorder="1" applyAlignment="1">
      <alignment horizontal="center" shrinkToFit="1"/>
    </xf>
    <xf numFmtId="0" fontId="0" fillId="0" borderId="29" xfId="0" applyBorder="1" applyAlignment="1">
      <alignment horizontal="center" shrinkToFit="1"/>
    </xf>
    <xf numFmtId="0" fontId="9" fillId="0" borderId="5" xfId="0" applyFont="1" applyBorder="1" applyAlignment="1">
      <alignment horizontal="center" vertical="top"/>
    </xf>
    <xf numFmtId="0" fontId="0" fillId="0" borderId="34" xfId="0" applyBorder="1" applyAlignment="1">
      <alignment horizontal="center" vertical="center" wrapText="1"/>
    </xf>
    <xf numFmtId="0" fontId="0" fillId="0" borderId="35" xfId="0" applyBorder="1" applyAlignment="1">
      <alignment shrinkToFit="1"/>
    </xf>
    <xf numFmtId="176" fontId="0" fillId="2" borderId="34" xfId="0" applyNumberFormat="1" applyFill="1" applyBorder="1" applyAlignment="1">
      <alignment shrinkToFit="1"/>
    </xf>
    <xf numFmtId="0" fontId="9" fillId="0" borderId="34" xfId="0" applyFont="1" applyBorder="1" applyAlignment="1">
      <alignment horizontal="center" vertical="center" wrapText="1"/>
    </xf>
    <xf numFmtId="0" fontId="9" fillId="0" borderId="40" xfId="0" applyFont="1" applyBorder="1" applyAlignment="1">
      <alignment horizontal="center" vertical="top"/>
    </xf>
    <xf numFmtId="0" fontId="3" fillId="0" borderId="41" xfId="0" applyFont="1" applyBorder="1" applyAlignment="1">
      <alignment horizontal="center" vertical="center" wrapText="1"/>
    </xf>
    <xf numFmtId="0" fontId="0" fillId="0" borderId="11" xfId="0" applyBorder="1" applyAlignment="1">
      <alignment horizontal="center" vertical="center"/>
    </xf>
    <xf numFmtId="0" fontId="0" fillId="0" borderId="0" xfId="0" applyAlignment="1">
      <alignment horizontal="center" vertical="center"/>
    </xf>
    <xf numFmtId="0" fontId="7" fillId="0" borderId="24" xfId="0" applyFont="1" applyBorder="1" applyAlignment="1">
      <alignment horizontal="center" vertical="center"/>
    </xf>
    <xf numFmtId="0" fontId="2" fillId="0" borderId="23" xfId="0" applyFont="1" applyBorder="1" applyAlignment="1">
      <alignment horizontal="center" vertical="center" wrapText="1"/>
    </xf>
    <xf numFmtId="0" fontId="0" fillId="0" borderId="13" xfId="0" applyBorder="1" applyAlignment="1">
      <alignment vertical="center" shrinkToFit="1"/>
    </xf>
    <xf numFmtId="176" fontId="0" fillId="0" borderId="8" xfId="0" applyNumberFormat="1" applyBorder="1"/>
    <xf numFmtId="176" fontId="0" fillId="0" borderId="5" xfId="0" applyNumberFormat="1" applyBorder="1"/>
    <xf numFmtId="0" fontId="4" fillId="0" borderId="35" xfId="0" applyFont="1" applyBorder="1" applyAlignment="1">
      <alignment horizontal="center" vertical="center" wrapText="1"/>
    </xf>
    <xf numFmtId="0" fontId="0" fillId="0" borderId="44" xfId="0" applyBorder="1" applyAlignment="1">
      <alignment horizontal="center" vertical="center" shrinkToFit="1"/>
    </xf>
    <xf numFmtId="0" fontId="7" fillId="0" borderId="33" xfId="0" applyFont="1" applyBorder="1" applyAlignment="1">
      <alignment horizontal="center" vertical="center"/>
    </xf>
    <xf numFmtId="0" fontId="0" fillId="0" borderId="2" xfId="0" applyBorder="1" applyAlignment="1">
      <alignment horizontal="center"/>
    </xf>
    <xf numFmtId="0" fontId="4" fillId="0" borderId="20" xfId="0" applyFont="1" applyBorder="1" applyAlignment="1">
      <alignment horizontal="center" vertical="center" wrapText="1"/>
    </xf>
    <xf numFmtId="0" fontId="2" fillId="0" borderId="9" xfId="0" applyFont="1" applyBorder="1" applyAlignment="1">
      <alignment horizontal="center"/>
    </xf>
    <xf numFmtId="176" fontId="0" fillId="0" borderId="46" xfId="0" applyNumberFormat="1" applyBorder="1"/>
    <xf numFmtId="176" fontId="0" fillId="0" borderId="47" xfId="0" applyNumberFormat="1" applyBorder="1"/>
    <xf numFmtId="0" fontId="0" fillId="0" borderId="17" xfId="0" applyBorder="1" applyAlignment="1">
      <alignment shrinkToFit="1"/>
    </xf>
    <xf numFmtId="176" fontId="0" fillId="0" borderId="3" xfId="0" applyNumberFormat="1" applyBorder="1" applyAlignment="1">
      <alignment shrinkToFit="1"/>
    </xf>
    <xf numFmtId="176" fontId="0" fillId="0" borderId="36" xfId="0" applyNumberFormat="1" applyBorder="1" applyAlignment="1">
      <alignment shrinkToFit="1"/>
    </xf>
    <xf numFmtId="176" fontId="0" fillId="0" borderId="17" xfId="0" applyNumberFormat="1" applyBorder="1"/>
    <xf numFmtId="0" fontId="0" fillId="0" borderId="15" xfId="0" applyBorder="1" applyAlignment="1">
      <alignment horizontal="center" vertical="top" wrapText="1"/>
    </xf>
    <xf numFmtId="176" fontId="0" fillId="0" borderId="15" xfId="0" applyNumberFormat="1" applyBorder="1"/>
    <xf numFmtId="0" fontId="0" fillId="0" borderId="5" xfId="0" applyBorder="1" applyAlignment="1">
      <alignment horizontal="center" vertical="top"/>
    </xf>
    <xf numFmtId="176" fontId="0" fillId="0" borderId="18" xfId="0" applyNumberFormat="1" applyBorder="1"/>
    <xf numFmtId="0" fontId="0" fillId="0" borderId="44" xfId="0" applyBorder="1" applyAlignment="1">
      <alignment shrinkToFit="1"/>
    </xf>
    <xf numFmtId="0" fontId="12" fillId="0" borderId="0" xfId="0" applyFont="1" applyAlignment="1">
      <alignment horizontal="center"/>
    </xf>
    <xf numFmtId="176" fontId="0" fillId="0" borderId="0" xfId="0" applyNumberFormat="1"/>
    <xf numFmtId="0" fontId="0" fillId="0" borderId="0" xfId="0" applyAlignment="1">
      <alignment horizontal="left"/>
    </xf>
    <xf numFmtId="0" fontId="4" fillId="0" borderId="0" xfId="0" applyFont="1" applyAlignment="1">
      <alignment vertical="top" wrapText="1"/>
    </xf>
    <xf numFmtId="0" fontId="5" fillId="0" borderId="0" xfId="0" applyFont="1" applyAlignment="1">
      <alignment vertical="top" wrapText="1"/>
    </xf>
    <xf numFmtId="0" fontId="0" fillId="0" borderId="7" xfId="0" applyBorder="1"/>
    <xf numFmtId="0" fontId="11" fillId="0" borderId="0" xfId="0" applyFont="1"/>
    <xf numFmtId="0" fontId="0" fillId="0" borderId="22" xfId="0" applyBorder="1" applyAlignment="1">
      <alignment horizontal="center" vertical="center"/>
    </xf>
    <xf numFmtId="0" fontId="0" fillId="0" borderId="22" xfId="0" applyBorder="1" applyAlignment="1">
      <alignment horizontal="center" vertical="center" wrapText="1"/>
    </xf>
    <xf numFmtId="0" fontId="17" fillId="0" borderId="22" xfId="0" applyFont="1" applyBorder="1" applyAlignment="1">
      <alignment horizontal="center" vertical="center" wrapText="1"/>
    </xf>
    <xf numFmtId="0" fontId="0" fillId="0" borderId="26" xfId="0" applyBorder="1" applyAlignment="1">
      <alignment horizontal="center" vertical="center" wrapText="1"/>
    </xf>
    <xf numFmtId="0" fontId="0" fillId="0" borderId="0" xfId="0" applyAlignment="1">
      <alignment vertical="center"/>
    </xf>
    <xf numFmtId="0" fontId="0" fillId="0" borderId="3" xfId="0" applyBorder="1" applyAlignment="1">
      <alignment shrinkToFit="1"/>
    </xf>
    <xf numFmtId="0" fontId="13" fillId="0" borderId="1" xfId="0" applyFont="1" applyBorder="1" applyAlignment="1">
      <alignment horizontal="center" vertical="center" wrapText="1"/>
    </xf>
    <xf numFmtId="176" fontId="0" fillId="0" borderId="3" xfId="0" applyNumberFormat="1" applyBorder="1" applyAlignment="1">
      <alignment horizontal="center" vertical="center"/>
    </xf>
    <xf numFmtId="0" fontId="0" fillId="0" borderId="0" xfId="0" applyAlignment="1">
      <alignment horizontal="right" vertical="center"/>
    </xf>
    <xf numFmtId="0" fontId="18" fillId="0" borderId="0" xfId="0" applyFont="1" applyAlignment="1">
      <alignment horizontal="center" vertical="center"/>
    </xf>
    <xf numFmtId="0" fontId="5" fillId="0" borderId="0" xfId="0" applyFont="1" applyAlignment="1">
      <alignment vertical="top"/>
    </xf>
    <xf numFmtId="0" fontId="4" fillId="0" borderId="0" xfId="0" applyFont="1"/>
    <xf numFmtId="0" fontId="5" fillId="0" borderId="0" xfId="0" applyFont="1"/>
    <xf numFmtId="0" fontId="19" fillId="2" borderId="7" xfId="0" applyFont="1" applyFill="1" applyBorder="1" applyAlignment="1">
      <alignment horizontal="center" vertical="center"/>
    </xf>
    <xf numFmtId="176" fontId="0" fillId="0" borderId="3" xfId="0" applyNumberFormat="1" applyBorder="1" applyAlignment="1">
      <alignment horizontal="right" vertical="center"/>
    </xf>
    <xf numFmtId="176" fontId="0" fillId="2" borderId="1" xfId="0" applyNumberFormat="1" applyFill="1" applyBorder="1" applyAlignment="1">
      <alignment horizontal="right" vertical="center"/>
    </xf>
    <xf numFmtId="176" fontId="0" fillId="2" borderId="15" xfId="0" applyNumberFormat="1" applyFill="1" applyBorder="1" applyAlignment="1">
      <alignment horizontal="right" vertical="center"/>
    </xf>
    <xf numFmtId="0" fontId="12" fillId="0" borderId="22" xfId="0" applyFont="1" applyBorder="1" applyAlignment="1">
      <alignment horizontal="center" vertical="center"/>
    </xf>
    <xf numFmtId="0" fontId="22" fillId="0" borderId="0" xfId="0" applyFont="1"/>
    <xf numFmtId="0" fontId="0" fillId="0" borderId="1" xfId="0" applyBorder="1" applyAlignment="1">
      <alignment horizontal="center" vertical="center" shrinkToFit="1"/>
    </xf>
    <xf numFmtId="0" fontId="0" fillId="0" borderId="3" xfId="0" applyBorder="1" applyAlignment="1">
      <alignment horizontal="center" shrinkToFit="1"/>
    </xf>
    <xf numFmtId="0" fontId="0" fillId="0" borderId="1" xfId="0" applyBorder="1" applyAlignment="1">
      <alignment horizontal="center" vertical="center"/>
    </xf>
    <xf numFmtId="0" fontId="0" fillId="0" borderId="1" xfId="0" applyBorder="1" applyAlignment="1">
      <alignment vertical="center"/>
    </xf>
    <xf numFmtId="0" fontId="0" fillId="0" borderId="2" xfId="0" applyBorder="1"/>
    <xf numFmtId="0" fontId="0" fillId="0" borderId="12" xfId="0" applyBorder="1"/>
    <xf numFmtId="0" fontId="17" fillId="0" borderId="6" xfId="0" applyFont="1" applyBorder="1" applyAlignment="1">
      <alignment horizontal="center" vertical="center" shrinkToFit="1"/>
    </xf>
    <xf numFmtId="176" fontId="0" fillId="0" borderId="53" xfId="0" applyNumberFormat="1" applyBorder="1"/>
    <xf numFmtId="177" fontId="0" fillId="0" borderId="52" xfId="0" applyNumberFormat="1" applyBorder="1" applyAlignment="1">
      <alignment horizontal="center"/>
    </xf>
    <xf numFmtId="0" fontId="11" fillId="0" borderId="10" xfId="0" applyFont="1" applyBorder="1" applyAlignment="1">
      <alignment horizontal="center" vertical="center"/>
    </xf>
    <xf numFmtId="176" fontId="0" fillId="0" borderId="60" xfId="0" applyNumberFormat="1" applyBorder="1"/>
    <xf numFmtId="177" fontId="0" fillId="0" borderId="61" xfId="0" applyNumberFormat="1" applyBorder="1" applyAlignment="1">
      <alignment horizontal="center"/>
    </xf>
    <xf numFmtId="0" fontId="0" fillId="0" borderId="60" xfId="0" applyBorder="1"/>
    <xf numFmtId="0" fontId="0" fillId="0" borderId="62" xfId="0" applyBorder="1"/>
    <xf numFmtId="0" fontId="20" fillId="0" borderId="66" xfId="0" applyFont="1" applyBorder="1" applyAlignment="1">
      <alignment vertical="center"/>
    </xf>
    <xf numFmtId="0" fontId="23" fillId="0" borderId="64" xfId="0" applyFont="1" applyBorder="1" applyAlignment="1">
      <alignment vertical="center"/>
    </xf>
    <xf numFmtId="0" fontId="0" fillId="0" borderId="68" xfId="0" applyBorder="1"/>
    <xf numFmtId="0" fontId="26" fillId="0" borderId="0" xfId="0" applyFont="1"/>
    <xf numFmtId="0" fontId="0" fillId="0" borderId="11" xfId="0" applyBorder="1" applyAlignment="1">
      <alignment horizontal="center" vertical="center" wrapText="1"/>
    </xf>
    <xf numFmtId="0" fontId="0" fillId="0" borderId="17" xfId="0" applyBorder="1" applyAlignment="1">
      <alignment horizontal="center" vertical="center" shrinkToFit="1"/>
    </xf>
    <xf numFmtId="176" fontId="0" fillId="0" borderId="36" xfId="0" applyNumberFormat="1" applyBorder="1" applyAlignment="1">
      <alignment horizontal="center" vertical="center"/>
    </xf>
    <xf numFmtId="0" fontId="0" fillId="0" borderId="8" xfId="0" applyBorder="1" applyAlignment="1">
      <alignment horizontal="center" vertical="center" shrinkToFit="1"/>
    </xf>
    <xf numFmtId="0" fontId="0" fillId="2" borderId="14" xfId="0" applyFill="1" applyBorder="1" applyAlignment="1">
      <alignment horizontal="center" vertical="center" shrinkToFit="1"/>
    </xf>
    <xf numFmtId="0" fontId="0" fillId="2" borderId="1" xfId="0" applyFill="1" applyBorder="1" applyAlignment="1">
      <alignment horizontal="center" vertical="center" shrinkToFit="1"/>
    </xf>
    <xf numFmtId="176" fontId="0" fillId="2" borderId="1" xfId="0" applyNumberFormat="1" applyFill="1" applyBorder="1" applyAlignment="1">
      <alignment horizontal="center" vertical="center"/>
    </xf>
    <xf numFmtId="176" fontId="0" fillId="2" borderId="34" xfId="0" applyNumberFormat="1" applyFill="1" applyBorder="1" applyAlignment="1">
      <alignment horizontal="center" vertical="center"/>
    </xf>
    <xf numFmtId="176" fontId="0" fillId="0" borderId="1" xfId="0" applyNumberFormat="1" applyBorder="1" applyAlignment="1">
      <alignment horizontal="center" shrinkToFit="1"/>
    </xf>
    <xf numFmtId="176" fontId="0" fillId="0" borderId="11" xfId="0" applyNumberFormat="1" applyBorder="1" applyAlignment="1">
      <alignment horizontal="center" shrinkToFit="1"/>
    </xf>
    <xf numFmtId="0" fontId="0" fillId="0" borderId="1" xfId="0" applyBorder="1" applyAlignment="1">
      <alignment horizontal="center" shrinkToFit="1"/>
    </xf>
    <xf numFmtId="0" fontId="2" fillId="0" borderId="1" xfId="0" applyFont="1" applyBorder="1" applyAlignment="1">
      <alignment horizontal="center" vertical="center" wrapText="1"/>
    </xf>
    <xf numFmtId="176" fontId="0" fillId="0" borderId="3" xfId="0" applyNumberFormat="1" applyBorder="1" applyAlignment="1">
      <alignment horizontal="center" shrinkToFit="1"/>
    </xf>
    <xf numFmtId="0" fontId="0" fillId="0" borderId="11" xfId="0" applyBorder="1" applyAlignment="1">
      <alignment horizontal="center" shrinkToFit="1"/>
    </xf>
    <xf numFmtId="0" fontId="26" fillId="0" borderId="0" xfId="0" applyFont="1" applyAlignment="1">
      <alignment shrinkToFit="1"/>
    </xf>
    <xf numFmtId="0" fontId="27" fillId="0" borderId="0" xfId="0" applyFont="1" applyAlignment="1">
      <alignment shrinkToFit="1"/>
    </xf>
    <xf numFmtId="0" fontId="0" fillId="0" borderId="58" xfId="0" applyBorder="1" applyAlignment="1">
      <alignment horizontal="center" vertical="center"/>
    </xf>
    <xf numFmtId="0" fontId="0" fillId="0" borderId="69" xfId="0" applyBorder="1"/>
    <xf numFmtId="0" fontId="0" fillId="0" borderId="15" xfId="0" applyBorder="1" applyAlignment="1">
      <alignment horizontal="center"/>
    </xf>
    <xf numFmtId="0" fontId="14" fillId="0" borderId="12" xfId="0" applyFont="1" applyBorder="1" applyAlignment="1">
      <alignment vertical="top"/>
    </xf>
    <xf numFmtId="0" fontId="14" fillId="0" borderId="20" xfId="0" applyFont="1" applyBorder="1" applyAlignment="1">
      <alignment vertical="top"/>
    </xf>
    <xf numFmtId="176" fontId="0" fillId="3" borderId="3" xfId="0" applyNumberFormat="1" applyFill="1" applyBorder="1"/>
    <xf numFmtId="176" fontId="0" fillId="3" borderId="9" xfId="0" applyNumberFormat="1" applyFill="1" applyBorder="1"/>
    <xf numFmtId="176" fontId="0" fillId="3" borderId="18" xfId="0" applyNumberFormat="1" applyFill="1" applyBorder="1"/>
    <xf numFmtId="176" fontId="0" fillId="3" borderId="1" xfId="0" applyNumberFormat="1" applyFill="1" applyBorder="1"/>
    <xf numFmtId="176" fontId="0" fillId="3" borderId="2" xfId="0" applyNumberFormat="1" applyFill="1" applyBorder="1"/>
    <xf numFmtId="176" fontId="0" fillId="3" borderId="39" xfId="0" applyNumberFormat="1" applyFill="1" applyBorder="1"/>
    <xf numFmtId="0" fontId="11" fillId="0" borderId="2" xfId="0" applyFont="1" applyBorder="1" applyAlignment="1">
      <alignment horizontal="right" vertical="center" shrinkToFit="1"/>
    </xf>
    <xf numFmtId="0" fontId="0" fillId="0" borderId="24" xfId="0" applyBorder="1" applyAlignment="1">
      <alignment horizontal="center" shrinkToFit="1"/>
    </xf>
    <xf numFmtId="0" fontId="0" fillId="0" borderId="25" xfId="0" applyBorder="1" applyAlignment="1">
      <alignment horizontal="center" shrinkToFit="1"/>
    </xf>
    <xf numFmtId="0" fontId="0" fillId="0" borderId="25" xfId="0" applyBorder="1" applyAlignment="1">
      <alignment horizontal="center" vertical="top" shrinkToFit="1"/>
    </xf>
    <xf numFmtId="0" fontId="0" fillId="0" borderId="27" xfId="0" applyBorder="1" applyAlignment="1">
      <alignment horizontal="center" shrinkToFit="1"/>
    </xf>
    <xf numFmtId="0" fontId="0" fillId="0" borderId="70" xfId="0" applyBorder="1" applyAlignment="1">
      <alignment horizontal="center" vertical="center"/>
    </xf>
    <xf numFmtId="0" fontId="0" fillId="0" borderId="71" xfId="0" applyBorder="1" applyAlignment="1">
      <alignment horizontal="center" vertical="center"/>
    </xf>
    <xf numFmtId="176" fontId="0" fillId="0" borderId="71" xfId="0" applyNumberFormat="1" applyBorder="1" applyAlignment="1">
      <alignment horizontal="right" vertical="center"/>
    </xf>
    <xf numFmtId="176" fontId="0" fillId="0" borderId="73" xfId="0" applyNumberFormat="1" applyBorder="1" applyAlignment="1">
      <alignment horizontal="right" vertical="center"/>
    </xf>
    <xf numFmtId="0" fontId="0" fillId="0" borderId="75" xfId="0" applyBorder="1"/>
    <xf numFmtId="0" fontId="0" fillId="3" borderId="74" xfId="0" applyFill="1" applyBorder="1" applyAlignment="1">
      <alignment horizontal="center" vertical="center"/>
    </xf>
    <xf numFmtId="0" fontId="0" fillId="0" borderId="76" xfId="0" applyBorder="1" applyAlignment="1">
      <alignment horizontal="center" vertical="center"/>
    </xf>
    <xf numFmtId="176" fontId="0" fillId="0" borderId="1" xfId="0" applyNumberFormat="1" applyBorder="1" applyAlignment="1">
      <alignment horizontal="right" vertical="center"/>
    </xf>
    <xf numFmtId="176" fontId="0" fillId="2" borderId="28" xfId="0" applyNumberFormat="1" applyFill="1" applyBorder="1"/>
    <xf numFmtId="176" fontId="0" fillId="2" borderId="38" xfId="0" applyNumberFormat="1" applyFill="1" applyBorder="1"/>
    <xf numFmtId="176" fontId="0" fillId="3" borderId="38" xfId="0" applyNumberFormat="1" applyFill="1" applyBorder="1"/>
    <xf numFmtId="176" fontId="0" fillId="3" borderId="29" xfId="0" applyNumberFormat="1" applyFill="1" applyBorder="1"/>
    <xf numFmtId="0" fontId="0" fillId="0" borderId="2" xfId="0" applyBorder="1" applyAlignment="1">
      <alignment horizontal="center" shrinkToFit="1"/>
    </xf>
    <xf numFmtId="176" fontId="0" fillId="3" borderId="15" xfId="0" applyNumberFormat="1" applyFill="1" applyBorder="1"/>
    <xf numFmtId="0" fontId="0" fillId="2" borderId="28" xfId="0" applyFill="1" applyBorder="1" applyAlignment="1">
      <alignment horizontal="center" vertical="center" shrinkToFit="1"/>
    </xf>
    <xf numFmtId="0" fontId="0" fillId="2" borderId="38" xfId="0" applyFill="1" applyBorder="1" applyAlignment="1">
      <alignment horizontal="center" vertical="center" shrinkToFit="1"/>
    </xf>
    <xf numFmtId="176" fontId="0" fillId="2" borderId="38" xfId="0" applyNumberFormat="1" applyFill="1" applyBorder="1" applyAlignment="1">
      <alignment horizontal="center" vertical="center"/>
    </xf>
    <xf numFmtId="176" fontId="0" fillId="2" borderId="78" xfId="0" applyNumberFormat="1" applyFill="1" applyBorder="1" applyAlignment="1">
      <alignment horizontal="center" vertical="center"/>
    </xf>
    <xf numFmtId="0" fontId="0" fillId="2" borderId="77" xfId="0" applyFill="1" applyBorder="1" applyAlignment="1">
      <alignment horizontal="center" vertical="center" shrinkToFit="1"/>
    </xf>
    <xf numFmtId="176" fontId="0" fillId="0" borderId="77" xfId="0" applyNumberFormat="1" applyBorder="1"/>
    <xf numFmtId="176" fontId="0" fillId="0" borderId="79" xfId="0" applyNumberFormat="1" applyBorder="1"/>
    <xf numFmtId="176" fontId="0" fillId="0" borderId="39" xfId="0" applyNumberFormat="1" applyBorder="1"/>
    <xf numFmtId="0" fontId="0" fillId="2" borderId="34" xfId="0" applyFill="1" applyBorder="1" applyAlignment="1">
      <alignment shrinkToFit="1"/>
    </xf>
    <xf numFmtId="0" fontId="0" fillId="0" borderId="11" xfId="0" applyBorder="1" applyAlignment="1">
      <alignment horizontal="center" vertical="center" shrinkToFit="1"/>
    </xf>
    <xf numFmtId="0" fontId="0" fillId="0" borderId="11" xfId="0" applyBorder="1" applyAlignment="1">
      <alignment shrinkToFit="1"/>
    </xf>
    <xf numFmtId="0" fontId="0" fillId="0" borderId="3" xfId="0" applyBorder="1" applyAlignment="1">
      <alignment horizontal="center" vertical="center" shrinkToFit="1"/>
    </xf>
    <xf numFmtId="0" fontId="0" fillId="2" borderId="5" xfId="0" applyFill="1" applyBorder="1" applyAlignment="1">
      <alignment horizontal="center" vertical="center" shrinkToFit="1"/>
    </xf>
    <xf numFmtId="0" fontId="0" fillId="2" borderId="80" xfId="0" applyFill="1" applyBorder="1" applyAlignment="1">
      <alignment horizontal="center" vertical="center"/>
    </xf>
    <xf numFmtId="176" fontId="0" fillId="0" borderId="80" xfId="0" applyNumberFormat="1" applyBorder="1" applyAlignment="1">
      <alignment horizontal="right" vertical="center"/>
    </xf>
    <xf numFmtId="176" fontId="0" fillId="2" borderId="80" xfId="0" applyNumberFormat="1" applyFill="1" applyBorder="1" applyAlignment="1">
      <alignment horizontal="right" vertical="center"/>
    </xf>
    <xf numFmtId="176" fontId="0" fillId="2" borderId="81" xfId="0" applyNumberFormat="1" applyFill="1" applyBorder="1" applyAlignment="1">
      <alignment horizontal="right" vertical="center"/>
    </xf>
    <xf numFmtId="0" fontId="0" fillId="0" borderId="0" xfId="0" applyBorder="1"/>
    <xf numFmtId="0" fontId="0" fillId="0" borderId="33" xfId="0" applyBorder="1" applyAlignment="1">
      <alignment horizontal="center" vertical="top" shrinkToFit="1"/>
    </xf>
    <xf numFmtId="0" fontId="3" fillId="0" borderId="41" xfId="0" applyFont="1" applyBorder="1" applyAlignment="1">
      <alignment horizontal="center" vertical="center" shrinkToFit="1"/>
    </xf>
    <xf numFmtId="0" fontId="0" fillId="0" borderId="5" xfId="0" applyBorder="1" applyAlignment="1">
      <alignment horizontal="center"/>
    </xf>
    <xf numFmtId="0" fontId="14" fillId="0" borderId="13" xfId="0" applyFont="1" applyBorder="1" applyAlignment="1">
      <alignment vertical="top"/>
    </xf>
    <xf numFmtId="176" fontId="0" fillId="3" borderId="8" xfId="0" applyNumberFormat="1" applyFill="1" applyBorder="1"/>
    <xf numFmtId="176" fontId="0" fillId="3" borderId="5" xfId="0" applyNumberFormat="1" applyFill="1" applyBorder="1"/>
    <xf numFmtId="176" fontId="0" fillId="3" borderId="77" xfId="0" applyNumberFormat="1" applyFill="1" applyBorder="1"/>
    <xf numFmtId="176" fontId="0" fillId="2" borderId="18" xfId="0" applyNumberFormat="1" applyFill="1" applyBorder="1"/>
    <xf numFmtId="176" fontId="0" fillId="2" borderId="15" xfId="0" applyNumberFormat="1" applyFill="1" applyBorder="1"/>
    <xf numFmtId="176" fontId="0" fillId="2" borderId="39" xfId="0" applyNumberFormat="1" applyFill="1" applyBorder="1"/>
    <xf numFmtId="0" fontId="0" fillId="2" borderId="76" xfId="0" applyFill="1" applyBorder="1" applyAlignment="1">
      <alignment shrinkToFit="1"/>
    </xf>
    <xf numFmtId="176" fontId="0" fillId="2" borderId="58" xfId="0" applyNumberFormat="1" applyFill="1" applyBorder="1" applyAlignment="1">
      <alignment shrinkToFit="1"/>
    </xf>
    <xf numFmtId="176" fontId="0" fillId="2" borderId="82" xfId="0" applyNumberFormat="1" applyFill="1" applyBorder="1" applyAlignment="1">
      <alignment shrinkToFit="1"/>
    </xf>
    <xf numFmtId="0" fontId="0" fillId="2" borderId="10" xfId="0" applyFill="1" applyBorder="1" applyAlignment="1">
      <alignment shrinkToFit="1"/>
    </xf>
    <xf numFmtId="0" fontId="0" fillId="2" borderId="82" xfId="0" applyFill="1" applyBorder="1" applyAlignment="1">
      <alignment shrinkToFit="1"/>
    </xf>
    <xf numFmtId="176" fontId="0" fillId="0" borderId="83" xfId="0" applyNumberFormat="1" applyBorder="1"/>
    <xf numFmtId="0" fontId="8" fillId="0" borderId="41" xfId="0" applyFont="1" applyBorder="1" applyAlignment="1">
      <alignment vertical="top"/>
    </xf>
    <xf numFmtId="0" fontId="0" fillId="2" borderId="16" xfId="0" applyFill="1" applyBorder="1" applyAlignment="1">
      <alignment shrinkToFit="1"/>
    </xf>
    <xf numFmtId="176" fontId="0" fillId="2" borderId="80" xfId="0" applyNumberFormat="1" applyFill="1" applyBorder="1" applyAlignment="1">
      <alignment shrinkToFit="1"/>
    </xf>
    <xf numFmtId="176" fontId="0" fillId="2" borderId="84" xfId="0" applyNumberFormat="1" applyFill="1" applyBorder="1" applyAlignment="1">
      <alignment shrinkToFit="1"/>
    </xf>
    <xf numFmtId="0" fontId="0" fillId="2" borderId="83" xfId="0" applyFill="1" applyBorder="1" applyAlignment="1">
      <alignment shrinkToFit="1"/>
    </xf>
    <xf numFmtId="176" fontId="0" fillId="2" borderId="85" xfId="0" applyNumberFormat="1" applyFill="1" applyBorder="1" applyAlignment="1">
      <alignment shrinkToFit="1"/>
    </xf>
    <xf numFmtId="0" fontId="0" fillId="2" borderId="86" xfId="0" applyFill="1" applyBorder="1" applyAlignment="1">
      <alignment shrinkToFit="1"/>
    </xf>
    <xf numFmtId="0" fontId="0" fillId="2" borderId="84" xfId="0" applyFill="1" applyBorder="1" applyAlignment="1">
      <alignment shrinkToFit="1"/>
    </xf>
    <xf numFmtId="0" fontId="0" fillId="2" borderId="76" xfId="0" applyFill="1" applyBorder="1" applyAlignment="1">
      <alignment horizontal="center" vertical="center" shrinkToFit="1"/>
    </xf>
    <xf numFmtId="0" fontId="0" fillId="2" borderId="58" xfId="0" applyFill="1" applyBorder="1" applyAlignment="1">
      <alignment horizontal="center" vertical="center" shrinkToFit="1"/>
    </xf>
    <xf numFmtId="176" fontId="0" fillId="2" borderId="58" xfId="0" applyNumberFormat="1" applyFill="1" applyBorder="1" applyAlignment="1">
      <alignment horizontal="center" vertical="center"/>
    </xf>
    <xf numFmtId="176" fontId="0" fillId="2" borderId="2" xfId="0" applyNumberFormat="1" applyFill="1" applyBorder="1" applyAlignment="1">
      <alignment horizontal="center" vertical="center"/>
    </xf>
    <xf numFmtId="176" fontId="0" fillId="0" borderId="40" xfId="0" applyNumberFormat="1" applyBorder="1"/>
    <xf numFmtId="0" fontId="0" fillId="2" borderId="40" xfId="0" applyFill="1" applyBorder="1" applyAlignment="1">
      <alignment horizontal="center" vertical="center" shrinkToFit="1"/>
    </xf>
    <xf numFmtId="176" fontId="0" fillId="2" borderId="29" xfId="0" applyNumberFormat="1" applyFill="1" applyBorder="1" applyAlignment="1">
      <alignment horizontal="center" vertical="center"/>
    </xf>
    <xf numFmtId="0" fontId="0" fillId="2" borderId="87" xfId="0" applyFill="1" applyBorder="1" applyAlignment="1">
      <alignment horizontal="center" vertical="center" shrinkToFit="1"/>
    </xf>
    <xf numFmtId="176" fontId="0" fillId="2" borderId="6" xfId="0" applyNumberFormat="1" applyFill="1" applyBorder="1" applyAlignment="1">
      <alignment horizontal="center" vertical="center"/>
    </xf>
    <xf numFmtId="0" fontId="0" fillId="2" borderId="88" xfId="0" applyFill="1" applyBorder="1" applyAlignment="1">
      <alignment horizontal="center" vertical="center" shrinkToFit="1"/>
    </xf>
    <xf numFmtId="0" fontId="0" fillId="0" borderId="54" xfId="0" applyBorder="1"/>
    <xf numFmtId="0" fontId="0" fillId="0" borderId="7" xfId="0" applyBorder="1" applyAlignment="1">
      <alignment horizontal="center" vertical="center"/>
    </xf>
    <xf numFmtId="0" fontId="0" fillId="0" borderId="7" xfId="0" applyBorder="1" applyAlignment="1">
      <alignment shrinkToFit="1"/>
    </xf>
    <xf numFmtId="0" fontId="0" fillId="0" borderId="1" xfId="0" applyBorder="1" applyAlignment="1">
      <alignment horizontal="center" vertical="center" shrinkToFit="1"/>
    </xf>
    <xf numFmtId="0" fontId="20" fillId="0" borderId="67" xfId="0" applyFont="1" applyBorder="1" applyAlignment="1">
      <alignment horizontal="center" vertical="center"/>
    </xf>
    <xf numFmtId="0" fontId="24" fillId="0" borderId="64" xfId="0" applyFont="1" applyBorder="1" applyAlignment="1">
      <alignment horizontal="center" vertical="center"/>
    </xf>
    <xf numFmtId="0" fontId="17" fillId="0" borderId="1" xfId="0" applyFont="1" applyBorder="1" applyAlignment="1">
      <alignment horizontal="center" vertical="center" shrinkToFit="1"/>
    </xf>
    <xf numFmtId="0" fontId="17" fillId="0" borderId="58" xfId="0" applyFont="1" applyBorder="1" applyAlignment="1">
      <alignment horizontal="center" vertical="center" shrinkToFit="1"/>
    </xf>
    <xf numFmtId="0" fontId="9" fillId="0" borderId="58" xfId="0" applyFont="1" applyBorder="1" applyAlignment="1">
      <alignment horizontal="center" vertical="center" shrinkToFit="1"/>
    </xf>
    <xf numFmtId="0" fontId="0" fillId="0" borderId="7" xfId="0" applyBorder="1"/>
    <xf numFmtId="0" fontId="0" fillId="0" borderId="60" xfId="0" applyBorder="1"/>
    <xf numFmtId="0" fontId="20" fillId="0" borderId="65" xfId="0" applyFont="1" applyBorder="1" applyAlignment="1">
      <alignment horizontal="center" vertical="center"/>
    </xf>
    <xf numFmtId="0" fontId="20" fillId="0" borderId="64" xfId="0" applyFont="1" applyBorder="1" applyAlignment="1">
      <alignment horizontal="center" vertical="center"/>
    </xf>
    <xf numFmtId="0" fontId="4" fillId="0" borderId="58" xfId="0" applyFont="1" applyBorder="1" applyAlignment="1">
      <alignment horizontal="center" vertical="center" wrapText="1"/>
    </xf>
    <xf numFmtId="0" fontId="0" fillId="0" borderId="59" xfId="0" applyBorder="1" applyAlignment="1">
      <alignment horizontal="center" vertical="center"/>
    </xf>
    <xf numFmtId="0" fontId="0" fillId="0" borderId="3" xfId="0" applyBorder="1"/>
    <xf numFmtId="0" fontId="0" fillId="0" borderId="9" xfId="0" applyBorder="1"/>
    <xf numFmtId="0" fontId="0" fillId="0" borderId="11" xfId="0" applyBorder="1" applyAlignment="1">
      <alignment horizontal="center" vertical="center" shrinkToFit="1"/>
    </xf>
    <xf numFmtId="0" fontId="0" fillId="0" borderId="1" xfId="0" applyBorder="1" applyAlignment="1">
      <alignment shrinkToFit="1"/>
    </xf>
    <xf numFmtId="0" fontId="0" fillId="0" borderId="11" xfId="0" applyBorder="1" applyAlignment="1">
      <alignment shrinkToFit="1"/>
    </xf>
    <xf numFmtId="0" fontId="0" fillId="0" borderId="1" xfId="0" applyBorder="1"/>
    <xf numFmtId="0" fontId="0" fillId="0" borderId="2" xfId="0" applyBorder="1"/>
    <xf numFmtId="0" fontId="0" fillId="0" borderId="11" xfId="0" applyBorder="1"/>
    <xf numFmtId="0" fontId="0" fillId="0" borderId="12" xfId="0" applyBorder="1"/>
    <xf numFmtId="0" fontId="4" fillId="0" borderId="0" xfId="0" applyFont="1" applyAlignment="1">
      <alignment wrapText="1"/>
    </xf>
    <xf numFmtId="0" fontId="5" fillId="0" borderId="0" xfId="0" applyFont="1" applyAlignment="1">
      <alignment wrapText="1"/>
    </xf>
    <xf numFmtId="0" fontId="0" fillId="0" borderId="3" xfId="0" applyBorder="1" applyAlignment="1">
      <alignment horizontal="center" shrinkToFit="1"/>
    </xf>
    <xf numFmtId="0" fontId="0" fillId="0" borderId="3" xfId="0" applyBorder="1" applyAlignment="1">
      <alignment horizontal="center" vertical="center" shrinkToFi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shrinkToFit="1"/>
    </xf>
    <xf numFmtId="0" fontId="0" fillId="0" borderId="5" xfId="0" applyBorder="1" applyAlignment="1">
      <alignment horizontal="center" vertical="center" shrinkToFit="1"/>
    </xf>
    <xf numFmtId="0" fontId="4" fillId="0" borderId="0" xfId="0" applyFont="1" applyAlignment="1">
      <alignment vertical="top" wrapText="1"/>
    </xf>
    <xf numFmtId="0" fontId="5" fillId="0" borderId="0" xfId="0" applyFont="1" applyAlignment="1">
      <alignment vertical="top" wrapText="1"/>
    </xf>
    <xf numFmtId="0" fontId="0" fillId="0" borderId="51" xfId="0" applyBorder="1" applyAlignment="1">
      <alignment vertical="center"/>
    </xf>
    <xf numFmtId="0" fontId="0" fillId="0" borderId="50" xfId="0" applyBorder="1" applyAlignment="1">
      <alignment vertical="center"/>
    </xf>
    <xf numFmtId="0" fontId="0" fillId="0" borderId="58" xfId="0" applyBorder="1" applyAlignment="1">
      <alignment horizontal="center" vertical="center"/>
    </xf>
    <xf numFmtId="0" fontId="0" fillId="0" borderId="6" xfId="0" applyBorder="1" applyAlignment="1">
      <alignment horizontal="center" vertical="center"/>
    </xf>
    <xf numFmtId="0" fontId="17" fillId="0" borderId="1" xfId="0" applyFont="1" applyBorder="1" applyAlignment="1">
      <alignment horizontal="center" vertical="center"/>
    </xf>
    <xf numFmtId="0" fontId="9" fillId="0" borderId="1" xfId="0" applyFont="1" applyBorder="1" applyAlignment="1">
      <alignment horizontal="center" vertical="center" shrinkToFit="1"/>
    </xf>
    <xf numFmtId="0" fontId="25" fillId="0" borderId="63" xfId="0" applyFont="1" applyBorder="1" applyAlignment="1">
      <alignment horizontal="center" vertical="center" wrapText="1"/>
    </xf>
    <xf numFmtId="0" fontId="25" fillId="0" borderId="64" xfId="0" applyFont="1" applyBorder="1" applyAlignment="1">
      <alignment horizontal="center" vertical="center"/>
    </xf>
    <xf numFmtId="0" fontId="0" fillId="0" borderId="1" xfId="0" applyBorder="1" applyAlignment="1">
      <alignment horizontal="center" vertical="center"/>
    </xf>
    <xf numFmtId="0" fontId="17" fillId="0" borderId="58" xfId="0" applyFont="1" applyBorder="1" applyAlignment="1">
      <alignment horizontal="center" vertical="center"/>
    </xf>
    <xf numFmtId="0" fontId="4" fillId="0" borderId="1" xfId="0" applyFont="1" applyBorder="1" applyAlignment="1">
      <alignment vertical="center" wrapText="1"/>
    </xf>
    <xf numFmtId="0" fontId="5" fillId="0" borderId="1" xfId="0" applyFont="1" applyBorder="1" applyAlignment="1">
      <alignment vertical="center" wrapText="1"/>
    </xf>
    <xf numFmtId="0" fontId="0" fillId="0" borderId="1" xfId="0" applyBorder="1" applyAlignment="1">
      <alignment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2" xfId="0" applyBorder="1" applyAlignment="1">
      <alignment vertical="center"/>
    </xf>
    <xf numFmtId="0" fontId="0" fillId="0" borderId="5" xfId="0" applyBorder="1" applyAlignment="1">
      <alignment vertical="center"/>
    </xf>
    <xf numFmtId="0" fontId="0" fillId="0" borderId="4" xfId="0" applyBorder="1" applyAlignment="1">
      <alignment horizontal="center" vertical="center" shrinkToFit="1"/>
    </xf>
    <xf numFmtId="0" fontId="0" fillId="0" borderId="3" xfId="0" applyBorder="1" applyAlignment="1">
      <alignment horizontal="center"/>
    </xf>
    <xf numFmtId="0" fontId="0" fillId="2" borderId="1" xfId="0" applyFill="1" applyBorder="1" applyAlignment="1">
      <alignment horizontal="center" vertical="center" shrinkToFit="1"/>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0" fillId="2" borderId="7" xfId="0" applyFill="1" applyBorder="1"/>
    <xf numFmtId="0" fontId="0" fillId="2" borderId="4" xfId="0" applyFill="1" applyBorder="1"/>
    <xf numFmtId="0" fontId="0" fillId="0" borderId="4" xfId="0" applyBorder="1"/>
    <xf numFmtId="0" fontId="10" fillId="2" borderId="7" xfId="0" applyFont="1" applyFill="1" applyBorder="1"/>
    <xf numFmtId="0" fontId="15" fillId="2" borderId="7" xfId="0" applyFont="1" applyFill="1" applyBorder="1"/>
    <xf numFmtId="0" fontId="21" fillId="0" borderId="30" xfId="0" applyFont="1" applyBorder="1" applyAlignment="1">
      <alignment horizontal="center" vertical="center"/>
    </xf>
    <xf numFmtId="0" fontId="21" fillId="0" borderId="32" xfId="0" applyFont="1" applyBorder="1" applyAlignment="1">
      <alignment horizontal="center" vertical="center"/>
    </xf>
    <xf numFmtId="0" fontId="21" fillId="0" borderId="57" xfId="0" applyFont="1" applyBorder="1" applyAlignment="1">
      <alignment horizontal="center" vertical="center"/>
    </xf>
    <xf numFmtId="14" fontId="0" fillId="0" borderId="72" xfId="0" applyNumberFormat="1" applyBorder="1" applyAlignment="1">
      <alignment horizontal="center" vertical="center" shrinkToFit="1"/>
    </xf>
    <xf numFmtId="0" fontId="0" fillId="0" borderId="42" xfId="0" applyBorder="1" applyAlignment="1">
      <alignment horizontal="center" vertical="center" shrinkToFit="1"/>
    </xf>
    <xf numFmtId="0" fontId="0" fillId="0" borderId="48" xfId="0" applyBorder="1" applyAlignment="1">
      <alignment horizontal="center" vertical="center" shrinkToFit="1"/>
    </xf>
    <xf numFmtId="0" fontId="0" fillId="2" borderId="2"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5" xfId="0" applyFill="1" applyBorder="1" applyAlignment="1">
      <alignment horizontal="center" vertical="center" shrinkToFit="1"/>
    </xf>
    <xf numFmtId="0" fontId="0" fillId="0" borderId="33" xfId="0" applyBorder="1" applyAlignment="1">
      <alignment horizontal="center" vertical="top"/>
    </xf>
    <xf numFmtId="0" fontId="0" fillId="0" borderId="0" xfId="0" applyBorder="1" applyAlignment="1">
      <alignment horizontal="center" vertical="top"/>
    </xf>
    <xf numFmtId="14" fontId="0" fillId="0" borderId="33" xfId="0" applyNumberFormat="1" applyBorder="1" applyAlignment="1">
      <alignment horizontal="center" shrinkToFit="1"/>
    </xf>
    <xf numFmtId="0" fontId="0" fillId="0" borderId="0" xfId="0" applyBorder="1" applyAlignment="1">
      <alignment horizontal="center" shrinkToFit="1"/>
    </xf>
    <xf numFmtId="0" fontId="0" fillId="0" borderId="49" xfId="0" applyBorder="1" applyAlignment="1">
      <alignment horizontal="center" shrinkToFit="1"/>
    </xf>
    <xf numFmtId="0" fontId="0" fillId="0" borderId="33" xfId="0" applyBorder="1" applyAlignment="1">
      <alignment horizontal="center" shrinkToFit="1"/>
    </xf>
    <xf numFmtId="0" fontId="0" fillId="0" borderId="49" xfId="0" applyBorder="1" applyAlignment="1">
      <alignment horizontal="center" vertical="top"/>
    </xf>
    <xf numFmtId="0" fontId="0" fillId="0" borderId="72" xfId="0" applyBorder="1" applyAlignment="1">
      <alignment horizontal="center" vertical="center" shrinkToFit="1"/>
    </xf>
    <xf numFmtId="0" fontId="0" fillId="2" borderId="80" xfId="0" applyFill="1" applyBorder="1" applyAlignment="1">
      <alignment horizontal="center" vertical="center" shrinkToFit="1"/>
    </xf>
    <xf numFmtId="0" fontId="0" fillId="0" borderId="80" xfId="0" applyBorder="1" applyAlignment="1">
      <alignment horizontal="center" vertical="center" shrinkToFit="1"/>
    </xf>
    <xf numFmtId="0" fontId="17" fillId="0" borderId="0" xfId="0" applyFont="1" applyAlignment="1">
      <alignment horizontal="left" wrapText="1"/>
    </xf>
    <xf numFmtId="0" fontId="0" fillId="0" borderId="0" xfId="0" applyAlignment="1">
      <alignment horizontal="left"/>
    </xf>
    <xf numFmtId="0" fontId="16" fillId="0" borderId="4" xfId="0" applyFont="1" applyBorder="1" applyAlignment="1">
      <alignment horizontal="center" vertical="center"/>
    </xf>
    <xf numFmtId="0" fontId="0" fillId="0" borderId="5" xfId="0" applyBorder="1"/>
    <xf numFmtId="0" fontId="0" fillId="0" borderId="32" xfId="0" applyBorder="1" applyAlignment="1">
      <alignment horizontal="center" vertical="center" wrapText="1"/>
    </xf>
    <xf numFmtId="0" fontId="0" fillId="0" borderId="32" xfId="0" applyBorder="1" applyAlignment="1">
      <alignment horizontal="center" vertical="center"/>
    </xf>
    <xf numFmtId="0" fontId="0" fillId="0" borderId="37" xfId="0" applyBorder="1" applyAlignment="1">
      <alignment horizontal="center" vertical="center"/>
    </xf>
    <xf numFmtId="0" fontId="0" fillId="0" borderId="45" xfId="0" applyBorder="1" applyAlignment="1">
      <alignment horizontal="center" vertical="center" wrapText="1"/>
    </xf>
    <xf numFmtId="0" fontId="0" fillId="0" borderId="42" xfId="0" applyBorder="1" applyAlignment="1">
      <alignment horizontal="center" vertical="center"/>
    </xf>
    <xf numFmtId="0" fontId="0" fillId="0" borderId="43" xfId="0" applyBorder="1" applyAlignment="1">
      <alignment horizontal="center" vertical="center"/>
    </xf>
    <xf numFmtId="0" fontId="17" fillId="0" borderId="32" xfId="0" applyFont="1" applyBorder="1" applyAlignment="1">
      <alignment horizontal="left" wrapText="1"/>
    </xf>
    <xf numFmtId="0" fontId="0" fillId="0" borderId="32" xfId="0" applyBorder="1" applyAlignment="1">
      <alignment horizontal="left"/>
    </xf>
    <xf numFmtId="0" fontId="16" fillId="0" borderId="5" xfId="0" applyFont="1" applyBorder="1"/>
    <xf numFmtId="0" fontId="10" fillId="0" borderId="32" xfId="0" applyFont="1" applyBorder="1" applyAlignment="1">
      <alignment vertical="top" wrapText="1"/>
    </xf>
    <xf numFmtId="0" fontId="15" fillId="0" borderId="32" xfId="0" applyFont="1" applyBorder="1" applyAlignment="1">
      <alignment vertical="top" wrapText="1"/>
    </xf>
    <xf numFmtId="0" fontId="15" fillId="0" borderId="0" xfId="0" applyFont="1" applyAlignment="1">
      <alignment vertical="top" wrapText="1"/>
    </xf>
    <xf numFmtId="0" fontId="0" fillId="0" borderId="45" xfId="0" applyBorder="1" applyAlignment="1">
      <alignment horizontal="center" vertical="center"/>
    </xf>
    <xf numFmtId="0" fontId="0" fillId="0" borderId="42" xfId="0" applyBorder="1"/>
    <xf numFmtId="0" fontId="0" fillId="0" borderId="43" xfId="0" applyBorder="1"/>
    <xf numFmtId="0" fontId="10" fillId="0" borderId="0" xfId="0" applyFont="1" applyAlignment="1">
      <alignment wrapText="1"/>
    </xf>
    <xf numFmtId="0" fontId="0" fillId="0" borderId="0" xfId="0" applyAlignment="1">
      <alignment wrapText="1"/>
    </xf>
    <xf numFmtId="0" fontId="0" fillId="0" borderId="4" xfId="0" applyBorder="1" applyAlignment="1">
      <alignment horizontal="center" vertical="center"/>
    </xf>
    <xf numFmtId="0" fontId="0" fillId="0" borderId="45" xfId="0" applyBorder="1" applyAlignment="1">
      <alignment horizontal="left" vertical="center" shrinkToFit="1"/>
    </xf>
    <xf numFmtId="0" fontId="0" fillId="0" borderId="42" xfId="0" applyBorder="1" applyAlignment="1">
      <alignment horizontal="left" vertical="center"/>
    </xf>
  </cellXfs>
  <cellStyles count="1">
    <cellStyle name="標準" xfId="0" builtinId="0"/>
  </cellStyles>
  <dxfs count="6">
    <dxf>
      <fill>
        <patternFill>
          <bgColor theme="0" tint="-0.24994659260841701"/>
        </patternFill>
      </fill>
    </dxf>
    <dxf>
      <fill>
        <patternFill patternType="solid">
          <bgColor theme="0" tint="-0.24994659260841701"/>
        </patternFill>
      </fill>
    </dxf>
    <dxf>
      <font>
        <strike val="0"/>
        <color theme="0" tint="-4.9989318521683403E-2"/>
      </font>
    </dxf>
    <dxf>
      <font>
        <color theme="0" tint="-0.14996795556505021"/>
      </font>
      <fill>
        <patternFill patternType="none">
          <bgColor auto="1"/>
        </patternFill>
      </fill>
    </dxf>
    <dxf>
      <font>
        <strike val="0"/>
        <color theme="0" tint="-4.9989318521683403E-2"/>
      </font>
    </dxf>
    <dxf>
      <font>
        <strike val="0"/>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504825</xdr:colOff>
      <xdr:row>43</xdr:row>
      <xdr:rowOff>180975</xdr:rowOff>
    </xdr:from>
    <xdr:ext cx="1595886" cy="3283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914900" y="9582150"/>
          <a:ext cx="1595886" cy="328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b="1"/>
            <a:t>※</a:t>
          </a:r>
          <a:r>
            <a:rPr kumimoji="1" lang="ja-JP" altLang="en-US" sz="1100" b="1"/>
            <a:t>裏面に注意事項あり</a:t>
          </a:r>
        </a:p>
      </xdr:txBody>
    </xdr:sp>
    <xdr:clientData/>
  </xdr:oneCellAnchor>
  <xdr:twoCellAnchor>
    <xdr:from>
      <xdr:col>18</xdr:col>
      <xdr:colOff>52916</xdr:colOff>
      <xdr:row>0</xdr:row>
      <xdr:rowOff>10585</xdr:rowOff>
    </xdr:from>
    <xdr:to>
      <xdr:col>21</xdr:col>
      <xdr:colOff>52916</xdr:colOff>
      <xdr:row>2</xdr:row>
      <xdr:rowOff>21168</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7249583" y="10585"/>
          <a:ext cx="2063750" cy="603250"/>
        </a:xfrm>
        <a:prstGeom prst="round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rgbClr val="FF0000"/>
              </a:solidFill>
            </a:rPr>
            <a:t>入力不要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65240</xdr:colOff>
      <xdr:row>0</xdr:row>
      <xdr:rowOff>260961</xdr:rowOff>
    </xdr:from>
    <xdr:to>
      <xdr:col>39</xdr:col>
      <xdr:colOff>1004692</xdr:colOff>
      <xdr:row>2</xdr:row>
      <xdr:rowOff>78287</xdr:rowOff>
    </xdr:to>
    <xdr:sp macro="" textlink="">
      <xdr:nvSpPr>
        <xdr:cNvPr id="2" name="角丸四角形吹き出し 1">
          <a:extLst>
            <a:ext uri="{FF2B5EF4-FFF2-40B4-BE49-F238E27FC236}">
              <a16:creationId xmlns:a16="http://schemas.microsoft.com/office/drawing/2014/main" id="{00000000-0008-0000-0400-000002000000}"/>
            </a:ext>
          </a:extLst>
        </xdr:cNvPr>
        <xdr:cNvSpPr/>
      </xdr:nvSpPr>
      <xdr:spPr>
        <a:xfrm>
          <a:off x="14874658" y="260961"/>
          <a:ext cx="1630993" cy="848114"/>
        </a:xfrm>
        <a:prstGeom prst="wedgeRoundRectCallout">
          <a:avLst>
            <a:gd name="adj1" fmla="val -29360"/>
            <a:gd name="adj2" fmla="val -72605"/>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研修が</a:t>
          </a:r>
          <a:r>
            <a:rPr kumimoji="1" lang="en-US" altLang="ja-JP" sz="1100"/>
            <a:t>3</a:t>
          </a:r>
          <a:r>
            <a:rPr kumimoji="1" lang="ja-JP" altLang="en-US" sz="1100"/>
            <a:t>つ以上ある場合は広げて下さい。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2"/>
  <sheetViews>
    <sheetView view="pageBreakPreview" zoomScale="90" zoomScaleNormal="100" zoomScaleSheetLayoutView="90" workbookViewId="0">
      <selection activeCell="C5" sqref="C5:E5"/>
    </sheetView>
  </sheetViews>
  <sheetFormatPr defaultRowHeight="18.75" x14ac:dyDescent="0.4"/>
  <cols>
    <col min="2" max="2" width="12.875" customWidth="1"/>
    <col min="3" max="3" width="11.5" customWidth="1"/>
    <col min="4" max="4" width="11.125" customWidth="1"/>
    <col min="5" max="5" width="10.375" customWidth="1"/>
    <col min="7" max="7" width="11.375" customWidth="1"/>
    <col min="10" max="10" width="1" customWidth="1"/>
    <col min="11" max="11" width="9.375" hidden="1" customWidth="1"/>
    <col min="12" max="18" width="9" hidden="1" customWidth="1"/>
  </cols>
  <sheetData>
    <row r="1" spans="1:21" ht="26.25" thickBot="1" x14ac:dyDescent="0.55000000000000004">
      <c r="A1" t="s">
        <v>0</v>
      </c>
      <c r="D1" s="36" t="s">
        <v>3</v>
      </c>
      <c r="I1" s="16" t="str">
        <f>$C$2&amp;","&amp;$C$3</f>
        <v>20,0</v>
      </c>
    </row>
    <row r="2" spans="1:21" ht="20.25" customHeight="1" x14ac:dyDescent="0.4">
      <c r="A2" s="284" t="s">
        <v>5</v>
      </c>
      <c r="B2" s="285"/>
      <c r="C2" s="187">
        <v>20</v>
      </c>
      <c r="D2" s="186"/>
      <c r="F2" s="121" t="s">
        <v>82</v>
      </c>
      <c r="G2" s="122">
        <f>'様式2(一覧)'!$K$2</f>
        <v>5</v>
      </c>
      <c r="H2" s="117" t="s">
        <v>83</v>
      </c>
    </row>
    <row r="3" spans="1:21" ht="22.5" customHeight="1" x14ac:dyDescent="0.4">
      <c r="A3" s="286" t="s">
        <v>1</v>
      </c>
      <c r="B3" s="290"/>
      <c r="C3" s="254">
        <f>IF(C2="","",VLOOKUP($C$2,'様式2(一覧)'!$A$7:$P$360,2,FALSE))</f>
        <v>0</v>
      </c>
      <c r="D3" s="251"/>
      <c r="E3" s="251"/>
      <c r="F3" s="134" t="s">
        <v>81</v>
      </c>
      <c r="G3" s="251" t="str">
        <f>'様式2(一覧)'!N1</f>
        <v>記載例認定こども園</v>
      </c>
      <c r="H3" s="251"/>
      <c r="I3" s="251"/>
      <c r="S3" s="131" t="s">
        <v>108</v>
      </c>
    </row>
    <row r="4" spans="1:21" ht="22.5" customHeight="1" x14ac:dyDescent="0.4">
      <c r="A4" s="286" t="s">
        <v>2</v>
      </c>
      <c r="B4" s="286"/>
      <c r="C4" s="254">
        <f>IF(C2="","",VLOOKUP($C$2,'様式2(一覧)'!$A$7:$P$360,3,FALSE))</f>
        <v>0</v>
      </c>
      <c r="D4" s="287"/>
      <c r="E4" s="287"/>
      <c r="F4" s="166" t="s">
        <v>125</v>
      </c>
      <c r="G4" s="251" t="str">
        <f>'様式2(一覧)'!N2</f>
        <v>幼保連携型認定こども園</v>
      </c>
      <c r="H4" s="251"/>
      <c r="I4" s="251"/>
      <c r="K4">
        <f>IF(G4=選択肢!C8,0,1)</f>
        <v>0</v>
      </c>
      <c r="S4" s="131"/>
    </row>
    <row r="5" spans="1:21" ht="30" customHeight="1" thickBot="1" x14ac:dyDescent="0.45">
      <c r="A5" s="291" t="s">
        <v>143</v>
      </c>
      <c r="B5" s="291"/>
      <c r="C5" s="255">
        <f>IF(C3="","",VLOOKUP($C$2,'様式2(一覧)'!$A$7:$P$360,8,FALSE))</f>
        <v>0</v>
      </c>
      <c r="D5" s="256"/>
      <c r="E5" s="256"/>
      <c r="F5" s="261" t="s">
        <v>88</v>
      </c>
      <c r="G5" s="262"/>
      <c r="H5" s="141" t="str">
        <f>IF(VLOOKUP($C$2,'様式2(一覧)'!$A$7:$P$360,11,FALSE)="","ー",VLOOKUP($C$2,'様式2(一覧)'!$A$7:$P$360,11,FALSE))</f>
        <v>ー</v>
      </c>
      <c r="I5" s="138"/>
      <c r="M5" s="109"/>
      <c r="N5" s="110"/>
      <c r="O5" s="110"/>
      <c r="P5" s="110"/>
      <c r="Q5" s="110"/>
      <c r="R5" s="110"/>
      <c r="S5" s="110"/>
      <c r="T5" s="110"/>
      <c r="U5" s="110"/>
    </row>
    <row r="6" spans="1:21" ht="39" customHeight="1" thickBot="1" x14ac:dyDescent="0.45">
      <c r="A6" s="288" t="s">
        <v>117</v>
      </c>
      <c r="B6" s="289"/>
      <c r="C6" s="259" t="str">
        <f>IF(C2="","",VLOOKUP($C$2,'様式2(一覧)'!$A$7:$P$360,12,FALSE))</f>
        <v/>
      </c>
      <c r="D6" s="260"/>
      <c r="E6" s="146" t="s">
        <v>4</v>
      </c>
      <c r="F6" s="252" t="str">
        <f>"(     "&amp;COUNTIF($D$12:$D$19,"修了")</f>
        <v>(     0</v>
      </c>
      <c r="G6" s="253"/>
      <c r="H6" s="147" t="s">
        <v>115</v>
      </c>
      <c r="I6" s="148"/>
      <c r="M6" s="123"/>
      <c r="N6" s="123"/>
      <c r="O6" s="123"/>
      <c r="P6" s="123"/>
      <c r="Q6" s="123"/>
      <c r="R6" s="123"/>
      <c r="S6" s="123"/>
      <c r="T6" s="123"/>
      <c r="U6" s="123"/>
    </row>
    <row r="7" spans="1:21" x14ac:dyDescent="0.4">
      <c r="A7" s="282" t="s">
        <v>84</v>
      </c>
      <c r="B7" s="258" t="s">
        <v>6</v>
      </c>
      <c r="C7" s="258"/>
      <c r="D7" s="142" t="str">
        <f>IF(C2="","",VLOOKUP($C$2,'様式2(一覧)'!$A$7:$P$360,13,FALSE))</f>
        <v/>
      </c>
      <c r="E7" s="143" t="str">
        <f>"("&amp;$K$20+$K$27-$K$18&amp;"分野)"</f>
        <v>(0分野)</v>
      </c>
      <c r="F7" s="258" t="s">
        <v>8</v>
      </c>
      <c r="G7" s="258"/>
      <c r="H7" s="144">
        <f>IF(C2="","",VLOOKUP($C$2,'様式2(一覧)'!$A$7:$P$360,14,FALSE))</f>
        <v>0</v>
      </c>
      <c r="I7" s="145" t="s">
        <v>4</v>
      </c>
    </row>
    <row r="8" spans="1:21" x14ac:dyDescent="0.4">
      <c r="A8" s="283"/>
      <c r="B8" s="257" t="s">
        <v>7</v>
      </c>
      <c r="C8" s="257"/>
      <c r="D8" s="139" t="str">
        <f>IF(C2="","",VLOOKUP($C$2,'様式2(一覧)'!$A$7:$P$360,15,FALSE))</f>
        <v/>
      </c>
      <c r="E8" s="140" t="str">
        <f>"("&amp;$K$18+$L$27&amp;"分野)"</f>
        <v>(0分野)</v>
      </c>
      <c r="F8" s="257" t="s">
        <v>8</v>
      </c>
      <c r="G8" s="257"/>
      <c r="H8" s="111">
        <f>IF(C2="","",VLOOKUP($C$2,'様式2(一覧)'!$A$7:$P$360,16,FALSE))</f>
        <v>0</v>
      </c>
      <c r="I8" s="4" t="s">
        <v>4</v>
      </c>
    </row>
    <row r="9" spans="1:21" ht="24" x14ac:dyDescent="0.5">
      <c r="A9" s="112" t="s">
        <v>85</v>
      </c>
    </row>
    <row r="10" spans="1:21" x14ac:dyDescent="0.4">
      <c r="A10" s="46" t="s">
        <v>29</v>
      </c>
      <c r="D10" s="249"/>
      <c r="E10" s="249"/>
      <c r="G10" s="250"/>
      <c r="H10" s="250"/>
    </row>
    <row r="11" spans="1:21" ht="39.75" customHeight="1" x14ac:dyDescent="0.4">
      <c r="A11" s="2"/>
      <c r="B11" s="294" t="s">
        <v>9</v>
      </c>
      <c r="C11" s="294"/>
      <c r="D11" s="135" t="s">
        <v>131</v>
      </c>
      <c r="E11" s="298" t="s">
        <v>130</v>
      </c>
      <c r="F11" s="299"/>
      <c r="G11" s="292" t="s">
        <v>23</v>
      </c>
      <c r="H11" s="293"/>
      <c r="I11" s="293"/>
      <c r="K11" s="149"/>
      <c r="L11" s="149"/>
      <c r="M11" s="149"/>
      <c r="N11" s="149"/>
      <c r="O11" s="149"/>
      <c r="P11" s="149"/>
      <c r="Q11" s="149"/>
      <c r="R11" s="149"/>
    </row>
    <row r="12" spans="1:21" x14ac:dyDescent="0.4">
      <c r="A12" s="19" t="s">
        <v>30</v>
      </c>
      <c r="B12" s="266" t="s">
        <v>10</v>
      </c>
      <c r="C12" s="266"/>
      <c r="D12" s="19" t="str">
        <f>IF(K12=1,"修了","")</f>
        <v/>
      </c>
      <c r="E12" s="136">
        <f>VLOOKUP($C$2,'様式2-1'!$A$7:$T$360,3,FALSE)</f>
        <v>0</v>
      </c>
      <c r="F12" s="3" t="s">
        <v>4</v>
      </c>
      <c r="G12" s="268">
        <f>VLOOKUP($C$2,'様式2-1'!$A$7:$T$360,12,FALSE)</f>
        <v>0</v>
      </c>
      <c r="H12" s="269"/>
      <c r="I12" s="3" t="s">
        <v>4</v>
      </c>
      <c r="K12" s="149">
        <f>IF(E12+G12+K40&gt;=15,1,0)</f>
        <v>0</v>
      </c>
      <c r="L12" s="149"/>
      <c r="M12" s="149"/>
      <c r="N12" s="149"/>
      <c r="O12" s="149"/>
      <c r="P12" s="149"/>
      <c r="Q12" s="149"/>
      <c r="R12" s="149"/>
    </row>
    <row r="13" spans="1:21" x14ac:dyDescent="0.4">
      <c r="A13" s="19" t="s">
        <v>31</v>
      </c>
      <c r="B13" s="266" t="s">
        <v>11</v>
      </c>
      <c r="C13" s="266"/>
      <c r="D13" s="19" t="str">
        <f>IF(OR(AND(K4=1,K13=1),AND(K4=1,K27=1)),"修了",IF(K13=1,"修了",""))</f>
        <v/>
      </c>
      <c r="E13" s="136">
        <f>VLOOKUP($C$2,'様式2-1'!$A$7:$T$360,4,FALSE)</f>
        <v>0</v>
      </c>
      <c r="F13" s="3" t="s">
        <v>4</v>
      </c>
      <c r="G13" s="268">
        <f>VLOOKUP($C$2,'様式2-1'!$A$7:$T$360,13,FALSE)</f>
        <v>0</v>
      </c>
      <c r="H13" s="269"/>
      <c r="I13" s="3" t="s">
        <v>4</v>
      </c>
      <c r="K13" s="149">
        <f>IF(E13+G13+L40&gt;=15,1,0)</f>
        <v>0</v>
      </c>
      <c r="L13" s="149"/>
      <c r="M13" s="149"/>
      <c r="N13" s="149"/>
      <c r="O13" s="149"/>
      <c r="P13" s="149"/>
      <c r="Q13" s="149"/>
      <c r="R13" s="149"/>
    </row>
    <row r="14" spans="1:21" x14ac:dyDescent="0.4">
      <c r="A14" s="19" t="s">
        <v>32</v>
      </c>
      <c r="B14" s="266" t="s">
        <v>12</v>
      </c>
      <c r="C14" s="266"/>
      <c r="D14" s="19" t="str">
        <f>IF(K14=1,"修了","")</f>
        <v/>
      </c>
      <c r="E14" s="136">
        <f>VLOOKUP($C$2,'様式2-1'!$A$7:$T$360,5,FALSE)</f>
        <v>0</v>
      </c>
      <c r="F14" s="3" t="s">
        <v>4</v>
      </c>
      <c r="G14" s="268">
        <f>VLOOKUP($C$2,'様式2-1'!$A$7:$T$360,14,FALSE)</f>
        <v>0</v>
      </c>
      <c r="H14" s="269"/>
      <c r="I14" s="3" t="s">
        <v>4</v>
      </c>
      <c r="K14" s="149">
        <f>IF(E14+G14+M40&gt;=15,1,0)</f>
        <v>0</v>
      </c>
      <c r="L14" s="149"/>
      <c r="M14" s="149"/>
      <c r="N14" s="149"/>
      <c r="O14" s="149"/>
      <c r="P14" s="149"/>
      <c r="Q14" s="149"/>
      <c r="R14" s="149"/>
    </row>
    <row r="15" spans="1:21" x14ac:dyDescent="0.4">
      <c r="A15" s="19" t="s">
        <v>33</v>
      </c>
      <c r="B15" s="266" t="s">
        <v>13</v>
      </c>
      <c r="C15" s="266"/>
      <c r="D15" s="19" t="str">
        <f t="shared" ref="D15:D19" si="0">IF(K15=1,"修了","")</f>
        <v/>
      </c>
      <c r="E15" s="136">
        <f>VLOOKUP($C$2,'様式2-1'!$A$7:$T$360,6,FALSE)</f>
        <v>0</v>
      </c>
      <c r="F15" s="3" t="s">
        <v>4</v>
      </c>
      <c r="G15" s="268">
        <f>VLOOKUP($C$2,'様式2-1'!$A$7:$T$360,15,FALSE)</f>
        <v>0</v>
      </c>
      <c r="H15" s="269"/>
      <c r="I15" s="3" t="s">
        <v>4</v>
      </c>
      <c r="K15" s="149">
        <f>IF(E15+G15+N40&gt;=15,1,0)</f>
        <v>0</v>
      </c>
      <c r="L15" s="149"/>
      <c r="M15" s="149"/>
      <c r="N15" s="149"/>
      <c r="O15" s="149"/>
      <c r="P15" s="149"/>
      <c r="Q15" s="149"/>
      <c r="R15" s="149"/>
    </row>
    <row r="16" spans="1:21" x14ac:dyDescent="0.4">
      <c r="A16" s="19" t="s">
        <v>34</v>
      </c>
      <c r="B16" s="266" t="s">
        <v>14</v>
      </c>
      <c r="C16" s="266"/>
      <c r="D16" s="19" t="str">
        <f t="shared" si="0"/>
        <v/>
      </c>
      <c r="E16" s="136">
        <f>VLOOKUP($C$2,'様式2-1'!$A$7:$T$360,7,FALSE)</f>
        <v>0</v>
      </c>
      <c r="F16" s="3" t="s">
        <v>4</v>
      </c>
      <c r="G16" s="268">
        <f>VLOOKUP($C$2,'様式2-1'!$A$7:$T$360,16,FALSE)</f>
        <v>0</v>
      </c>
      <c r="H16" s="269"/>
      <c r="I16" s="3" t="s">
        <v>4</v>
      </c>
      <c r="K16" s="149">
        <f>IF(E16+G16+O40&gt;=15,1,0)</f>
        <v>0</v>
      </c>
      <c r="L16" s="149"/>
      <c r="M16" s="149"/>
      <c r="N16" s="149"/>
      <c r="O16" s="149"/>
      <c r="P16" s="149"/>
      <c r="Q16" s="149"/>
      <c r="R16" s="149"/>
    </row>
    <row r="17" spans="1:18" x14ac:dyDescent="0.4">
      <c r="A17" s="19" t="s">
        <v>35</v>
      </c>
      <c r="B17" s="266" t="s">
        <v>15</v>
      </c>
      <c r="C17" s="266"/>
      <c r="D17" s="19" t="str">
        <f t="shared" si="0"/>
        <v/>
      </c>
      <c r="E17" s="136">
        <f>VLOOKUP($C$2,'様式2-1'!$A$7:$T$360,8,FALSE)</f>
        <v>0</v>
      </c>
      <c r="F17" s="3" t="s">
        <v>4</v>
      </c>
      <c r="G17" s="268">
        <f>VLOOKUP($C$2,'様式2-1'!$A$7:$T$360,17,FALSE)</f>
        <v>0</v>
      </c>
      <c r="H17" s="269"/>
      <c r="I17" s="3" t="s">
        <v>4</v>
      </c>
      <c r="K17" s="149">
        <f>IF(E17+G17+P40&gt;=15,1,0)</f>
        <v>0</v>
      </c>
      <c r="L17" s="149"/>
      <c r="M17" s="149"/>
      <c r="N17" s="149"/>
      <c r="O17" s="149"/>
      <c r="P17" s="149"/>
      <c r="Q17" s="149"/>
      <c r="R17" s="149"/>
    </row>
    <row r="18" spans="1:18" x14ac:dyDescent="0.4">
      <c r="A18" s="19" t="s">
        <v>36</v>
      </c>
      <c r="B18" s="266" t="s">
        <v>16</v>
      </c>
      <c r="C18" s="266"/>
      <c r="D18" s="19" t="str">
        <f t="shared" si="0"/>
        <v/>
      </c>
      <c r="E18" s="136">
        <f>VLOOKUP($C$2,'様式2-1'!$A$7:$T$360,9,FALSE)</f>
        <v>0</v>
      </c>
      <c r="F18" s="3" t="s">
        <v>4</v>
      </c>
      <c r="G18" s="268">
        <f>VLOOKUP($C$2,'様式2-1'!$A$7:$T$360,18,FALSE)</f>
        <v>0</v>
      </c>
      <c r="H18" s="269"/>
      <c r="I18" s="3" t="s">
        <v>4</v>
      </c>
      <c r="K18" s="149">
        <f>IF(E18+G18+Q40&gt;=15,1,0)</f>
        <v>0</v>
      </c>
      <c r="L18" s="149"/>
      <c r="M18" s="149"/>
      <c r="N18" s="149"/>
      <c r="O18" s="149"/>
      <c r="P18" s="149"/>
      <c r="Q18" s="149"/>
      <c r="R18" s="149"/>
    </row>
    <row r="19" spans="1:18" ht="19.5" thickBot="1" x14ac:dyDescent="0.45">
      <c r="A19" s="20" t="s">
        <v>37</v>
      </c>
      <c r="B19" s="267" t="s">
        <v>17</v>
      </c>
      <c r="C19" s="267"/>
      <c r="D19" s="19" t="str">
        <f t="shared" si="0"/>
        <v/>
      </c>
      <c r="E19" s="137">
        <f>VLOOKUP($C$2,'様式2-1'!$A$7:$T$360,10,FALSE)</f>
        <v>0</v>
      </c>
      <c r="F19" s="6" t="s">
        <v>4</v>
      </c>
      <c r="G19" s="270">
        <f>VLOOKUP($C$2,'様式2-1'!$A$7:$T$360,19,FALSE)</f>
        <v>0</v>
      </c>
      <c r="H19" s="271"/>
      <c r="I19" s="6" t="s">
        <v>4</v>
      </c>
      <c r="K19" s="149">
        <f>IF(E19+G19&gt;=15,1,0)</f>
        <v>0</v>
      </c>
      <c r="L19" s="149"/>
      <c r="M19" s="149"/>
      <c r="N19" s="149"/>
      <c r="O19" s="149"/>
      <c r="P19" s="149"/>
      <c r="Q19" s="149"/>
      <c r="R19" s="149"/>
    </row>
    <row r="20" spans="1:18" ht="19.5" thickTop="1" x14ac:dyDescent="0.4">
      <c r="A20" s="301" t="s">
        <v>19</v>
      </c>
      <c r="B20" s="301"/>
      <c r="C20" s="301"/>
      <c r="D20" s="167"/>
      <c r="E20" s="248" t="str">
        <f>VLOOKUP($C$2,'様式2-1'!$A$7:$T$360,11,FALSE)</f>
        <v/>
      </c>
      <c r="F20" s="4" t="s">
        <v>4</v>
      </c>
      <c r="G20" s="263" t="str">
        <f>VLOOKUP($C$2,'様式2-1'!$A$7:$T$360,20,FALSE)</f>
        <v/>
      </c>
      <c r="H20" s="264"/>
      <c r="I20" s="4" t="s">
        <v>4</v>
      </c>
      <c r="K20" s="149">
        <f>SUM(K12:K19)</f>
        <v>0</v>
      </c>
      <c r="L20" s="149"/>
      <c r="M20" s="149"/>
      <c r="N20" s="149"/>
      <c r="O20" s="149"/>
      <c r="P20" s="149"/>
      <c r="Q20" s="149"/>
      <c r="R20" s="149"/>
    </row>
    <row r="21" spans="1:18" x14ac:dyDescent="0.4">
      <c r="A21" s="46" t="s">
        <v>111</v>
      </c>
      <c r="E21" t="s">
        <v>92</v>
      </c>
      <c r="K21" s="149"/>
      <c r="L21" s="149"/>
      <c r="M21" s="149"/>
      <c r="N21" s="149"/>
      <c r="O21" s="149"/>
      <c r="P21" s="149"/>
      <c r="Q21" s="149"/>
      <c r="R21" s="149"/>
    </row>
    <row r="22" spans="1:18" x14ac:dyDescent="0.4">
      <c r="A22" s="8"/>
      <c r="B22" s="251" t="s">
        <v>18</v>
      </c>
      <c r="C22" s="251"/>
      <c r="D22" s="251"/>
      <c r="E22" s="251"/>
      <c r="F22" s="251" t="s">
        <v>4</v>
      </c>
      <c r="G22" s="251"/>
      <c r="H22" s="251" t="s">
        <v>114</v>
      </c>
      <c r="I22" s="251"/>
      <c r="K22" s="149"/>
      <c r="L22" s="149"/>
      <c r="M22" s="149"/>
      <c r="N22" s="149"/>
      <c r="O22" s="149"/>
      <c r="P22" s="149"/>
      <c r="Q22" s="149"/>
      <c r="R22" s="149"/>
    </row>
    <row r="23" spans="1:18" x14ac:dyDescent="0.4">
      <c r="A23" s="8">
        <v>1</v>
      </c>
      <c r="B23" s="251" t="str">
        <f>IF(VLOOKUP($C$2,'様式2-2'!$A$7:$N$360,3,FALSE)="","",VLOOKUP($C$2,'様式2-2'!$A$7:$N$360,3,FALSE))</f>
        <v/>
      </c>
      <c r="C23" s="251"/>
      <c r="D23" s="251"/>
      <c r="E23" s="251"/>
      <c r="F23" s="10" t="str">
        <f>IF(VLOOKUP($C$2,'様式2-2'!$A$7:$N$360,4,FALSE)="","",VLOOKUP($C$2,'様式2-2'!$A$7:$N$360,4,FALSE))</f>
        <v/>
      </c>
      <c r="G23" s="11" t="s">
        <v>4</v>
      </c>
      <c r="H23" s="10" t="str">
        <f>IF(VLOOKUP($C$2,'様式2-2'!$A$7:$N$360,5,FALSE)="","",VLOOKUP($C$2,'様式2-2'!$A$7:$N$360,5,FALSE))</f>
        <v/>
      </c>
      <c r="I23" s="11" t="s">
        <v>4</v>
      </c>
      <c r="K23" s="149"/>
      <c r="L23" s="149"/>
      <c r="M23" s="149"/>
      <c r="N23" s="149"/>
      <c r="O23" s="149"/>
      <c r="P23" s="149"/>
      <c r="Q23" s="149"/>
      <c r="R23" s="149"/>
    </row>
    <row r="24" spans="1:18" x14ac:dyDescent="0.4">
      <c r="A24" s="8">
        <v>2</v>
      </c>
      <c r="B24" s="251" t="str">
        <f>IF(VLOOKUP($C$2,'様式2-2'!$A$7:$N$360,6,FALSE)="","",VLOOKUP($C$2,'様式2-2'!$A$7:$N$360,6,FALSE))</f>
        <v/>
      </c>
      <c r="C24" s="251"/>
      <c r="D24" s="251"/>
      <c r="E24" s="251"/>
      <c r="F24" s="10" t="str">
        <f>IF(VLOOKUP($C$2,'様式2-2'!$A$7:$N$360,7,FALSE)="","",VLOOKUP($C$2,'様式2-2'!$A$7:$N$360,7,FALSE))</f>
        <v/>
      </c>
      <c r="G24" s="11" t="s">
        <v>4</v>
      </c>
      <c r="H24" s="10" t="str">
        <f>IF(VLOOKUP($C$2,'様式2-2'!$A$7:$N$360,8,FALSE)="","",VLOOKUP($C$2,'様式2-2'!$A$7:$N$360,8,FALSE))</f>
        <v/>
      </c>
      <c r="I24" s="11" t="s">
        <v>4</v>
      </c>
      <c r="K24" s="149"/>
      <c r="L24" s="149"/>
      <c r="M24" s="149"/>
      <c r="N24" s="149"/>
      <c r="O24" s="149"/>
      <c r="P24" s="149"/>
      <c r="Q24" s="149"/>
      <c r="R24" s="149"/>
    </row>
    <row r="25" spans="1:18" x14ac:dyDescent="0.4">
      <c r="A25" s="118">
        <v>3</v>
      </c>
      <c r="B25" s="275" t="str">
        <f>IF(VLOOKUP($C$2,'様式2-2'!$A$7:$N$360,9,FALSE)="","",VLOOKUP($C$2,'様式2-2'!$A$7:$N$360,9,FALSE))</f>
        <v/>
      </c>
      <c r="C25" s="275"/>
      <c r="D25" s="275"/>
      <c r="E25" s="275"/>
      <c r="F25" s="14" t="str">
        <f>IF(VLOOKUP($C$2,'様式2-2'!$A$7:$N$360,10,FALSE)="","",VLOOKUP($C$2,'様式2-2'!$A$7:$N$360,10,FALSE))</f>
        <v/>
      </c>
      <c r="G25" s="15" t="s">
        <v>4</v>
      </c>
      <c r="H25" s="14" t="str">
        <f>IF(VLOOKUP($C$2,'様式2-2'!$A$7:$N$360,11,FALSE)="","",VLOOKUP($C$2,'様式2-2'!$A$7:$N$360,11,FALSE))</f>
        <v/>
      </c>
      <c r="I25" s="15" t="s">
        <v>4</v>
      </c>
      <c r="K25" s="149"/>
      <c r="L25" s="149"/>
      <c r="M25" s="149"/>
      <c r="N25" s="149"/>
      <c r="O25" s="149"/>
      <c r="P25" s="149"/>
      <c r="Q25" s="149"/>
      <c r="R25" s="149"/>
    </row>
    <row r="26" spans="1:18" ht="19.5" thickBot="1" x14ac:dyDescent="0.45">
      <c r="A26" s="9">
        <v>4</v>
      </c>
      <c r="B26" s="265" t="str">
        <f>IF(VLOOKUP($C$2,'様式2-2'!$A$7:$N$360,12,FALSE)="","",VLOOKUP($C$2,'様式2-2'!$A$7:$N$360,12,FALSE))</f>
        <v/>
      </c>
      <c r="C26" s="265"/>
      <c r="D26" s="265"/>
      <c r="E26" s="265"/>
      <c r="F26" s="12" t="str">
        <f>IF(VLOOKUP($C$2,'様式2-2'!$A$7:$N$360,13,FALSE)="","",VLOOKUP($C$2,'様式2-2'!$A$7:$N$360,13,FALSE))</f>
        <v/>
      </c>
      <c r="G26" s="13" t="s">
        <v>4</v>
      </c>
      <c r="H26" s="12" t="str">
        <f>IF(VLOOKUP($C$2,'様式2-2'!$A$7:$N$360,14,FALSE)="","",VLOOKUP($C$2,'様式2-2'!$A$7:$N$360,14,FALSE))</f>
        <v/>
      </c>
      <c r="I26" s="13" t="s">
        <v>4</v>
      </c>
      <c r="K26" s="149"/>
      <c r="L26" s="149"/>
      <c r="M26" s="149"/>
      <c r="N26" s="149"/>
      <c r="O26" s="149"/>
      <c r="P26" s="149"/>
      <c r="Q26" s="149"/>
      <c r="R26" s="149"/>
    </row>
    <row r="27" spans="1:18" ht="19.5" thickTop="1" x14ac:dyDescent="0.4">
      <c r="A27" s="274" t="s">
        <v>19</v>
      </c>
      <c r="B27" s="274"/>
      <c r="C27" s="274"/>
      <c r="D27" s="274"/>
      <c r="E27" s="274"/>
      <c r="F27" s="14">
        <f>SUM(F23:F26)</f>
        <v>0</v>
      </c>
      <c r="G27" s="15" t="s">
        <v>4</v>
      </c>
      <c r="H27" s="14">
        <f>SUM(H23:H26)</f>
        <v>0</v>
      </c>
      <c r="I27" s="15" t="s">
        <v>4</v>
      </c>
      <c r="K27" s="149">
        <f>IF(AND(K4=1,K13=1),0,IF(F27&gt;=15,1,0))</f>
        <v>0</v>
      </c>
      <c r="L27" s="149">
        <f>IF(H27&gt;=15,1,0)</f>
        <v>0</v>
      </c>
      <c r="M27" s="149"/>
      <c r="N27" s="149"/>
      <c r="O27" s="149"/>
      <c r="P27" s="149"/>
      <c r="Q27" s="149"/>
      <c r="R27" s="149"/>
    </row>
    <row r="28" spans="1:18" x14ac:dyDescent="0.4">
      <c r="A28" s="46" t="s">
        <v>93</v>
      </c>
      <c r="K28" s="149"/>
      <c r="L28" s="149"/>
      <c r="M28" s="149"/>
      <c r="N28" s="149"/>
      <c r="O28" s="149"/>
      <c r="P28" s="149"/>
      <c r="Q28" s="149"/>
      <c r="R28" s="149"/>
    </row>
    <row r="29" spans="1:18" ht="33" x14ac:dyDescent="0.4">
      <c r="A29" s="2"/>
      <c r="B29" s="276" t="s">
        <v>20</v>
      </c>
      <c r="C29" s="277"/>
      <c r="D29" s="132" t="s">
        <v>119</v>
      </c>
      <c r="E29" s="251" t="s">
        <v>120</v>
      </c>
      <c r="F29" s="251"/>
      <c r="G29" s="161" t="s">
        <v>121</v>
      </c>
      <c r="H29" s="134" t="s">
        <v>89</v>
      </c>
      <c r="I29" s="119" t="s">
        <v>90</v>
      </c>
      <c r="K29" s="164" t="s">
        <v>10</v>
      </c>
      <c r="L29" s="165" t="s">
        <v>11</v>
      </c>
      <c r="M29" s="165" t="s">
        <v>12</v>
      </c>
      <c r="N29" s="165" t="s">
        <v>13</v>
      </c>
      <c r="O29" s="165" t="s">
        <v>14</v>
      </c>
      <c r="P29" s="165" t="s">
        <v>15</v>
      </c>
      <c r="Q29" s="165" t="s">
        <v>16</v>
      </c>
      <c r="R29" s="165" t="s">
        <v>17</v>
      </c>
    </row>
    <row r="30" spans="1:18" x14ac:dyDescent="0.4">
      <c r="A30" s="2">
        <v>1</v>
      </c>
      <c r="B30" s="278" t="str">
        <f>IF(VLOOKUP($C$2,'様式2-3'!$A$7:$AN$360,3,FALSE)="","",VLOOKUP($C$2,'様式2-3'!$A$7:$AN$360,3,FALSE))</f>
        <v/>
      </c>
      <c r="C30" s="279"/>
      <c r="D30" s="160" t="str">
        <f>IF(VLOOKUP($C$2,'様式2-3'!$A$7:$AN$360,4,FALSE)="","",VLOOKUP($C$2,'様式2-3'!$A$7:$AN$360,4,FALSE))</f>
        <v/>
      </c>
      <c r="E30" s="251" t="str">
        <f>IF(VLOOKUP($C$2,'様式2-3'!$A$7:$AN$360,5,FALSE)="","",VLOOKUP($C$2,'様式2-3'!$A$7:$AN$360,5,FALSE))</f>
        <v/>
      </c>
      <c r="F30" s="251"/>
      <c r="G30" s="160" t="str">
        <f>IF(VLOOKUP($C$2,'様式2-3'!$A$7:$AN$360,6,FALSE)="","",VLOOKUP($C$2,'様式2-3'!$A$7:$AN$360,6,FALSE))</f>
        <v/>
      </c>
      <c r="H30" s="158" t="str">
        <f>IF(VLOOKUP($C$2,'様式2-3'!$A$7:$AN$360,7,FALSE)="","",VLOOKUP($C$2,'様式2-3'!$A$7:$AN$360,7,FALSE))</f>
        <v/>
      </c>
      <c r="I30" s="158" t="str">
        <f>IF(VLOOKUP($C$2,'様式2-3'!$A$7:$AN$360,8,FALSE)="","",VLOOKUP($C$2,'様式2-3'!$A$7:$AN$360,8,FALSE))</f>
        <v/>
      </c>
      <c r="K30" s="149">
        <f>IF($G$30="○",IF(K$29=$D$30,VLOOKUP(K$29,$D$30:$I$30,5,FALSE),0),0)</f>
        <v>0</v>
      </c>
      <c r="L30" s="149">
        <f t="shared" ref="L30:R30" si="1">IF($G$30="○",IF(L$29=$D$30,VLOOKUP(L$29,$D$30:$I$30,5,FALSE),0),0)</f>
        <v>0</v>
      </c>
      <c r="M30" s="149">
        <f t="shared" si="1"/>
        <v>0</v>
      </c>
      <c r="N30" s="149">
        <f t="shared" si="1"/>
        <v>0</v>
      </c>
      <c r="O30" s="149">
        <f t="shared" si="1"/>
        <v>0</v>
      </c>
      <c r="P30" s="149">
        <f t="shared" si="1"/>
        <v>0</v>
      </c>
      <c r="Q30" s="149">
        <f t="shared" si="1"/>
        <v>0</v>
      </c>
      <c r="R30" s="149">
        <f t="shared" si="1"/>
        <v>0</v>
      </c>
    </row>
    <row r="31" spans="1:18" x14ac:dyDescent="0.4">
      <c r="A31" s="2">
        <v>2</v>
      </c>
      <c r="B31" s="278" t="str">
        <f>IF(VLOOKUP($C$2,'様式2-3'!$A$7:$AN$360,9,FALSE)="","",VLOOKUP($C$2,'様式2-3'!$A$7:$AN$360,9,FALSE))</f>
        <v/>
      </c>
      <c r="C31" s="279"/>
      <c r="D31" s="160" t="str">
        <f>IF(VLOOKUP($C$2,'様式2-3'!$A$7:$AN$360,10,FALSE)="","",VLOOKUP($C$2,'様式2-3'!$A$7:$AN$360,10,FALSE))</f>
        <v/>
      </c>
      <c r="E31" s="251" t="str">
        <f>IF(VLOOKUP($C$2,'様式2-3'!$A$7:$AN$360,11,FALSE)="","",VLOOKUP($C$2,'様式2-3'!$A$7:$AN$360,11,FALSE))</f>
        <v/>
      </c>
      <c r="F31" s="251"/>
      <c r="G31" s="160" t="str">
        <f>IF(VLOOKUP($C$2,'様式2-3'!$A$7:$AN$360,12,FALSE)="","",VLOOKUP($C$2,'様式2-3'!$A$7:$AN$360,12,FALSE))</f>
        <v/>
      </c>
      <c r="H31" s="158" t="str">
        <f>IF(VLOOKUP($C$2,'様式2-3'!$A$7:$AN$360,13,FALSE)="","",VLOOKUP($C$2,'様式2-3'!$A$7:$AN$360,13,FALSE))</f>
        <v/>
      </c>
      <c r="I31" s="158" t="str">
        <f>IF(VLOOKUP($C$2,'様式2-3'!$A$7:$AN$360,14,FALSE)="","",VLOOKUP($C$2,'様式2-3'!$A$7:$AN$360,14,FALSE))</f>
        <v/>
      </c>
      <c r="K31" s="149">
        <f>IF($G$31="○",IF(K$29=$D$31,VLOOKUP(K$29,$D$31:$I$31,5,FALSE),0),0)</f>
        <v>0</v>
      </c>
      <c r="L31" s="149">
        <f t="shared" ref="L31:R31" si="2">IF($G$31="○",IF(L$29=$D$31,VLOOKUP(L$29,$D$31:$I$31,5,FALSE),0),0)</f>
        <v>0</v>
      </c>
      <c r="M31" s="149">
        <f t="shared" si="2"/>
        <v>0</v>
      </c>
      <c r="N31" s="149">
        <f t="shared" si="2"/>
        <v>0</v>
      </c>
      <c r="O31" s="149">
        <f t="shared" si="2"/>
        <v>0</v>
      </c>
      <c r="P31" s="149">
        <f t="shared" si="2"/>
        <v>0</v>
      </c>
      <c r="Q31" s="149">
        <f t="shared" si="2"/>
        <v>0</v>
      </c>
      <c r="R31" s="149">
        <f t="shared" si="2"/>
        <v>0</v>
      </c>
    </row>
    <row r="32" spans="1:18" x14ac:dyDescent="0.4">
      <c r="A32" s="2">
        <v>3</v>
      </c>
      <c r="B32" s="278" t="str">
        <f>IF(VLOOKUP($C$2,'様式2-3'!$A$7:$AN$360,15,FALSE)="","",VLOOKUP($C$2,'様式2-3'!$A$7:$AN$360,15,FALSE))</f>
        <v/>
      </c>
      <c r="C32" s="279"/>
      <c r="D32" s="160" t="str">
        <f>IF(VLOOKUP($C$2,'様式2-3'!$A$7:$AN$360,16,FALSE)="","",VLOOKUP($C$2,'様式2-3'!$A$7:$AN$360,16,FALSE))</f>
        <v/>
      </c>
      <c r="E32" s="251" t="str">
        <f>IF(VLOOKUP($C$2,'様式2-3'!$A$7:$AN$360,17,FALSE)="","",VLOOKUP($C$2,'様式2-3'!$A$7:$AN$360,17,FALSE))</f>
        <v/>
      </c>
      <c r="F32" s="251"/>
      <c r="G32" s="160" t="str">
        <f>IF(VLOOKUP($C$2,'様式2-3'!$A$7:$AN$360,18,FALSE)="","",VLOOKUP($C$2,'様式2-3'!$A$7:$AN$360,18,FALSE))</f>
        <v/>
      </c>
      <c r="H32" s="158" t="str">
        <f>IF(VLOOKUP($C$2,'様式2-3'!$A$7:$AN$360,19,FALSE)="","",VLOOKUP($C$2,'様式2-3'!$A$7:$AN$360,19,FALSE))</f>
        <v/>
      </c>
      <c r="I32" s="158" t="str">
        <f>IF(VLOOKUP($C$2,'様式2-3'!$A$7:$AN$360,20,FALSE)="","",VLOOKUP($C$2,'様式2-3'!$A$7:$AN$360,20,FALSE))</f>
        <v/>
      </c>
      <c r="K32" s="149">
        <f>IF($G$32="○",IF(K$29=$D$32,VLOOKUP(K$29,$D$32:$I$32,5,FALSE),0),0)</f>
        <v>0</v>
      </c>
      <c r="L32" s="149">
        <f t="shared" ref="L32:R32" si="3">IF($G$32="○",IF(L$29=$D$32,VLOOKUP(L$29,$D$32:$I$32,5,FALSE),0),0)</f>
        <v>0</v>
      </c>
      <c r="M32" s="149">
        <f t="shared" si="3"/>
        <v>0</v>
      </c>
      <c r="N32" s="149">
        <f t="shared" si="3"/>
        <v>0</v>
      </c>
      <c r="O32" s="149">
        <f t="shared" si="3"/>
        <v>0</v>
      </c>
      <c r="P32" s="149">
        <f t="shared" si="3"/>
        <v>0</v>
      </c>
      <c r="Q32" s="149">
        <f t="shared" si="3"/>
        <v>0</v>
      </c>
      <c r="R32" s="149">
        <f t="shared" si="3"/>
        <v>0</v>
      </c>
    </row>
    <row r="33" spans="1:20" x14ac:dyDescent="0.4">
      <c r="A33" s="2">
        <v>4</v>
      </c>
      <c r="B33" s="278" t="str">
        <f>IF(VLOOKUP($C$2,'様式2-3'!$A$7:$AN$360,21,FALSE)="","",VLOOKUP($C$2,'様式2-3'!$A$7:$AN$360,21,FALSE))</f>
        <v/>
      </c>
      <c r="C33" s="279"/>
      <c r="D33" s="160" t="str">
        <f>IF(VLOOKUP($C$2,'様式2-3'!$A$7:$AN$360,22,FALSE)="","",VLOOKUP($C$2,'様式2-3'!$A$7:$AN$360,22,FALSE))</f>
        <v/>
      </c>
      <c r="E33" s="251" t="str">
        <f>IF(VLOOKUP($C$2,'様式2-3'!$A$7:$AN$360,23,FALSE)="","",VLOOKUP($C$2,'様式2-3'!$A$7:$AN$360,23,FALSE))</f>
        <v/>
      </c>
      <c r="F33" s="251"/>
      <c r="G33" s="160" t="str">
        <f>IF(VLOOKUP($C$2,'様式2-3'!$A$7:$AN$360,24,FALSE)="","",VLOOKUP($C$2,'様式2-3'!$A$7:$AN$360,24,FALSE))</f>
        <v/>
      </c>
      <c r="H33" s="158" t="str">
        <f>IF(VLOOKUP($C$2,'様式2-3'!$A$7:$AN$360,25,FALSE)="","",VLOOKUP($C$2,'様式2-3'!$A$7:$AN$360,25,FALSE))</f>
        <v/>
      </c>
      <c r="I33" s="158" t="str">
        <f>IF(VLOOKUP($C$2,'様式2-3'!$A$7:$AN$360,26,FALSE)="","",VLOOKUP($C$2,'様式2-3'!$A$7:$AN$360,26,FALSE))</f>
        <v/>
      </c>
      <c r="K33" s="149">
        <f>IF($G$33="○",IF(K$29=$D$33,VLOOKUP(K$29,$D$33:$I$33,5,FALSE),0),0)</f>
        <v>0</v>
      </c>
      <c r="L33" s="149">
        <f t="shared" ref="L33:R33" si="4">IF($G$33="○",IF(L$29=$D$33,VLOOKUP(L$29,$D$33:$I$33,5,FALSE),0),0)</f>
        <v>0</v>
      </c>
      <c r="M33" s="149">
        <f t="shared" si="4"/>
        <v>0</v>
      </c>
      <c r="N33" s="149">
        <f t="shared" si="4"/>
        <v>0</v>
      </c>
      <c r="O33" s="149">
        <f t="shared" si="4"/>
        <v>0</v>
      </c>
      <c r="P33" s="149">
        <f t="shared" si="4"/>
        <v>0</v>
      </c>
      <c r="Q33" s="149">
        <f t="shared" si="4"/>
        <v>0</v>
      </c>
      <c r="R33" s="149">
        <f t="shared" si="4"/>
        <v>0</v>
      </c>
    </row>
    <row r="34" spans="1:20" x14ac:dyDescent="0.4">
      <c r="A34" s="2">
        <v>5</v>
      </c>
      <c r="B34" s="278" t="str">
        <f>IF(VLOOKUP($C$2,'様式2-3'!$A$7:$AN$360,27,FALSE)="","",VLOOKUP($C$2,'様式2-3'!$A$7:$AN$360,27,FALSE))</f>
        <v/>
      </c>
      <c r="C34" s="279"/>
      <c r="D34" s="160" t="str">
        <f>IF(VLOOKUP($C$2,'様式2-3'!$A$7:$AN$360,28,FALSE)="","",VLOOKUP($C$2,'様式2-3'!$A$7:$AN$360,28,FALSE))</f>
        <v/>
      </c>
      <c r="E34" s="251" t="str">
        <f>IF(VLOOKUP($C$2,'様式2-3'!$A$7:$AN$360,29,FALSE)="","",VLOOKUP($C$2,'様式2-3'!$A$7:$AN$360,29,FALSE))</f>
        <v/>
      </c>
      <c r="F34" s="251"/>
      <c r="G34" s="160" t="str">
        <f>IF(VLOOKUP($C$2,'様式2-3'!$A$7:$AN$360,30,FALSE)="","",VLOOKUP($C$2,'様式2-3'!$A$7:$AN$360,30,FALSE))</f>
        <v/>
      </c>
      <c r="H34" s="158" t="str">
        <f>IF(VLOOKUP($C$2,'様式2-3'!$A$7:$AN$360,31,FALSE)="","",VLOOKUP($C$2,'様式2-3'!$A$7:$AN$360,31,FALSE))</f>
        <v/>
      </c>
      <c r="I34" s="158" t="str">
        <f>IF(VLOOKUP($C$2,'様式2-3'!$A$7:$AN$360,32,FALSE)="","",VLOOKUP($C$2,'様式2-3'!$A$7:$AN$360,32,FALSE))</f>
        <v/>
      </c>
      <c r="K34" s="149">
        <f>IF($G$34="○",IF(K$29=$D$34,VLOOKUP(K$29,$D$34:$I$34,5,FALSE),0),0)</f>
        <v>0</v>
      </c>
      <c r="L34" s="149">
        <f t="shared" ref="L34:R34" si="5">IF($G$34="○",IF(L$29=$D$34,VLOOKUP(L$29,$D$34:$I$34,5,FALSE),0),0)</f>
        <v>0</v>
      </c>
      <c r="M34" s="149">
        <f t="shared" si="5"/>
        <v>0</v>
      </c>
      <c r="N34" s="149">
        <f t="shared" si="5"/>
        <v>0</v>
      </c>
      <c r="O34" s="149">
        <f t="shared" si="5"/>
        <v>0</v>
      </c>
      <c r="P34" s="149">
        <f t="shared" si="5"/>
        <v>0</v>
      </c>
      <c r="Q34" s="149">
        <f t="shared" si="5"/>
        <v>0</v>
      </c>
      <c r="R34" s="149">
        <f t="shared" si="5"/>
        <v>0</v>
      </c>
    </row>
    <row r="35" spans="1:20" ht="19.5" thickBot="1" x14ac:dyDescent="0.45">
      <c r="A35" s="2">
        <v>6</v>
      </c>
      <c r="B35" s="278" t="str">
        <f>IF(VLOOKUP($C$2,'様式2-3'!$A$7:$AN$360,33,FALSE)="","",VLOOKUP($C$2,'様式2-3'!$A$7:$AN$360,33,FALSE))</f>
        <v/>
      </c>
      <c r="C35" s="279"/>
      <c r="D35" s="160" t="str">
        <f>IF(VLOOKUP($C$2,'様式2-3'!$A$7:$AN$360,34,FALSE)="","",VLOOKUP($C$2,'様式2-3'!$A$7:$AN$360,34,FALSE))</f>
        <v/>
      </c>
      <c r="E35" s="251" t="str">
        <f>IF(VLOOKUP($C$2,'様式2-3'!$A$7:$AN$360,35,FALSE)="","",VLOOKUP($C$2,'様式2-3'!$A$7:$AN$360,35,FALSE))</f>
        <v/>
      </c>
      <c r="F35" s="251"/>
      <c r="G35" s="163" t="str">
        <f>IF(VLOOKUP($C$2,'様式2-3'!$A$7:$AN$360,36,FALSE)="","",VLOOKUP($C$2,'様式2-3'!$A$7:$AN$360,36,FALSE))</f>
        <v/>
      </c>
      <c r="H35" s="159" t="str">
        <f>IF(VLOOKUP($C$2,'様式2-3'!$A$7:$AN$360,37,FALSE)="","",VLOOKUP($C$2,'様式2-3'!$A$7:$AN$360,37,FALSE))</f>
        <v/>
      </c>
      <c r="I35" s="159" t="str">
        <f>IF(VLOOKUP($C$2,'様式2-3'!$A$7:$AN$360,38,FALSE)="","",VLOOKUP($C$2,'様式2-3'!$A$7:$AN$360,38,FALSE))</f>
        <v/>
      </c>
      <c r="K35" s="149">
        <f>IF($G$35="○",IF(K$29=$D$35,VLOOKUP(K$29,$D$35:$I$35,5,FALSE),0),0)</f>
        <v>0</v>
      </c>
      <c r="L35" s="149">
        <f t="shared" ref="L35:R35" si="6">IF($G$35="○",IF(L$29=$D$35,VLOOKUP(L$29,$D$35:$I$35,5,FALSE),0),0)</f>
        <v>0</v>
      </c>
      <c r="M35" s="149">
        <f t="shared" si="6"/>
        <v>0</v>
      </c>
      <c r="N35" s="149">
        <f t="shared" si="6"/>
        <v>0</v>
      </c>
      <c r="O35" s="149">
        <f t="shared" si="6"/>
        <v>0</v>
      </c>
      <c r="P35" s="149">
        <f t="shared" si="6"/>
        <v>0</v>
      </c>
      <c r="Q35" s="149">
        <f t="shared" si="6"/>
        <v>0</v>
      </c>
      <c r="R35" s="149">
        <f t="shared" si="6"/>
        <v>0</v>
      </c>
    </row>
    <row r="36" spans="1:20" ht="19.5" hidden="1" thickTop="1" x14ac:dyDescent="0.4">
      <c r="A36" s="2">
        <v>7</v>
      </c>
      <c r="B36" s="278"/>
      <c r="C36" s="279"/>
      <c r="D36" s="160"/>
      <c r="E36" s="251"/>
      <c r="F36" s="251"/>
      <c r="G36" s="133"/>
      <c r="H36" s="162"/>
      <c r="I36" s="162"/>
      <c r="K36" s="149"/>
      <c r="L36" s="149"/>
      <c r="M36" s="149"/>
      <c r="N36" s="149"/>
      <c r="O36" s="149"/>
      <c r="P36" s="149"/>
      <c r="Q36" s="149"/>
      <c r="R36" s="149"/>
    </row>
    <row r="37" spans="1:20" hidden="1" x14ac:dyDescent="0.4">
      <c r="A37" s="2">
        <v>8</v>
      </c>
      <c r="B37" s="278"/>
      <c r="C37" s="279"/>
      <c r="D37" s="160"/>
      <c r="E37" s="251"/>
      <c r="F37" s="251"/>
      <c r="G37" s="160"/>
      <c r="H37" s="158"/>
      <c r="I37" s="158"/>
      <c r="K37" s="149"/>
      <c r="L37" s="149"/>
      <c r="M37" s="149"/>
      <c r="N37" s="149"/>
      <c r="O37" s="149"/>
      <c r="P37" s="149"/>
      <c r="Q37" s="149"/>
      <c r="R37" s="149"/>
    </row>
    <row r="38" spans="1:20" hidden="1" x14ac:dyDescent="0.4">
      <c r="A38" s="2">
        <v>9</v>
      </c>
      <c r="B38" s="278"/>
      <c r="C38" s="279"/>
      <c r="D38" s="160"/>
      <c r="E38" s="251"/>
      <c r="F38" s="251"/>
      <c r="G38" s="160"/>
      <c r="H38" s="158"/>
      <c r="I38" s="158"/>
      <c r="K38" s="149"/>
      <c r="L38" s="149"/>
      <c r="M38" s="149"/>
      <c r="N38" s="149"/>
      <c r="O38" s="149"/>
      <c r="P38" s="149"/>
      <c r="Q38" s="149"/>
      <c r="R38" s="149"/>
    </row>
    <row r="39" spans="1:20" ht="19.5" hidden="1" thickBot="1" x14ac:dyDescent="0.45">
      <c r="A39" s="5">
        <v>10</v>
      </c>
      <c r="B39" s="278"/>
      <c r="C39" s="279"/>
      <c r="D39" s="70"/>
      <c r="E39" s="300"/>
      <c r="F39" s="300"/>
      <c r="G39" s="9"/>
      <c r="H39" s="9"/>
      <c r="I39" s="9"/>
      <c r="K39" s="149"/>
      <c r="L39" s="149"/>
      <c r="M39" s="149"/>
      <c r="N39" s="149"/>
      <c r="O39" s="149"/>
      <c r="P39" s="149"/>
      <c r="Q39" s="149"/>
      <c r="R39" s="149"/>
    </row>
    <row r="40" spans="1:20" ht="19.5" thickTop="1" x14ac:dyDescent="0.4">
      <c r="A40" s="295" t="s">
        <v>19</v>
      </c>
      <c r="B40" s="296"/>
      <c r="C40" s="296"/>
      <c r="D40" s="296"/>
      <c r="E40" s="296"/>
      <c r="F40" s="296"/>
      <c r="G40" s="297"/>
      <c r="H40" s="120">
        <f>SUM(H30:H33)</f>
        <v>0</v>
      </c>
      <c r="I40" s="7">
        <f>SUM(I30:I39)</f>
        <v>0</v>
      </c>
      <c r="K40" s="149">
        <f>SUM(K30:K39)</f>
        <v>0</v>
      </c>
      <c r="L40" s="149">
        <f t="shared" ref="L40:R40" si="7">SUM(L30:L39)</f>
        <v>0</v>
      </c>
      <c r="M40" s="149">
        <f t="shared" si="7"/>
        <v>0</v>
      </c>
      <c r="N40" s="149">
        <f t="shared" si="7"/>
        <v>0</v>
      </c>
      <c r="O40" s="149">
        <f t="shared" si="7"/>
        <v>0</v>
      </c>
      <c r="P40" s="149">
        <f t="shared" si="7"/>
        <v>0</v>
      </c>
      <c r="Q40" s="149">
        <f t="shared" si="7"/>
        <v>0</v>
      </c>
      <c r="R40" s="149">
        <f t="shared" si="7"/>
        <v>0</v>
      </c>
    </row>
    <row r="41" spans="1:20" x14ac:dyDescent="0.4">
      <c r="A41" t="s">
        <v>91</v>
      </c>
      <c r="K41" s="149"/>
      <c r="L41" s="149"/>
      <c r="M41" s="149"/>
      <c r="N41" s="149"/>
      <c r="O41" s="149"/>
      <c r="P41" s="149"/>
      <c r="Q41" s="149"/>
      <c r="R41" s="149"/>
    </row>
    <row r="42" spans="1:20" x14ac:dyDescent="0.4">
      <c r="A42" t="s">
        <v>102</v>
      </c>
      <c r="K42" s="149"/>
      <c r="L42" s="149"/>
      <c r="M42" s="149"/>
      <c r="N42" s="149"/>
      <c r="O42" s="149"/>
      <c r="P42" s="149"/>
      <c r="Q42" s="149"/>
      <c r="R42" s="149"/>
    </row>
    <row r="43" spans="1:20" x14ac:dyDescent="0.4">
      <c r="A43" t="s">
        <v>100</v>
      </c>
      <c r="K43" s="149"/>
      <c r="L43" s="149"/>
      <c r="M43" s="149"/>
      <c r="N43" s="149"/>
      <c r="O43" s="149"/>
      <c r="P43" s="149"/>
      <c r="Q43" s="149"/>
      <c r="R43" s="149"/>
    </row>
    <row r="44" spans="1:20" x14ac:dyDescent="0.4">
      <c r="A44" t="s">
        <v>101</v>
      </c>
      <c r="K44" s="149"/>
      <c r="L44" s="149"/>
      <c r="M44" s="149"/>
      <c r="N44" s="149"/>
      <c r="O44" s="149"/>
      <c r="P44" s="149"/>
      <c r="Q44" s="149"/>
      <c r="R44" s="149"/>
    </row>
    <row r="45" spans="1:20" x14ac:dyDescent="0.4">
      <c r="K45" s="149"/>
      <c r="L45" s="149"/>
      <c r="M45" s="149"/>
      <c r="N45" s="149"/>
      <c r="O45" s="149"/>
      <c r="P45" s="149"/>
      <c r="Q45" s="149"/>
      <c r="R45" s="149"/>
    </row>
    <row r="46" spans="1:20" ht="39.75" customHeight="1" x14ac:dyDescent="0.4">
      <c r="A46" t="s">
        <v>95</v>
      </c>
      <c r="K46" s="149"/>
      <c r="L46" s="149"/>
      <c r="M46" s="149"/>
      <c r="N46" s="149"/>
      <c r="O46" s="149"/>
      <c r="P46" s="149"/>
      <c r="Q46" s="149"/>
      <c r="R46" s="149"/>
    </row>
    <row r="47" spans="1:20" ht="48.75" customHeight="1" x14ac:dyDescent="0.4">
      <c r="A47" s="280" t="s">
        <v>109</v>
      </c>
      <c r="B47" s="281"/>
      <c r="C47" s="281"/>
      <c r="D47" s="281"/>
      <c r="E47" s="281"/>
      <c r="F47" s="281"/>
      <c r="G47" s="281"/>
      <c r="H47" s="281"/>
      <c r="I47" s="281"/>
      <c r="L47" s="110"/>
      <c r="M47" s="110"/>
      <c r="N47" s="110"/>
      <c r="O47" s="110"/>
      <c r="P47" s="110"/>
      <c r="Q47" s="110"/>
      <c r="R47" s="110"/>
      <c r="S47" s="110"/>
      <c r="T47" s="110"/>
    </row>
    <row r="48" spans="1:20" ht="74.25" customHeight="1" x14ac:dyDescent="0.4">
      <c r="A48" s="280" t="s">
        <v>110</v>
      </c>
      <c r="B48" s="281"/>
      <c r="C48" s="281"/>
      <c r="D48" s="281"/>
      <c r="E48" s="281"/>
      <c r="F48" s="281"/>
      <c r="G48" s="281"/>
      <c r="H48" s="281"/>
      <c r="I48" s="281"/>
      <c r="L48" s="110"/>
      <c r="M48" s="110"/>
      <c r="N48" s="110"/>
      <c r="O48" s="110"/>
      <c r="P48" s="110"/>
      <c r="Q48" s="110"/>
      <c r="R48" s="110"/>
      <c r="S48" s="110"/>
      <c r="T48" s="110"/>
    </row>
    <row r="49" spans="1:20" ht="50.25" customHeight="1" x14ac:dyDescent="0.4">
      <c r="A49" s="280" t="s">
        <v>103</v>
      </c>
      <c r="B49" s="281"/>
      <c r="C49" s="281"/>
      <c r="D49" s="281"/>
      <c r="E49" s="281"/>
      <c r="F49" s="281"/>
      <c r="G49" s="281"/>
      <c r="H49" s="281"/>
      <c r="I49" s="281"/>
      <c r="L49" s="272"/>
      <c r="M49" s="273"/>
      <c r="N49" s="273"/>
      <c r="O49" s="273"/>
      <c r="P49" s="273"/>
      <c r="Q49" s="273"/>
      <c r="R49" s="273"/>
      <c r="S49" s="273"/>
      <c r="T49" s="273"/>
    </row>
    <row r="50" spans="1:20" ht="97.5" customHeight="1" x14ac:dyDescent="0.4">
      <c r="A50" s="280" t="s">
        <v>116</v>
      </c>
      <c r="B50" s="281"/>
      <c r="C50" s="281"/>
      <c r="D50" s="281"/>
      <c r="E50" s="281"/>
      <c r="F50" s="281"/>
      <c r="G50" s="281"/>
      <c r="H50" s="281"/>
      <c r="I50" s="281"/>
      <c r="L50" s="124"/>
      <c r="M50" s="124"/>
      <c r="N50" s="124"/>
      <c r="O50" s="124"/>
      <c r="P50" s="124"/>
      <c r="Q50" s="124"/>
      <c r="R50" s="124"/>
      <c r="S50" s="124"/>
      <c r="T50" s="124"/>
    </row>
    <row r="51" spans="1:20" ht="49.5" customHeight="1" x14ac:dyDescent="0.4">
      <c r="A51" s="280" t="s">
        <v>104</v>
      </c>
      <c r="B51" s="281"/>
      <c r="C51" s="281"/>
      <c r="D51" s="281"/>
      <c r="E51" s="281"/>
      <c r="F51" s="281"/>
      <c r="G51" s="281"/>
      <c r="H51" s="281"/>
      <c r="I51" s="281"/>
      <c r="L51" s="124"/>
      <c r="M51" s="125"/>
      <c r="N51" s="125"/>
      <c r="O51" s="125"/>
      <c r="P51" s="125"/>
      <c r="Q51" s="125"/>
      <c r="R51" s="125"/>
      <c r="S51" s="125"/>
      <c r="T51" s="125"/>
    </row>
    <row r="52" spans="1:20" x14ac:dyDescent="0.4">
      <c r="A52" s="280" t="s">
        <v>94</v>
      </c>
      <c r="B52" s="281"/>
      <c r="C52" s="281"/>
      <c r="D52" s="281"/>
      <c r="E52" s="281"/>
      <c r="F52" s="281"/>
      <c r="G52" s="281"/>
      <c r="H52" s="281"/>
      <c r="I52" s="281"/>
      <c r="L52" s="125"/>
      <c r="M52" s="125"/>
      <c r="N52" s="125"/>
      <c r="O52" s="125"/>
      <c r="P52" s="125"/>
      <c r="Q52" s="125"/>
      <c r="R52" s="125"/>
      <c r="S52" s="125"/>
      <c r="T52" s="125"/>
    </row>
  </sheetData>
  <mergeCells count="79">
    <mergeCell ref="B38:C38"/>
    <mergeCell ref="B39:C39"/>
    <mergeCell ref="E11:F11"/>
    <mergeCell ref="E33:F33"/>
    <mergeCell ref="B34:C34"/>
    <mergeCell ref="B35:C35"/>
    <mergeCell ref="B36:C36"/>
    <mergeCell ref="B37:C37"/>
    <mergeCell ref="E39:F39"/>
    <mergeCell ref="E36:F36"/>
    <mergeCell ref="E37:F37"/>
    <mergeCell ref="E38:F38"/>
    <mergeCell ref="E34:F34"/>
    <mergeCell ref="E29:F29"/>
    <mergeCell ref="A20:C20"/>
    <mergeCell ref="A50:I50"/>
    <mergeCell ref="A51:I51"/>
    <mergeCell ref="A52:I52"/>
    <mergeCell ref="A47:I47"/>
    <mergeCell ref="A40:G40"/>
    <mergeCell ref="A48:I48"/>
    <mergeCell ref="G11:I11"/>
    <mergeCell ref="G12:H12"/>
    <mergeCell ref="G13:H13"/>
    <mergeCell ref="B12:C12"/>
    <mergeCell ref="B13:C13"/>
    <mergeCell ref="B11:C11"/>
    <mergeCell ref="A7:A8"/>
    <mergeCell ref="A2:B2"/>
    <mergeCell ref="A4:B4"/>
    <mergeCell ref="C4:E4"/>
    <mergeCell ref="A6:B6"/>
    <mergeCell ref="A3:B3"/>
    <mergeCell ref="A5:B5"/>
    <mergeCell ref="G15:H15"/>
    <mergeCell ref="B15:C15"/>
    <mergeCell ref="B16:C16"/>
    <mergeCell ref="B17:C17"/>
    <mergeCell ref="B14:C14"/>
    <mergeCell ref="G16:H16"/>
    <mergeCell ref="G17:H17"/>
    <mergeCell ref="G14:H14"/>
    <mergeCell ref="L49:T49"/>
    <mergeCell ref="A27:E27"/>
    <mergeCell ref="B24:E24"/>
    <mergeCell ref="B25:E25"/>
    <mergeCell ref="H22:I22"/>
    <mergeCell ref="F22:G22"/>
    <mergeCell ref="E35:F35"/>
    <mergeCell ref="B29:C29"/>
    <mergeCell ref="B30:C30"/>
    <mergeCell ref="B31:C31"/>
    <mergeCell ref="B32:C32"/>
    <mergeCell ref="B33:C33"/>
    <mergeCell ref="E30:F30"/>
    <mergeCell ref="E31:F31"/>
    <mergeCell ref="E32:F32"/>
    <mergeCell ref="A49:I49"/>
    <mergeCell ref="G20:H20"/>
    <mergeCell ref="B22:E22"/>
    <mergeCell ref="B23:E23"/>
    <mergeCell ref="B26:E26"/>
    <mergeCell ref="B18:C18"/>
    <mergeCell ref="B19:C19"/>
    <mergeCell ref="G18:H18"/>
    <mergeCell ref="G19:H19"/>
    <mergeCell ref="D10:E10"/>
    <mergeCell ref="G10:H10"/>
    <mergeCell ref="G3:I3"/>
    <mergeCell ref="F6:G6"/>
    <mergeCell ref="G4:I4"/>
    <mergeCell ref="C3:E3"/>
    <mergeCell ref="C5:E5"/>
    <mergeCell ref="F8:G8"/>
    <mergeCell ref="B7:C7"/>
    <mergeCell ref="B8:C8"/>
    <mergeCell ref="C6:D6"/>
    <mergeCell ref="F7:G7"/>
    <mergeCell ref="F5:G5"/>
  </mergeCells>
  <phoneticPr fontId="1"/>
  <conditionalFormatting sqref="C6:E6">
    <cfRule type="expression" dxfId="5" priority="1">
      <formula>$H$5="該当"</formula>
    </cfRule>
    <cfRule type="expression" dxfId="4" priority="5">
      <formula>$K$4=1</formula>
    </cfRule>
  </conditionalFormatting>
  <conditionalFormatting sqref="D11:D19">
    <cfRule type="expression" dxfId="3" priority="2">
      <formula>$K$4=0</formula>
    </cfRule>
  </conditionalFormatting>
  <conditionalFormatting sqref="F6:H6">
    <cfRule type="expression" dxfId="2" priority="4">
      <formula>$K$4=0</formula>
    </cfRule>
  </conditionalFormatting>
  <conditionalFormatting sqref="G11:I20">
    <cfRule type="expression" dxfId="1" priority="3">
      <formula>$G$2=5</formula>
    </cfRule>
  </conditionalFormatting>
  <pageMargins left="0.43307086614173229" right="0.23622047244094491" top="0.15748031496062992" bottom="0.35433070866141736" header="0.31496062992125984" footer="0.31496062992125984"/>
  <pageSetup paperSize="9" scale="65" orientation="portrait" r:id="rId1"/>
  <rowBreaks count="1" manualBreakCount="1">
    <brk id="4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5"/>
  <sheetViews>
    <sheetView tabSelected="1" zoomScale="80" zoomScaleNormal="80" workbookViewId="0">
      <selection activeCell="C6" sqref="C6:G6"/>
    </sheetView>
  </sheetViews>
  <sheetFormatPr defaultRowHeight="18.75" x14ac:dyDescent="0.4"/>
  <cols>
    <col min="1" max="1" width="11" bestFit="1" customWidth="1"/>
    <col min="2" max="2" width="20.625" style="71" customWidth="1"/>
    <col min="3" max="7" width="4.625" customWidth="1"/>
    <col min="8" max="10" width="7.625" customWidth="1"/>
    <col min="11" max="16" width="20.625" customWidth="1"/>
    <col min="17" max="17" width="21.375" customWidth="1"/>
    <col min="18" max="18" width="12.875" customWidth="1"/>
  </cols>
  <sheetData>
    <row r="1" spans="1:16" ht="30" customHeight="1" x14ac:dyDescent="0.5">
      <c r="A1" s="35" t="s">
        <v>54</v>
      </c>
      <c r="C1" s="36" t="s">
        <v>96</v>
      </c>
      <c r="D1" s="36"/>
      <c r="E1" s="36"/>
      <c r="F1" s="36"/>
      <c r="G1" s="36"/>
      <c r="M1" s="40" t="s">
        <v>24</v>
      </c>
      <c r="N1" s="303" t="s">
        <v>49</v>
      </c>
      <c r="O1" s="303"/>
      <c r="P1" s="304"/>
    </row>
    <row r="2" spans="1:16" ht="30" customHeight="1" x14ac:dyDescent="0.5">
      <c r="C2" s="36"/>
      <c r="D2" s="36"/>
      <c r="E2" s="36"/>
      <c r="F2" s="36"/>
      <c r="G2" s="36"/>
      <c r="I2" s="45"/>
      <c r="J2" s="45" t="s">
        <v>47</v>
      </c>
      <c r="K2" s="126">
        <v>5</v>
      </c>
      <c r="L2" s="36" t="s">
        <v>48</v>
      </c>
      <c r="M2" s="40" t="s">
        <v>129</v>
      </c>
      <c r="N2" s="303" t="s">
        <v>126</v>
      </c>
      <c r="O2" s="303"/>
      <c r="P2" s="304"/>
    </row>
    <row r="3" spans="1:16" ht="19.5" thickBot="1" x14ac:dyDescent="0.45"/>
    <row r="4" spans="1:16" s="17" customFormat="1" ht="43.5" customHeight="1" x14ac:dyDescent="0.4">
      <c r="A4" s="53" t="s">
        <v>43</v>
      </c>
      <c r="B4" s="130" t="s">
        <v>1</v>
      </c>
      <c r="C4" s="310" t="s">
        <v>2</v>
      </c>
      <c r="D4" s="311"/>
      <c r="E4" s="311"/>
      <c r="F4" s="311"/>
      <c r="G4" s="312"/>
      <c r="H4" s="310" t="s">
        <v>132</v>
      </c>
      <c r="I4" s="311"/>
      <c r="J4" s="312"/>
      <c r="K4" s="114" t="s">
        <v>41</v>
      </c>
      <c r="L4" s="115" t="s">
        <v>40</v>
      </c>
      <c r="M4" s="114" t="s">
        <v>87</v>
      </c>
      <c r="N4" s="114" t="s">
        <v>26</v>
      </c>
      <c r="O4" s="113" t="s">
        <v>7</v>
      </c>
      <c r="P4" s="116" t="s">
        <v>27</v>
      </c>
    </row>
    <row r="5" spans="1:16" s="18" customFormat="1" x14ac:dyDescent="0.4">
      <c r="A5" s="28"/>
      <c r="B5" s="29"/>
      <c r="C5" s="319" t="s">
        <v>45</v>
      </c>
      <c r="D5" s="320"/>
      <c r="E5" s="320"/>
      <c r="F5" s="320"/>
      <c r="G5" s="320"/>
      <c r="H5" s="319" t="s">
        <v>133</v>
      </c>
      <c r="I5" s="320"/>
      <c r="J5" s="325"/>
      <c r="K5" s="29" t="s">
        <v>134</v>
      </c>
      <c r="L5" s="29" t="s">
        <v>135</v>
      </c>
      <c r="M5" s="29" t="s">
        <v>136</v>
      </c>
      <c r="N5" s="31"/>
      <c r="O5" s="29" t="s">
        <v>46</v>
      </c>
      <c r="P5" s="30"/>
    </row>
    <row r="6" spans="1:16" s="33" customFormat="1" ht="19.5" thickBot="1" x14ac:dyDescent="0.45">
      <c r="A6" s="178"/>
      <c r="B6" s="179"/>
      <c r="C6" s="321"/>
      <c r="D6" s="322"/>
      <c r="E6" s="322"/>
      <c r="F6" s="322"/>
      <c r="G6" s="323"/>
      <c r="H6" s="324" t="s">
        <v>142</v>
      </c>
      <c r="I6" s="322"/>
      <c r="J6" s="323"/>
      <c r="K6" s="179" t="s">
        <v>44</v>
      </c>
      <c r="L6" s="180" t="s">
        <v>28</v>
      </c>
      <c r="M6" s="180" t="s">
        <v>28</v>
      </c>
      <c r="N6" s="180"/>
      <c r="O6" s="180" t="s">
        <v>28</v>
      </c>
      <c r="P6" s="181"/>
    </row>
    <row r="7" spans="1:16" x14ac:dyDescent="0.4">
      <c r="A7" s="182">
        <v>0</v>
      </c>
      <c r="B7" s="183" t="s">
        <v>67</v>
      </c>
      <c r="C7" s="313" t="s">
        <v>86</v>
      </c>
      <c r="D7" s="314"/>
      <c r="E7" s="314"/>
      <c r="F7" s="314"/>
      <c r="G7" s="315"/>
      <c r="H7" s="326" t="s">
        <v>140</v>
      </c>
      <c r="I7" s="314"/>
      <c r="J7" s="315"/>
      <c r="K7" s="183" t="s">
        <v>148</v>
      </c>
      <c r="L7" s="184">
        <f>IF(B7="","",(VLOOKUP(A7,'様式2-1'!$A$7:$T$360,11,FALSE)+'様式2-2'!O7+'様式2-3'!AM7))</f>
        <v>60</v>
      </c>
      <c r="M7" s="184">
        <f t="shared" ref="M7:M107" si="0">IF(B7="","",L7-O7)</f>
        <v>45</v>
      </c>
      <c r="N7" s="184"/>
      <c r="O7" s="184">
        <f>IF(B7="","",(VLOOKUP(A7,'様式2-1'!$A$7:$T$360,9,FALSE)+'様式2-2'!P7+'様式2-3'!AN7))</f>
        <v>15</v>
      </c>
      <c r="P7" s="185">
        <v>4</v>
      </c>
    </row>
    <row r="8" spans="1:16" ht="18.75" customHeight="1" x14ac:dyDescent="0.4">
      <c r="A8" s="37">
        <v>1</v>
      </c>
      <c r="B8" s="39"/>
      <c r="C8" s="316"/>
      <c r="D8" s="317"/>
      <c r="E8" s="317"/>
      <c r="F8" s="317"/>
      <c r="G8" s="318"/>
      <c r="H8" s="316"/>
      <c r="I8" s="317"/>
      <c r="J8" s="318"/>
      <c r="K8" s="39"/>
      <c r="L8" s="127" t="str">
        <f>IF(B8="","",(VLOOKUP(A8,'様式2-1'!$A$7:$T$360,11,FALSE)+'様式2-2'!O8+'様式2-3'!AM8))</f>
        <v/>
      </c>
      <c r="M8" s="127" t="str">
        <f t="shared" si="0"/>
        <v/>
      </c>
      <c r="N8" s="128"/>
      <c r="O8" s="127" t="str">
        <f>IF(B8="","",(VLOOKUP(A8,'様式2-1'!$A$7:$T$360,9,FALSE)+'様式2-2'!P8+'様式2-3'!AN8))</f>
        <v/>
      </c>
      <c r="P8" s="129"/>
    </row>
    <row r="9" spans="1:16" ht="18.75" customHeight="1" x14ac:dyDescent="0.4">
      <c r="A9" s="37">
        <v>2</v>
      </c>
      <c r="B9" s="39"/>
      <c r="C9" s="316"/>
      <c r="D9" s="317"/>
      <c r="E9" s="317"/>
      <c r="F9" s="317"/>
      <c r="G9" s="318"/>
      <c r="H9" s="316"/>
      <c r="I9" s="317"/>
      <c r="J9" s="318"/>
      <c r="K9" s="39"/>
      <c r="L9" s="127" t="str">
        <f>IF(B9="","",(VLOOKUP(A9,'様式2-1'!$A$7:$T$360,11,FALSE)+'様式2-2'!O9+'様式2-3'!AM9))</f>
        <v/>
      </c>
      <c r="M9" s="127" t="str">
        <f t="shared" si="0"/>
        <v/>
      </c>
      <c r="N9" s="128"/>
      <c r="O9" s="127" t="str">
        <f>IF(B9="","",(VLOOKUP(A9,'様式2-1'!$A$7:$T$360,9,FALSE)+'様式2-2'!P9+'様式2-3'!AN9))</f>
        <v/>
      </c>
      <c r="P9" s="129"/>
    </row>
    <row r="10" spans="1:16" ht="18.75" customHeight="1" x14ac:dyDescent="0.4">
      <c r="A10" s="37">
        <v>3</v>
      </c>
      <c r="B10" s="39"/>
      <c r="C10" s="316"/>
      <c r="D10" s="317"/>
      <c r="E10" s="317"/>
      <c r="F10" s="317"/>
      <c r="G10" s="318"/>
      <c r="H10" s="316"/>
      <c r="I10" s="317"/>
      <c r="J10" s="318"/>
      <c r="K10" s="39"/>
      <c r="L10" s="127" t="str">
        <f>IF(B10="","",(VLOOKUP(A10,'様式2-1'!$A$7:$T$360,11,FALSE)+'様式2-2'!O10+'様式2-3'!AM10))</f>
        <v/>
      </c>
      <c r="M10" s="127" t="str">
        <f t="shared" si="0"/>
        <v/>
      </c>
      <c r="N10" s="128"/>
      <c r="O10" s="127" t="str">
        <f>IF(B10="","",(VLOOKUP(A10,'様式2-1'!$A$7:$T$360,9,FALSE)+'様式2-2'!P10+'様式2-3'!AN10))</f>
        <v/>
      </c>
      <c r="P10" s="129"/>
    </row>
    <row r="11" spans="1:16" ht="18.75" customHeight="1" x14ac:dyDescent="0.4">
      <c r="A11" s="37">
        <v>4</v>
      </c>
      <c r="B11" s="39"/>
      <c r="C11" s="316"/>
      <c r="D11" s="317"/>
      <c r="E11" s="317"/>
      <c r="F11" s="317"/>
      <c r="G11" s="318"/>
      <c r="H11" s="316"/>
      <c r="I11" s="317"/>
      <c r="J11" s="318"/>
      <c r="K11" s="39"/>
      <c r="L11" s="127" t="str">
        <f>IF(B11="","",(VLOOKUP(A11,'様式2-1'!$A$7:$T$360,11,FALSE)+'様式2-2'!O11+'様式2-3'!AM11))</f>
        <v/>
      </c>
      <c r="M11" s="127" t="str">
        <f t="shared" si="0"/>
        <v/>
      </c>
      <c r="N11" s="128"/>
      <c r="O11" s="127" t="str">
        <f>IF(B11="","",(VLOOKUP(A11,'様式2-1'!$A$7:$T$360,9,FALSE)+'様式2-2'!P11+'様式2-3'!AN11))</f>
        <v/>
      </c>
      <c r="P11" s="129"/>
    </row>
    <row r="12" spans="1:16" ht="18.75" customHeight="1" x14ac:dyDescent="0.4">
      <c r="A12" s="37">
        <v>5</v>
      </c>
      <c r="B12" s="39"/>
      <c r="C12" s="316"/>
      <c r="D12" s="317"/>
      <c r="E12" s="317"/>
      <c r="F12" s="317"/>
      <c r="G12" s="318"/>
      <c r="H12" s="316"/>
      <c r="I12" s="317"/>
      <c r="J12" s="318"/>
      <c r="K12" s="39"/>
      <c r="L12" s="127" t="str">
        <f>IF(B12="","",(VLOOKUP(A12,'様式2-1'!$A$7:$T$360,11,FALSE)+'様式2-2'!O12+'様式2-3'!AM12))</f>
        <v/>
      </c>
      <c r="M12" s="127" t="str">
        <f t="shared" si="0"/>
        <v/>
      </c>
      <c r="N12" s="128"/>
      <c r="O12" s="127" t="str">
        <f>IF(B12="","",(VLOOKUP(A12,'様式2-1'!$A$7:$T$360,9,FALSE)+'様式2-2'!P12+'様式2-3'!AN12))</f>
        <v/>
      </c>
      <c r="P12" s="129"/>
    </row>
    <row r="13" spans="1:16" ht="18.75" customHeight="1" x14ac:dyDescent="0.4">
      <c r="A13" s="37">
        <v>6</v>
      </c>
      <c r="B13" s="39"/>
      <c r="C13" s="316"/>
      <c r="D13" s="317"/>
      <c r="E13" s="317"/>
      <c r="F13" s="317"/>
      <c r="G13" s="318"/>
      <c r="H13" s="316"/>
      <c r="I13" s="300"/>
      <c r="J13" s="279"/>
      <c r="K13" s="39"/>
      <c r="L13" s="127" t="str">
        <f>IF(B13="","",(VLOOKUP(A13,'様式2-1'!$A$7:$T$360,11,FALSE)+'様式2-2'!O13+'様式2-3'!AM13))</f>
        <v/>
      </c>
      <c r="M13" s="127" t="str">
        <f t="shared" si="0"/>
        <v/>
      </c>
      <c r="N13" s="128"/>
      <c r="O13" s="127" t="str">
        <f>IF(B13="","",(VLOOKUP(A13,'様式2-1'!$A$7:$T$360,9,FALSE)+'様式2-2'!P13+'様式2-3'!AN13))</f>
        <v/>
      </c>
      <c r="P13" s="129"/>
    </row>
    <row r="14" spans="1:16" x14ac:dyDescent="0.4">
      <c r="A14" s="37">
        <v>7</v>
      </c>
      <c r="B14" s="39"/>
      <c r="C14" s="316"/>
      <c r="D14" s="300"/>
      <c r="E14" s="300"/>
      <c r="F14" s="300"/>
      <c r="G14" s="279"/>
      <c r="H14" s="316"/>
      <c r="I14" s="300"/>
      <c r="J14" s="279"/>
      <c r="K14" s="39"/>
      <c r="L14" s="127" t="str">
        <f>IF(B14="","",(VLOOKUP(A14,'様式2-1'!$A$7:$T$360,11,FALSE)+'様式2-2'!O14+'様式2-3'!AM14))</f>
        <v/>
      </c>
      <c r="M14" s="127" t="str">
        <f t="shared" si="0"/>
        <v/>
      </c>
      <c r="N14" s="128"/>
      <c r="O14" s="127" t="str">
        <f>IF(B14="","",(VLOOKUP(A14,'様式2-1'!$A$7:$T$360,9,FALSE)+'様式2-2'!P14+'様式2-3'!AN14))</f>
        <v/>
      </c>
      <c r="P14" s="129"/>
    </row>
    <row r="15" spans="1:16" x14ac:dyDescent="0.4">
      <c r="A15" s="37">
        <v>8</v>
      </c>
      <c r="B15" s="39"/>
      <c r="C15" s="316"/>
      <c r="D15" s="300"/>
      <c r="E15" s="300"/>
      <c r="F15" s="300"/>
      <c r="G15" s="279"/>
      <c r="H15" s="316"/>
      <c r="I15" s="300"/>
      <c r="J15" s="279"/>
      <c r="K15" s="39"/>
      <c r="L15" s="127" t="str">
        <f>IF(B15="","",(VLOOKUP(A15,'様式2-1'!$A$7:$T$360,11,FALSE)+'様式2-2'!O15+'様式2-3'!AM15))</f>
        <v/>
      </c>
      <c r="M15" s="127" t="str">
        <f t="shared" si="0"/>
        <v/>
      </c>
      <c r="N15" s="128"/>
      <c r="O15" s="127" t="str">
        <f>IF(B15="","",(VLOOKUP(A15,'様式2-1'!$A$7:$T$360,9,FALSE)+'様式2-2'!P15+'様式2-3'!AN15))</f>
        <v/>
      </c>
      <c r="P15" s="129"/>
    </row>
    <row r="16" spans="1:16" x14ac:dyDescent="0.4">
      <c r="A16" s="37">
        <v>9</v>
      </c>
      <c r="B16" s="39"/>
      <c r="C16" s="316"/>
      <c r="D16" s="300"/>
      <c r="E16" s="300"/>
      <c r="F16" s="300"/>
      <c r="G16" s="279"/>
      <c r="H16" s="316"/>
      <c r="I16" s="300"/>
      <c r="J16" s="279"/>
      <c r="K16" s="39"/>
      <c r="L16" s="127" t="str">
        <f>IF(B16="","",(VLOOKUP(A16,'様式2-1'!$A$7:$T$360,11,FALSE)+'様式2-2'!O16+'様式2-3'!AM16))</f>
        <v/>
      </c>
      <c r="M16" s="127" t="str">
        <f t="shared" si="0"/>
        <v/>
      </c>
      <c r="N16" s="128"/>
      <c r="O16" s="127" t="str">
        <f>IF(B16="","",(VLOOKUP(A16,'様式2-1'!$A$7:$T$360,9,FALSE)+'様式2-2'!P16+'様式2-3'!AN16))</f>
        <v/>
      </c>
      <c r="P16" s="129"/>
    </row>
    <row r="17" spans="1:16" x14ac:dyDescent="0.4">
      <c r="A17" s="37">
        <v>10</v>
      </c>
      <c r="B17" s="39"/>
      <c r="C17" s="316"/>
      <c r="D17" s="300"/>
      <c r="E17" s="300"/>
      <c r="F17" s="300"/>
      <c r="G17" s="279"/>
      <c r="H17" s="316"/>
      <c r="I17" s="300"/>
      <c r="J17" s="279"/>
      <c r="K17" s="39"/>
      <c r="L17" s="127" t="str">
        <f>IF(B17="","",(VLOOKUP(A17,'様式2-1'!$A$7:$T$360,11,FALSE)+'様式2-2'!O17+'様式2-3'!AM17))</f>
        <v/>
      </c>
      <c r="M17" s="127" t="str">
        <f t="shared" si="0"/>
        <v/>
      </c>
      <c r="N17" s="128"/>
      <c r="O17" s="127" t="str">
        <f>IF(B17="","",(VLOOKUP(A17,'様式2-1'!$A$7:$T$360,9,FALSE)+'様式2-2'!P17+'様式2-3'!AN17))</f>
        <v/>
      </c>
      <c r="P17" s="129"/>
    </row>
    <row r="18" spans="1:16" x14ac:dyDescent="0.4">
      <c r="A18" s="37">
        <v>11</v>
      </c>
      <c r="B18" s="39"/>
      <c r="C18" s="316"/>
      <c r="D18" s="300"/>
      <c r="E18" s="300"/>
      <c r="F18" s="300"/>
      <c r="G18" s="279"/>
      <c r="H18" s="316"/>
      <c r="I18" s="300"/>
      <c r="J18" s="279"/>
      <c r="K18" s="39"/>
      <c r="L18" s="127" t="str">
        <f>IF(B18="","",(VLOOKUP(A18,'様式2-1'!$A$7:$T$360,11,FALSE)+'様式2-2'!O18+'様式2-3'!AM18))</f>
        <v/>
      </c>
      <c r="M18" s="127" t="str">
        <f t="shared" si="0"/>
        <v/>
      </c>
      <c r="N18" s="128"/>
      <c r="O18" s="127" t="str">
        <f>IF(B18="","",(VLOOKUP(A18,'様式2-1'!$A$7:$T$360,9,FALSE)+'様式2-2'!P18+'様式2-3'!AN18))</f>
        <v/>
      </c>
      <c r="P18" s="129"/>
    </row>
    <row r="19" spans="1:16" x14ac:dyDescent="0.4">
      <c r="A19" s="37">
        <v>12</v>
      </c>
      <c r="B19" s="39"/>
      <c r="C19" s="316"/>
      <c r="D19" s="300"/>
      <c r="E19" s="300"/>
      <c r="F19" s="300"/>
      <c r="G19" s="279"/>
      <c r="H19" s="316"/>
      <c r="I19" s="300"/>
      <c r="J19" s="279"/>
      <c r="K19" s="39"/>
      <c r="L19" s="127" t="str">
        <f>IF(B19="","",(VLOOKUP(A19,'様式2-1'!$A$7:$T$360,11,FALSE)+'様式2-2'!O19+'様式2-3'!AM19))</f>
        <v/>
      </c>
      <c r="M19" s="127" t="str">
        <f t="shared" si="0"/>
        <v/>
      </c>
      <c r="N19" s="128"/>
      <c r="O19" s="127" t="str">
        <f>IF(B19="","",(VLOOKUP(A19,'様式2-1'!$A$7:$T$360,9,FALSE)+'様式2-2'!P19+'様式2-3'!AN19))</f>
        <v/>
      </c>
      <c r="P19" s="129"/>
    </row>
    <row r="20" spans="1:16" x14ac:dyDescent="0.4">
      <c r="A20" s="37">
        <v>13</v>
      </c>
      <c r="B20" s="39"/>
      <c r="C20" s="316"/>
      <c r="D20" s="300"/>
      <c r="E20" s="300"/>
      <c r="F20" s="300"/>
      <c r="G20" s="279"/>
      <c r="H20" s="316"/>
      <c r="I20" s="300"/>
      <c r="J20" s="279"/>
      <c r="K20" s="39"/>
      <c r="L20" s="127" t="str">
        <f>IF(B20="","",(VLOOKUP(A20,'様式2-1'!$A$7:$T$360,11,FALSE)+'様式2-2'!O20+'様式2-3'!AM20))</f>
        <v/>
      </c>
      <c r="M20" s="127" t="str">
        <f t="shared" si="0"/>
        <v/>
      </c>
      <c r="N20" s="128"/>
      <c r="O20" s="127" t="str">
        <f>IF(B20="","",(VLOOKUP(A20,'様式2-1'!$A$7:$T$360,9,FALSE)+'様式2-2'!P20+'様式2-3'!AN20))</f>
        <v/>
      </c>
      <c r="P20" s="129"/>
    </row>
    <row r="21" spans="1:16" x14ac:dyDescent="0.4">
      <c r="A21" s="37">
        <v>14</v>
      </c>
      <c r="B21" s="39"/>
      <c r="C21" s="316"/>
      <c r="D21" s="300"/>
      <c r="E21" s="300"/>
      <c r="F21" s="300"/>
      <c r="G21" s="279"/>
      <c r="H21" s="316"/>
      <c r="I21" s="300"/>
      <c r="J21" s="279"/>
      <c r="K21" s="39"/>
      <c r="L21" s="127" t="str">
        <f>IF(B21="","",(VLOOKUP(A21,'様式2-1'!$A$7:$T$360,11,FALSE)+'様式2-2'!O21+'様式2-3'!AM21))</f>
        <v/>
      </c>
      <c r="M21" s="127" t="str">
        <f t="shared" si="0"/>
        <v/>
      </c>
      <c r="N21" s="128"/>
      <c r="O21" s="127" t="str">
        <f>IF(B21="","",(VLOOKUP(A21,'様式2-1'!$A$7:$T$360,9,FALSE)+'様式2-2'!P21+'様式2-3'!AN21))</f>
        <v/>
      </c>
      <c r="P21" s="129"/>
    </row>
    <row r="22" spans="1:16" x14ac:dyDescent="0.4">
      <c r="A22" s="37">
        <v>15</v>
      </c>
      <c r="B22" s="39"/>
      <c r="C22" s="316"/>
      <c r="D22" s="300"/>
      <c r="E22" s="300"/>
      <c r="F22" s="300"/>
      <c r="G22" s="279"/>
      <c r="H22" s="316"/>
      <c r="I22" s="300"/>
      <c r="J22" s="279"/>
      <c r="K22" s="39"/>
      <c r="L22" s="127" t="str">
        <f>IF(B22="","",(VLOOKUP(A22,'様式2-1'!$A$7:$T$360,11,FALSE)+'様式2-2'!O22+'様式2-3'!AM22))</f>
        <v/>
      </c>
      <c r="M22" s="127" t="str">
        <f t="shared" si="0"/>
        <v/>
      </c>
      <c r="N22" s="128"/>
      <c r="O22" s="127" t="str">
        <f>IF(B22="","",(VLOOKUP(A22,'様式2-1'!$A$7:$T$360,9,FALSE)+'様式2-2'!P22+'様式2-3'!AN22))</f>
        <v/>
      </c>
      <c r="P22" s="129"/>
    </row>
    <row r="23" spans="1:16" x14ac:dyDescent="0.4">
      <c r="A23" s="37">
        <v>16</v>
      </c>
      <c r="B23" s="39"/>
      <c r="C23" s="316"/>
      <c r="D23" s="300"/>
      <c r="E23" s="300"/>
      <c r="F23" s="300"/>
      <c r="G23" s="279"/>
      <c r="H23" s="316"/>
      <c r="I23" s="300"/>
      <c r="J23" s="279"/>
      <c r="K23" s="39"/>
      <c r="L23" s="127" t="str">
        <f>IF(B23="","",(VLOOKUP(A23,'様式2-1'!$A$7:$T$360,11,FALSE)+'様式2-2'!O23+'様式2-3'!AM23))</f>
        <v/>
      </c>
      <c r="M23" s="127" t="str">
        <f t="shared" si="0"/>
        <v/>
      </c>
      <c r="N23" s="128"/>
      <c r="O23" s="127" t="str">
        <f>IF(B23="","",(VLOOKUP(A23,'様式2-1'!$A$7:$T$360,9,FALSE)+'様式2-2'!P23+'様式2-3'!AN23))</f>
        <v/>
      </c>
      <c r="P23" s="129"/>
    </row>
    <row r="24" spans="1:16" x14ac:dyDescent="0.4">
      <c r="A24" s="37">
        <v>17</v>
      </c>
      <c r="B24" s="39"/>
      <c r="C24" s="316"/>
      <c r="D24" s="300"/>
      <c r="E24" s="300"/>
      <c r="F24" s="300"/>
      <c r="G24" s="279"/>
      <c r="H24" s="316"/>
      <c r="I24" s="300"/>
      <c r="J24" s="279"/>
      <c r="K24" s="39"/>
      <c r="L24" s="127" t="str">
        <f>IF(B24="","",(VLOOKUP(A24,'様式2-1'!$A$7:$T$360,11,FALSE)+'様式2-2'!O24+'様式2-3'!AM24))</f>
        <v/>
      </c>
      <c r="M24" s="127" t="str">
        <f t="shared" si="0"/>
        <v/>
      </c>
      <c r="N24" s="128"/>
      <c r="O24" s="127" t="str">
        <f>IF(B24="","",(VLOOKUP(A24,'様式2-1'!$A$7:$T$360,9,FALSE)+'様式2-2'!P24+'様式2-3'!AN24))</f>
        <v/>
      </c>
      <c r="P24" s="129"/>
    </row>
    <row r="25" spans="1:16" x14ac:dyDescent="0.4">
      <c r="A25" s="37">
        <v>18</v>
      </c>
      <c r="B25" s="39"/>
      <c r="C25" s="316"/>
      <c r="D25" s="300"/>
      <c r="E25" s="300"/>
      <c r="F25" s="300"/>
      <c r="G25" s="279"/>
      <c r="H25" s="316"/>
      <c r="I25" s="300"/>
      <c r="J25" s="279"/>
      <c r="K25" s="39"/>
      <c r="L25" s="127" t="str">
        <f>IF(B25="","",(VLOOKUP(A25,'様式2-1'!$A$7:$T$360,11,FALSE)+'様式2-2'!O25+'様式2-3'!AM25))</f>
        <v/>
      </c>
      <c r="M25" s="127" t="str">
        <f t="shared" si="0"/>
        <v/>
      </c>
      <c r="N25" s="128"/>
      <c r="O25" s="127" t="str">
        <f>IF(B25="","",(VLOOKUP(A25,'様式2-1'!$A$7:$T$360,9,FALSE)+'様式2-2'!P25+'様式2-3'!AN25))</f>
        <v/>
      </c>
      <c r="P25" s="129"/>
    </row>
    <row r="26" spans="1:16" x14ac:dyDescent="0.4">
      <c r="A26" s="37">
        <v>19</v>
      </c>
      <c r="B26" s="39"/>
      <c r="C26" s="316"/>
      <c r="D26" s="300"/>
      <c r="E26" s="300"/>
      <c r="F26" s="300"/>
      <c r="G26" s="279"/>
      <c r="H26" s="316"/>
      <c r="I26" s="300"/>
      <c r="J26" s="279"/>
      <c r="K26" s="39"/>
      <c r="L26" s="127" t="str">
        <f>IF(B26="","",(VLOOKUP(A26,'様式2-1'!$A$7:$T$360,11,FALSE)+'様式2-2'!O26+'様式2-3'!AM26))</f>
        <v/>
      </c>
      <c r="M26" s="127" t="str">
        <f t="shared" si="0"/>
        <v/>
      </c>
      <c r="N26" s="128"/>
      <c r="O26" s="127" t="str">
        <f>IF(B26="","",(VLOOKUP(A26,'様式2-1'!$A$7:$T$360,9,FALSE)+'様式2-2'!P26+'様式2-3'!AN26))</f>
        <v/>
      </c>
      <c r="P26" s="129"/>
    </row>
    <row r="27" spans="1:16" x14ac:dyDescent="0.4">
      <c r="A27" s="37">
        <v>20</v>
      </c>
      <c r="B27" s="39"/>
      <c r="C27" s="316"/>
      <c r="D27" s="300"/>
      <c r="E27" s="300"/>
      <c r="F27" s="300"/>
      <c r="G27" s="279"/>
      <c r="H27" s="316"/>
      <c r="I27" s="300"/>
      <c r="J27" s="279"/>
      <c r="K27" s="39"/>
      <c r="L27" s="127" t="str">
        <f>IF(B27="","",(VLOOKUP(A27,'様式2-1'!$A$7:$T$360,11,FALSE)+'様式2-2'!O27+'様式2-3'!AM27))</f>
        <v/>
      </c>
      <c r="M27" s="127" t="str">
        <f t="shared" si="0"/>
        <v/>
      </c>
      <c r="N27" s="128"/>
      <c r="O27" s="127" t="str">
        <f>IF(B27="","",(VLOOKUP(A27,'様式2-1'!$A$7:$T$360,9,FALSE)+'様式2-2'!P27+'様式2-3'!AN27))</f>
        <v/>
      </c>
      <c r="P27" s="129"/>
    </row>
    <row r="28" spans="1:16" x14ac:dyDescent="0.4">
      <c r="A28" s="37">
        <v>21</v>
      </c>
      <c r="B28" s="39"/>
      <c r="C28" s="316"/>
      <c r="D28" s="300"/>
      <c r="E28" s="300"/>
      <c r="F28" s="300"/>
      <c r="G28" s="279"/>
      <c r="H28" s="316"/>
      <c r="I28" s="300"/>
      <c r="J28" s="279"/>
      <c r="K28" s="39"/>
      <c r="L28" s="127" t="str">
        <f>IF(B28="","",(VLOOKUP(A28,'様式2-1'!$A$7:$T$360,11,FALSE)+'様式2-2'!O28+'様式2-3'!AM28))</f>
        <v/>
      </c>
      <c r="M28" s="127" t="str">
        <f t="shared" si="0"/>
        <v/>
      </c>
      <c r="N28" s="128"/>
      <c r="O28" s="127" t="str">
        <f>IF(B28="","",(VLOOKUP(A28,'様式2-1'!$A$7:$T$360,9,FALSE)+'様式2-2'!P28+'様式2-3'!AN28))</f>
        <v/>
      </c>
      <c r="P28" s="129"/>
    </row>
    <row r="29" spans="1:16" x14ac:dyDescent="0.4">
      <c r="A29" s="37">
        <v>22</v>
      </c>
      <c r="B29" s="39"/>
      <c r="C29" s="316"/>
      <c r="D29" s="300"/>
      <c r="E29" s="300"/>
      <c r="F29" s="300"/>
      <c r="G29" s="279"/>
      <c r="H29" s="316"/>
      <c r="I29" s="300"/>
      <c r="J29" s="279"/>
      <c r="K29" s="39"/>
      <c r="L29" s="127" t="str">
        <f>IF(B29="","",(VLOOKUP(A29,'様式2-1'!$A$7:$T$360,11,FALSE)+'様式2-2'!O29+'様式2-3'!AM29))</f>
        <v/>
      </c>
      <c r="M29" s="127" t="str">
        <f t="shared" si="0"/>
        <v/>
      </c>
      <c r="N29" s="128"/>
      <c r="O29" s="127" t="str">
        <f>IF(B29="","",(VLOOKUP(A29,'様式2-1'!$A$7:$T$360,9,FALSE)+'様式2-2'!P29+'様式2-3'!AN29))</f>
        <v/>
      </c>
      <c r="P29" s="129"/>
    </row>
    <row r="30" spans="1:16" x14ac:dyDescent="0.4">
      <c r="A30" s="37">
        <v>23</v>
      </c>
      <c r="B30" s="39"/>
      <c r="C30" s="316"/>
      <c r="D30" s="300"/>
      <c r="E30" s="300"/>
      <c r="F30" s="300"/>
      <c r="G30" s="279"/>
      <c r="H30" s="316"/>
      <c r="I30" s="300"/>
      <c r="J30" s="279"/>
      <c r="K30" s="39"/>
      <c r="L30" s="127" t="str">
        <f>IF(B30="","",(VLOOKUP(A30,'様式2-1'!$A$7:$T$360,11,FALSE)+'様式2-2'!O30+'様式2-3'!AM30))</f>
        <v/>
      </c>
      <c r="M30" s="127" t="str">
        <f t="shared" si="0"/>
        <v/>
      </c>
      <c r="N30" s="128"/>
      <c r="O30" s="127" t="str">
        <f>IF(B30="","",(VLOOKUP(A30,'様式2-1'!$A$7:$T$360,9,FALSE)+'様式2-2'!P30+'様式2-3'!AN30))</f>
        <v/>
      </c>
      <c r="P30" s="129"/>
    </row>
    <row r="31" spans="1:16" x14ac:dyDescent="0.4">
      <c r="A31" s="37">
        <v>24</v>
      </c>
      <c r="B31" s="39"/>
      <c r="C31" s="316"/>
      <c r="D31" s="300"/>
      <c r="E31" s="300"/>
      <c r="F31" s="300"/>
      <c r="G31" s="279"/>
      <c r="H31" s="316"/>
      <c r="I31" s="300"/>
      <c r="J31" s="279"/>
      <c r="K31" s="39"/>
      <c r="L31" s="127" t="str">
        <f>IF(B31="","",(VLOOKUP(A31,'様式2-1'!$A$7:$T$360,11,FALSE)+'様式2-2'!O31+'様式2-3'!AM31))</f>
        <v/>
      </c>
      <c r="M31" s="127" t="str">
        <f t="shared" si="0"/>
        <v/>
      </c>
      <c r="N31" s="128"/>
      <c r="O31" s="127" t="str">
        <f>IF(B31="","",(VLOOKUP(A31,'様式2-1'!$A$7:$T$360,9,FALSE)+'様式2-2'!P31+'様式2-3'!AN31))</f>
        <v/>
      </c>
      <c r="P31" s="129"/>
    </row>
    <row r="32" spans="1:16" x14ac:dyDescent="0.4">
      <c r="A32" s="37">
        <v>25</v>
      </c>
      <c r="B32" s="39"/>
      <c r="C32" s="316"/>
      <c r="D32" s="300"/>
      <c r="E32" s="300"/>
      <c r="F32" s="300"/>
      <c r="G32" s="279"/>
      <c r="H32" s="316"/>
      <c r="I32" s="300"/>
      <c r="J32" s="279"/>
      <c r="K32" s="39"/>
      <c r="L32" s="127" t="str">
        <f>IF(B32="","",(VLOOKUP(A32,'様式2-1'!$A$7:$T$360,11,FALSE)+'様式2-2'!O32+'様式2-3'!AM32))</f>
        <v/>
      </c>
      <c r="M32" s="127" t="str">
        <f t="shared" si="0"/>
        <v/>
      </c>
      <c r="N32" s="128"/>
      <c r="O32" s="127" t="str">
        <f>IF(B32="","",(VLOOKUP(A32,'様式2-1'!$A$7:$T$360,9,FALSE)+'様式2-2'!P32+'様式2-3'!AN32))</f>
        <v/>
      </c>
      <c r="P32" s="129"/>
    </row>
    <row r="33" spans="1:16" x14ac:dyDescent="0.4">
      <c r="A33" s="37">
        <v>26</v>
      </c>
      <c r="B33" s="39"/>
      <c r="C33" s="316"/>
      <c r="D33" s="300"/>
      <c r="E33" s="300"/>
      <c r="F33" s="300"/>
      <c r="G33" s="279"/>
      <c r="H33" s="316"/>
      <c r="I33" s="300"/>
      <c r="J33" s="279"/>
      <c r="K33" s="39"/>
      <c r="L33" s="127" t="str">
        <f>IF(B33="","",(VLOOKUP(A33,'様式2-1'!$A$7:$T$360,11,FALSE)+'様式2-2'!O33+'様式2-3'!AM33))</f>
        <v/>
      </c>
      <c r="M33" s="127" t="str">
        <f t="shared" si="0"/>
        <v/>
      </c>
      <c r="N33" s="128"/>
      <c r="O33" s="127" t="str">
        <f>IF(B33="","",(VLOOKUP(A33,'様式2-1'!$A$7:$T$360,9,FALSE)+'様式2-2'!P33+'様式2-3'!AN33))</f>
        <v/>
      </c>
      <c r="P33" s="129"/>
    </row>
    <row r="34" spans="1:16" x14ac:dyDescent="0.4">
      <c r="A34" s="37">
        <v>27</v>
      </c>
      <c r="B34" s="39"/>
      <c r="C34" s="316"/>
      <c r="D34" s="300"/>
      <c r="E34" s="300"/>
      <c r="F34" s="300"/>
      <c r="G34" s="279"/>
      <c r="H34" s="316"/>
      <c r="I34" s="300"/>
      <c r="J34" s="279"/>
      <c r="K34" s="39"/>
      <c r="L34" s="127" t="str">
        <f>IF(B34="","",(VLOOKUP(A34,'様式2-1'!$A$7:$T$360,11,FALSE)+'様式2-2'!O34+'様式2-3'!AM34))</f>
        <v/>
      </c>
      <c r="M34" s="127" t="str">
        <f t="shared" si="0"/>
        <v/>
      </c>
      <c r="N34" s="128"/>
      <c r="O34" s="127" t="str">
        <f>IF(B34="","",(VLOOKUP(A34,'様式2-1'!$A$7:$T$360,9,FALSE)+'様式2-2'!P34+'様式2-3'!AN34))</f>
        <v/>
      </c>
      <c r="P34" s="129"/>
    </row>
    <row r="35" spans="1:16" x14ac:dyDescent="0.4">
      <c r="A35" s="37">
        <v>28</v>
      </c>
      <c r="B35" s="39"/>
      <c r="C35" s="316"/>
      <c r="D35" s="300"/>
      <c r="E35" s="300"/>
      <c r="F35" s="300"/>
      <c r="G35" s="279"/>
      <c r="H35" s="316"/>
      <c r="I35" s="300"/>
      <c r="J35" s="279"/>
      <c r="K35" s="39"/>
      <c r="L35" s="127" t="str">
        <f>IF(B35="","",(VLOOKUP(A35,'様式2-1'!$A$7:$T$360,11,FALSE)+'様式2-2'!O35+'様式2-3'!AM35))</f>
        <v/>
      </c>
      <c r="M35" s="127" t="str">
        <f t="shared" si="0"/>
        <v/>
      </c>
      <c r="N35" s="128"/>
      <c r="O35" s="127" t="str">
        <f>IF(B35="","",(VLOOKUP(A35,'様式2-1'!$A$7:$T$360,9,FALSE)+'様式2-2'!P35+'様式2-3'!AN35))</f>
        <v/>
      </c>
      <c r="P35" s="129"/>
    </row>
    <row r="36" spans="1:16" x14ac:dyDescent="0.4">
      <c r="A36" s="188">
        <v>29</v>
      </c>
      <c r="B36" s="39"/>
      <c r="C36" s="316"/>
      <c r="D36" s="300"/>
      <c r="E36" s="300"/>
      <c r="F36" s="300"/>
      <c r="G36" s="279"/>
      <c r="H36" s="316"/>
      <c r="I36" s="300"/>
      <c r="J36" s="279"/>
      <c r="K36" s="39"/>
      <c r="L36" s="189" t="str">
        <f>IF(B36="","",(VLOOKUP(A36,'様式2-1'!$A$7:$T$360,11,FALSE)+'様式2-2'!O36+'様式2-3'!AM36))</f>
        <v/>
      </c>
      <c r="M36" s="189" t="str">
        <f t="shared" si="0"/>
        <v/>
      </c>
      <c r="N36" s="128"/>
      <c r="O36" s="189" t="str">
        <f>IF(B36="","",(VLOOKUP(A36,'様式2-1'!$A$7:$T$360,9,FALSE)+'様式2-2'!P36+'様式2-3'!AN36))</f>
        <v/>
      </c>
      <c r="P36" s="129"/>
    </row>
    <row r="37" spans="1:16" x14ac:dyDescent="0.4">
      <c r="A37" s="37">
        <v>30</v>
      </c>
      <c r="B37" s="39"/>
      <c r="C37" s="316"/>
      <c r="D37" s="300"/>
      <c r="E37" s="300"/>
      <c r="F37" s="300"/>
      <c r="G37" s="279"/>
      <c r="H37" s="316"/>
      <c r="I37" s="300"/>
      <c r="J37" s="279"/>
      <c r="K37" s="39"/>
      <c r="L37" s="189" t="str">
        <f>IF(B37="","",(VLOOKUP(A37,'様式2-1'!$A$7:$T$360,11,FALSE)+'様式2-2'!O37+'様式2-3'!AM37))</f>
        <v/>
      </c>
      <c r="M37" s="189" t="str">
        <f t="shared" si="0"/>
        <v/>
      </c>
      <c r="N37" s="128"/>
      <c r="O37" s="189" t="str">
        <f>IF(B37="","",(VLOOKUP(A37,'様式2-1'!$A$7:$T$360,9,FALSE)+'様式2-2'!P37+'様式2-3'!AN37))</f>
        <v/>
      </c>
      <c r="P37" s="129"/>
    </row>
    <row r="38" spans="1:16" x14ac:dyDescent="0.4">
      <c r="A38" s="188">
        <v>31</v>
      </c>
      <c r="B38" s="39"/>
      <c r="C38" s="316"/>
      <c r="D38" s="300"/>
      <c r="E38" s="300"/>
      <c r="F38" s="300"/>
      <c r="G38" s="279"/>
      <c r="H38" s="316"/>
      <c r="I38" s="300"/>
      <c r="J38" s="279"/>
      <c r="K38" s="39"/>
      <c r="L38" s="189" t="str">
        <f>IF(B38="","",(VLOOKUP(A38,'様式2-1'!$A$7:$T$360,11,FALSE)+'様式2-2'!O38+'様式2-3'!AM38))</f>
        <v/>
      </c>
      <c r="M38" s="189" t="str">
        <f t="shared" si="0"/>
        <v/>
      </c>
      <c r="N38" s="128"/>
      <c r="O38" s="189" t="str">
        <f>IF(B38="","",(VLOOKUP(A38,'様式2-1'!$A$7:$T$360,9,FALSE)+'様式2-2'!P38+'様式2-3'!AN38))</f>
        <v/>
      </c>
      <c r="P38" s="129"/>
    </row>
    <row r="39" spans="1:16" x14ac:dyDescent="0.4">
      <c r="A39" s="37">
        <v>32</v>
      </c>
      <c r="B39" s="39"/>
      <c r="C39" s="316"/>
      <c r="D39" s="300"/>
      <c r="E39" s="300"/>
      <c r="F39" s="300"/>
      <c r="G39" s="279"/>
      <c r="H39" s="316"/>
      <c r="I39" s="300"/>
      <c r="J39" s="279"/>
      <c r="K39" s="39"/>
      <c r="L39" s="189" t="str">
        <f>IF(B39="","",(VLOOKUP(A39,'様式2-1'!$A$7:$T$360,11,FALSE)+'様式2-2'!O39+'様式2-3'!AM39))</f>
        <v/>
      </c>
      <c r="M39" s="189" t="str">
        <f t="shared" si="0"/>
        <v/>
      </c>
      <c r="N39" s="128"/>
      <c r="O39" s="189" t="str">
        <f>IF(B39="","",(VLOOKUP(A39,'様式2-1'!$A$7:$T$360,9,FALSE)+'様式2-2'!P39+'様式2-3'!AN39))</f>
        <v/>
      </c>
      <c r="P39" s="129"/>
    </row>
    <row r="40" spans="1:16" x14ac:dyDescent="0.4">
      <c r="A40" s="188">
        <v>33</v>
      </c>
      <c r="B40" s="39"/>
      <c r="C40" s="302"/>
      <c r="D40" s="251"/>
      <c r="E40" s="251"/>
      <c r="F40" s="251"/>
      <c r="G40" s="251"/>
      <c r="H40" s="302"/>
      <c r="I40" s="251"/>
      <c r="J40" s="251"/>
      <c r="K40" s="39"/>
      <c r="L40" s="189" t="str">
        <f>IF(B40="","",(VLOOKUP(A40,'様式2-1'!$A$7:$T$360,11,FALSE)+'様式2-2'!O40+'様式2-3'!AM40))</f>
        <v/>
      </c>
      <c r="M40" s="189" t="str">
        <f t="shared" ref="M40:M103" si="1">IF(B40="","",L40-O40)</f>
        <v/>
      </c>
      <c r="N40" s="128"/>
      <c r="O40" s="189" t="str">
        <f>IF(B40="","",(VLOOKUP(A40,'様式2-1'!$A$7:$T$360,9,FALSE)+'様式2-2'!P40+'様式2-3'!AN40))</f>
        <v/>
      </c>
      <c r="P40" s="129"/>
    </row>
    <row r="41" spans="1:16" x14ac:dyDescent="0.4">
      <c r="A41" s="37">
        <v>34</v>
      </c>
      <c r="B41" s="39"/>
      <c r="C41" s="302"/>
      <c r="D41" s="251"/>
      <c r="E41" s="251"/>
      <c r="F41" s="251"/>
      <c r="G41" s="251"/>
      <c r="H41" s="302"/>
      <c r="I41" s="251"/>
      <c r="J41" s="251"/>
      <c r="K41" s="39"/>
      <c r="L41" s="189" t="str">
        <f>IF(B41="","",(VLOOKUP(A41,'様式2-1'!$A$7:$T$360,11,FALSE)+'様式2-2'!O41+'様式2-3'!AM41))</f>
        <v/>
      </c>
      <c r="M41" s="189" t="str">
        <f t="shared" si="1"/>
        <v/>
      </c>
      <c r="N41" s="128"/>
      <c r="O41" s="189" t="str">
        <f>IF(B41="","",(VLOOKUP(A41,'様式2-1'!$A$7:$T$360,9,FALSE)+'様式2-2'!P41+'様式2-3'!AN41))</f>
        <v/>
      </c>
      <c r="P41" s="129"/>
    </row>
    <row r="42" spans="1:16" x14ac:dyDescent="0.4">
      <c r="A42" s="188">
        <v>35</v>
      </c>
      <c r="B42" s="39"/>
      <c r="C42" s="302"/>
      <c r="D42" s="251"/>
      <c r="E42" s="251"/>
      <c r="F42" s="251"/>
      <c r="G42" s="251"/>
      <c r="H42" s="302"/>
      <c r="I42" s="251"/>
      <c r="J42" s="251"/>
      <c r="K42" s="39"/>
      <c r="L42" s="189" t="str">
        <f>IF(B42="","",(VLOOKUP(A42,'様式2-1'!$A$7:$T$360,11,FALSE)+'様式2-2'!O42+'様式2-3'!AM42))</f>
        <v/>
      </c>
      <c r="M42" s="189" t="str">
        <f t="shared" si="1"/>
        <v/>
      </c>
      <c r="N42" s="128"/>
      <c r="O42" s="189" t="str">
        <f>IF(B42="","",(VLOOKUP(A42,'様式2-1'!$A$7:$T$360,9,FALSE)+'様式2-2'!P42+'様式2-3'!AN42))</f>
        <v/>
      </c>
      <c r="P42" s="129"/>
    </row>
    <row r="43" spans="1:16" x14ac:dyDescent="0.4">
      <c r="A43" s="37">
        <v>36</v>
      </c>
      <c r="B43" s="39"/>
      <c r="C43" s="302"/>
      <c r="D43" s="251"/>
      <c r="E43" s="251"/>
      <c r="F43" s="251"/>
      <c r="G43" s="251"/>
      <c r="H43" s="302"/>
      <c r="I43" s="251"/>
      <c r="J43" s="251"/>
      <c r="K43" s="39"/>
      <c r="L43" s="189" t="str">
        <f>IF(B43="","",(VLOOKUP(A43,'様式2-1'!$A$7:$T$360,11,FALSE)+'様式2-2'!O43+'様式2-3'!AM43))</f>
        <v/>
      </c>
      <c r="M43" s="189" t="str">
        <f t="shared" si="1"/>
        <v/>
      </c>
      <c r="N43" s="128"/>
      <c r="O43" s="189" t="str">
        <f>IF(B43="","",(VLOOKUP(A43,'様式2-1'!$A$7:$T$360,9,FALSE)+'様式2-2'!P43+'様式2-3'!AN43))</f>
        <v/>
      </c>
      <c r="P43" s="129"/>
    </row>
    <row r="44" spans="1:16" x14ac:dyDescent="0.4">
      <c r="A44" s="188">
        <v>37</v>
      </c>
      <c r="B44" s="39"/>
      <c r="C44" s="302"/>
      <c r="D44" s="251"/>
      <c r="E44" s="251"/>
      <c r="F44" s="251"/>
      <c r="G44" s="251"/>
      <c r="H44" s="302"/>
      <c r="I44" s="251"/>
      <c r="J44" s="251"/>
      <c r="K44" s="39"/>
      <c r="L44" s="189" t="str">
        <f>IF(B44="","",(VLOOKUP(A44,'様式2-1'!$A$7:$T$360,11,FALSE)+'様式2-2'!O44+'様式2-3'!AM44))</f>
        <v/>
      </c>
      <c r="M44" s="189" t="str">
        <f t="shared" si="1"/>
        <v/>
      </c>
      <c r="N44" s="128"/>
      <c r="O44" s="189" t="str">
        <f>IF(B44="","",(VLOOKUP(A44,'様式2-1'!$A$7:$T$360,9,FALSE)+'様式2-2'!P44+'様式2-3'!AN44))</f>
        <v/>
      </c>
      <c r="P44" s="129"/>
    </row>
    <row r="45" spans="1:16" x14ac:dyDescent="0.4">
      <c r="A45" s="37">
        <v>38</v>
      </c>
      <c r="B45" s="39"/>
      <c r="C45" s="302"/>
      <c r="D45" s="251"/>
      <c r="E45" s="251"/>
      <c r="F45" s="251"/>
      <c r="G45" s="251"/>
      <c r="H45" s="302"/>
      <c r="I45" s="251"/>
      <c r="J45" s="251"/>
      <c r="K45" s="39"/>
      <c r="L45" s="189" t="str">
        <f>IF(B45="","",(VLOOKUP(A45,'様式2-1'!$A$7:$T$360,11,FALSE)+'様式2-2'!O45+'様式2-3'!AM45))</f>
        <v/>
      </c>
      <c r="M45" s="189" t="str">
        <f t="shared" si="1"/>
        <v/>
      </c>
      <c r="N45" s="128"/>
      <c r="O45" s="189" t="str">
        <f>IF(B45="","",(VLOOKUP(A45,'様式2-1'!$A$7:$T$360,9,FALSE)+'様式2-2'!P45+'様式2-3'!AN45))</f>
        <v/>
      </c>
      <c r="P45" s="129"/>
    </row>
    <row r="46" spans="1:16" x14ac:dyDescent="0.4">
      <c r="A46" s="188">
        <v>39</v>
      </c>
      <c r="B46" s="39"/>
      <c r="C46" s="302"/>
      <c r="D46" s="251"/>
      <c r="E46" s="251"/>
      <c r="F46" s="251"/>
      <c r="G46" s="251"/>
      <c r="H46" s="302"/>
      <c r="I46" s="251"/>
      <c r="J46" s="251"/>
      <c r="K46" s="39"/>
      <c r="L46" s="189" t="str">
        <f>IF(B46="","",(VLOOKUP(A46,'様式2-1'!$A$7:$T$360,11,FALSE)+'様式2-2'!O46+'様式2-3'!AM46))</f>
        <v/>
      </c>
      <c r="M46" s="189" t="str">
        <f t="shared" si="1"/>
        <v/>
      </c>
      <c r="N46" s="128"/>
      <c r="O46" s="189" t="str">
        <f>IF(B46="","",(VLOOKUP(A46,'様式2-1'!$A$7:$T$360,9,FALSE)+'様式2-2'!P46+'様式2-3'!AN46))</f>
        <v/>
      </c>
      <c r="P46" s="129"/>
    </row>
    <row r="47" spans="1:16" x14ac:dyDescent="0.4">
      <c r="A47" s="37">
        <v>40</v>
      </c>
      <c r="B47" s="39"/>
      <c r="C47" s="302"/>
      <c r="D47" s="251"/>
      <c r="E47" s="251"/>
      <c r="F47" s="251"/>
      <c r="G47" s="251"/>
      <c r="H47" s="302"/>
      <c r="I47" s="251"/>
      <c r="J47" s="251"/>
      <c r="K47" s="39"/>
      <c r="L47" s="189" t="str">
        <f>IF(B47="","",(VLOOKUP(A47,'様式2-1'!$A$7:$T$360,11,FALSE)+'様式2-2'!O47+'様式2-3'!AM47))</f>
        <v/>
      </c>
      <c r="M47" s="189" t="str">
        <f t="shared" si="1"/>
        <v/>
      </c>
      <c r="N47" s="128"/>
      <c r="O47" s="189" t="str">
        <f>IF(B47="","",(VLOOKUP(A47,'様式2-1'!$A$7:$T$360,9,FALSE)+'様式2-2'!P47+'様式2-3'!AN47))</f>
        <v/>
      </c>
      <c r="P47" s="129"/>
    </row>
    <row r="48" spans="1:16" x14ac:dyDescent="0.4">
      <c r="A48" s="188">
        <v>41</v>
      </c>
      <c r="B48" s="39"/>
      <c r="C48" s="302"/>
      <c r="D48" s="251"/>
      <c r="E48" s="251"/>
      <c r="F48" s="251"/>
      <c r="G48" s="251"/>
      <c r="H48" s="302"/>
      <c r="I48" s="251"/>
      <c r="J48" s="251"/>
      <c r="K48" s="39"/>
      <c r="L48" s="189" t="str">
        <f>IF(B48="","",(VLOOKUP(A48,'様式2-1'!$A$7:$T$360,11,FALSE)+'様式2-2'!O48+'様式2-3'!AM48))</f>
        <v/>
      </c>
      <c r="M48" s="189" t="str">
        <f t="shared" si="1"/>
        <v/>
      </c>
      <c r="N48" s="128"/>
      <c r="O48" s="189" t="str">
        <f>IF(B48="","",(VLOOKUP(A48,'様式2-1'!$A$7:$T$360,9,FALSE)+'様式2-2'!P48+'様式2-3'!AN48))</f>
        <v/>
      </c>
      <c r="P48" s="129"/>
    </row>
    <row r="49" spans="1:16" x14ac:dyDescent="0.4">
      <c r="A49" s="37">
        <v>42</v>
      </c>
      <c r="B49" s="39"/>
      <c r="C49" s="302"/>
      <c r="D49" s="251"/>
      <c r="E49" s="251"/>
      <c r="F49" s="251"/>
      <c r="G49" s="251"/>
      <c r="H49" s="302"/>
      <c r="I49" s="251"/>
      <c r="J49" s="251"/>
      <c r="K49" s="39"/>
      <c r="L49" s="189" t="str">
        <f>IF(B49="","",(VLOOKUP(A49,'様式2-1'!$A$7:$T$360,11,FALSE)+'様式2-2'!O49+'様式2-3'!AM49))</f>
        <v/>
      </c>
      <c r="M49" s="189" t="str">
        <f t="shared" si="1"/>
        <v/>
      </c>
      <c r="N49" s="128"/>
      <c r="O49" s="189" t="str">
        <f>IF(B49="","",(VLOOKUP(A49,'様式2-1'!$A$7:$T$360,9,FALSE)+'様式2-2'!P49+'様式2-3'!AN49))</f>
        <v/>
      </c>
      <c r="P49" s="129"/>
    </row>
    <row r="50" spans="1:16" x14ac:dyDescent="0.4">
      <c r="A50" s="188">
        <v>43</v>
      </c>
      <c r="B50" s="39"/>
      <c r="C50" s="302"/>
      <c r="D50" s="251"/>
      <c r="E50" s="251"/>
      <c r="F50" s="251"/>
      <c r="G50" s="251"/>
      <c r="H50" s="302"/>
      <c r="I50" s="251"/>
      <c r="J50" s="251"/>
      <c r="K50" s="39"/>
      <c r="L50" s="189" t="str">
        <f>IF(B50="","",(VLOOKUP(A50,'様式2-1'!$A$7:$T$360,11,FALSE)+'様式2-2'!O50+'様式2-3'!AM50))</f>
        <v/>
      </c>
      <c r="M50" s="189" t="str">
        <f t="shared" si="1"/>
        <v/>
      </c>
      <c r="N50" s="128"/>
      <c r="O50" s="189" t="str">
        <f>IF(B50="","",(VLOOKUP(A50,'様式2-1'!$A$7:$T$360,9,FALSE)+'様式2-2'!P50+'様式2-3'!AN50))</f>
        <v/>
      </c>
      <c r="P50" s="129"/>
    </row>
    <row r="51" spans="1:16" x14ac:dyDescent="0.4">
      <c r="A51" s="37">
        <v>44</v>
      </c>
      <c r="B51" s="39"/>
      <c r="C51" s="302"/>
      <c r="D51" s="251"/>
      <c r="E51" s="251"/>
      <c r="F51" s="251"/>
      <c r="G51" s="251"/>
      <c r="H51" s="302"/>
      <c r="I51" s="251"/>
      <c r="J51" s="251"/>
      <c r="K51" s="39"/>
      <c r="L51" s="189" t="str">
        <f>IF(B51="","",(VLOOKUP(A51,'様式2-1'!$A$7:$T$360,11,FALSE)+'様式2-2'!O51+'様式2-3'!AM51))</f>
        <v/>
      </c>
      <c r="M51" s="189" t="str">
        <f t="shared" si="1"/>
        <v/>
      </c>
      <c r="N51" s="128"/>
      <c r="O51" s="189" t="str">
        <f>IF(B51="","",(VLOOKUP(A51,'様式2-1'!$A$7:$T$360,9,FALSE)+'様式2-2'!P51+'様式2-3'!AN51))</f>
        <v/>
      </c>
      <c r="P51" s="129"/>
    </row>
    <row r="52" spans="1:16" x14ac:dyDescent="0.4">
      <c r="A52" s="188">
        <v>45</v>
      </c>
      <c r="B52" s="39"/>
      <c r="C52" s="302"/>
      <c r="D52" s="251"/>
      <c r="E52" s="251"/>
      <c r="F52" s="251"/>
      <c r="G52" s="251"/>
      <c r="H52" s="302"/>
      <c r="I52" s="251"/>
      <c r="J52" s="251"/>
      <c r="K52" s="39"/>
      <c r="L52" s="189" t="str">
        <f>IF(B52="","",(VLOOKUP(A52,'様式2-1'!$A$7:$T$360,11,FALSE)+'様式2-2'!O52+'様式2-3'!AM52))</f>
        <v/>
      </c>
      <c r="M52" s="189" t="str">
        <f t="shared" si="1"/>
        <v/>
      </c>
      <c r="N52" s="128"/>
      <c r="O52" s="189" t="str">
        <f>IF(B52="","",(VLOOKUP(A52,'様式2-1'!$A$7:$T$360,9,FALSE)+'様式2-2'!P52+'様式2-3'!AN52))</f>
        <v/>
      </c>
      <c r="P52" s="129"/>
    </row>
    <row r="53" spans="1:16" x14ac:dyDescent="0.4">
      <c r="A53" s="37">
        <v>46</v>
      </c>
      <c r="B53" s="39"/>
      <c r="C53" s="302"/>
      <c r="D53" s="251"/>
      <c r="E53" s="251"/>
      <c r="F53" s="251"/>
      <c r="G53" s="251"/>
      <c r="H53" s="302"/>
      <c r="I53" s="251"/>
      <c r="J53" s="251"/>
      <c r="K53" s="39"/>
      <c r="L53" s="189" t="str">
        <f>IF(B53="","",(VLOOKUP(A53,'様式2-1'!$A$7:$T$360,11,FALSE)+'様式2-2'!O53+'様式2-3'!AM53))</f>
        <v/>
      </c>
      <c r="M53" s="189" t="str">
        <f t="shared" si="1"/>
        <v/>
      </c>
      <c r="N53" s="128"/>
      <c r="O53" s="189" t="str">
        <f>IF(B53="","",(VLOOKUP(A53,'様式2-1'!$A$7:$T$360,9,FALSE)+'様式2-2'!P53+'様式2-3'!AN53))</f>
        <v/>
      </c>
      <c r="P53" s="129"/>
    </row>
    <row r="54" spans="1:16" x14ac:dyDescent="0.4">
      <c r="A54" s="188">
        <v>47</v>
      </c>
      <c r="B54" s="39"/>
      <c r="C54" s="302"/>
      <c r="D54" s="251"/>
      <c r="E54" s="251"/>
      <c r="F54" s="251"/>
      <c r="G54" s="251"/>
      <c r="H54" s="302"/>
      <c r="I54" s="251"/>
      <c r="J54" s="251"/>
      <c r="K54" s="39"/>
      <c r="L54" s="189" t="str">
        <f>IF(B54="","",(VLOOKUP(A54,'様式2-1'!$A$7:$T$360,11,FALSE)+'様式2-2'!O54+'様式2-3'!AM54))</f>
        <v/>
      </c>
      <c r="M54" s="189" t="str">
        <f t="shared" si="1"/>
        <v/>
      </c>
      <c r="N54" s="128"/>
      <c r="O54" s="189" t="str">
        <f>IF(B54="","",(VLOOKUP(A54,'様式2-1'!$A$7:$T$360,9,FALSE)+'様式2-2'!P54+'様式2-3'!AN54))</f>
        <v/>
      </c>
      <c r="P54" s="129"/>
    </row>
    <row r="55" spans="1:16" x14ac:dyDescent="0.4">
      <c r="A55" s="37">
        <v>48</v>
      </c>
      <c r="B55" s="39"/>
      <c r="C55" s="302"/>
      <c r="D55" s="251"/>
      <c r="E55" s="251"/>
      <c r="F55" s="251"/>
      <c r="G55" s="251"/>
      <c r="H55" s="302"/>
      <c r="I55" s="251"/>
      <c r="J55" s="251"/>
      <c r="K55" s="39"/>
      <c r="L55" s="189" t="str">
        <f>IF(B55="","",(VLOOKUP(A55,'様式2-1'!$A$7:$T$360,11,FALSE)+'様式2-2'!O55+'様式2-3'!AM55))</f>
        <v/>
      </c>
      <c r="M55" s="189" t="str">
        <f t="shared" si="1"/>
        <v/>
      </c>
      <c r="N55" s="128"/>
      <c r="O55" s="189" t="str">
        <f>IF(B55="","",(VLOOKUP(A55,'様式2-1'!$A$7:$T$360,9,FALSE)+'様式2-2'!P55+'様式2-3'!AN55))</f>
        <v/>
      </c>
      <c r="P55" s="129"/>
    </row>
    <row r="56" spans="1:16" x14ac:dyDescent="0.4">
      <c r="A56" s="188">
        <v>49</v>
      </c>
      <c r="B56" s="39"/>
      <c r="C56" s="302"/>
      <c r="D56" s="251"/>
      <c r="E56" s="251"/>
      <c r="F56" s="251"/>
      <c r="G56" s="251"/>
      <c r="H56" s="302"/>
      <c r="I56" s="251"/>
      <c r="J56" s="251"/>
      <c r="K56" s="39"/>
      <c r="L56" s="189" t="str">
        <f>IF(B56="","",(VLOOKUP(A56,'様式2-1'!$A$7:$T$360,11,FALSE)+'様式2-2'!O56+'様式2-3'!AM56))</f>
        <v/>
      </c>
      <c r="M56" s="189" t="str">
        <f t="shared" si="1"/>
        <v/>
      </c>
      <c r="N56" s="128"/>
      <c r="O56" s="189" t="str">
        <f>IF(B56="","",(VLOOKUP(A56,'様式2-1'!$A$7:$T$360,9,FALSE)+'様式2-2'!P56+'様式2-3'!AN56))</f>
        <v/>
      </c>
      <c r="P56" s="129"/>
    </row>
    <row r="57" spans="1:16" x14ac:dyDescent="0.4">
      <c r="A57" s="37">
        <v>50</v>
      </c>
      <c r="B57" s="39"/>
      <c r="C57" s="302"/>
      <c r="D57" s="251"/>
      <c r="E57" s="251"/>
      <c r="F57" s="251"/>
      <c r="G57" s="251"/>
      <c r="H57" s="302"/>
      <c r="I57" s="251"/>
      <c r="J57" s="251"/>
      <c r="K57" s="39"/>
      <c r="L57" s="189" t="str">
        <f>IF(B57="","",(VLOOKUP(A57,'様式2-1'!$A$7:$T$360,11,FALSE)+'様式2-2'!O57+'様式2-3'!AM57))</f>
        <v/>
      </c>
      <c r="M57" s="189" t="str">
        <f t="shared" si="1"/>
        <v/>
      </c>
      <c r="N57" s="128"/>
      <c r="O57" s="189" t="str">
        <f>IF(B57="","",(VLOOKUP(A57,'様式2-1'!$A$7:$T$360,9,FALSE)+'様式2-2'!P57+'様式2-3'!AN57))</f>
        <v/>
      </c>
      <c r="P57" s="129"/>
    </row>
    <row r="58" spans="1:16" hidden="1" x14ac:dyDescent="0.4">
      <c r="A58" s="188">
        <v>51</v>
      </c>
      <c r="B58" s="39"/>
      <c r="C58" s="302"/>
      <c r="D58" s="251"/>
      <c r="E58" s="251"/>
      <c r="F58" s="251"/>
      <c r="G58" s="251"/>
      <c r="H58" s="302"/>
      <c r="I58" s="251"/>
      <c r="J58" s="251"/>
      <c r="K58" s="39"/>
      <c r="L58" s="189" t="str">
        <f>IF(B58="","",(VLOOKUP(A58,'様式2-1'!$A$7:$T$360,11,FALSE)+'様式2-2'!O58+'様式2-3'!AM58))</f>
        <v/>
      </c>
      <c r="M58" s="189" t="str">
        <f t="shared" si="1"/>
        <v/>
      </c>
      <c r="N58" s="128"/>
      <c r="O58" s="189" t="str">
        <f>IF(B58="","",(VLOOKUP(A58,'様式2-1'!$A$7:$T$360,9,FALSE)+'様式2-2'!P58+'様式2-3'!AN58))</f>
        <v/>
      </c>
      <c r="P58" s="129"/>
    </row>
    <row r="59" spans="1:16" hidden="1" x14ac:dyDescent="0.4">
      <c r="A59" s="37">
        <v>52</v>
      </c>
      <c r="B59" s="39"/>
      <c r="C59" s="302"/>
      <c r="D59" s="251"/>
      <c r="E59" s="251"/>
      <c r="F59" s="251"/>
      <c r="G59" s="251"/>
      <c r="H59" s="302"/>
      <c r="I59" s="251"/>
      <c r="J59" s="251"/>
      <c r="K59" s="39"/>
      <c r="L59" s="189" t="str">
        <f>IF(B59="","",(VLOOKUP(A59,'様式2-1'!$A$7:$T$360,11,FALSE)+'様式2-2'!O59+'様式2-3'!AM59))</f>
        <v/>
      </c>
      <c r="M59" s="189" t="str">
        <f t="shared" si="1"/>
        <v/>
      </c>
      <c r="N59" s="128"/>
      <c r="O59" s="189" t="str">
        <f>IF(B59="","",(VLOOKUP(A59,'様式2-1'!$A$7:$T$360,9,FALSE)+'様式2-2'!P59+'様式2-3'!AN59))</f>
        <v/>
      </c>
      <c r="P59" s="129"/>
    </row>
    <row r="60" spans="1:16" hidden="1" x14ac:dyDescent="0.4">
      <c r="A60" s="188">
        <v>53</v>
      </c>
      <c r="B60" s="39"/>
      <c r="C60" s="302"/>
      <c r="D60" s="251"/>
      <c r="E60" s="251"/>
      <c r="F60" s="251"/>
      <c r="G60" s="251"/>
      <c r="H60" s="302"/>
      <c r="I60" s="251"/>
      <c r="J60" s="251"/>
      <c r="K60" s="39"/>
      <c r="L60" s="189" t="str">
        <f>IF(B60="","",(VLOOKUP(A60,'様式2-1'!$A$7:$T$360,11,FALSE)+'様式2-2'!O60+'様式2-3'!AM60))</f>
        <v/>
      </c>
      <c r="M60" s="189" t="str">
        <f t="shared" si="1"/>
        <v/>
      </c>
      <c r="N60" s="128"/>
      <c r="O60" s="189" t="str">
        <f>IF(B60="","",(VLOOKUP(A60,'様式2-1'!$A$7:$T$360,9,FALSE)+'様式2-2'!P60+'様式2-3'!AN60))</f>
        <v/>
      </c>
      <c r="P60" s="129"/>
    </row>
    <row r="61" spans="1:16" hidden="1" x14ac:dyDescent="0.4">
      <c r="A61" s="37">
        <v>54</v>
      </c>
      <c r="B61" s="39"/>
      <c r="C61" s="302"/>
      <c r="D61" s="251"/>
      <c r="E61" s="251"/>
      <c r="F61" s="251"/>
      <c r="G61" s="251"/>
      <c r="H61" s="302"/>
      <c r="I61" s="251"/>
      <c r="J61" s="251"/>
      <c r="K61" s="39"/>
      <c r="L61" s="189" t="str">
        <f>IF(B61="","",(VLOOKUP(A61,'様式2-1'!$A$7:$T$360,11,FALSE)+'様式2-2'!O61+'様式2-3'!AM61))</f>
        <v/>
      </c>
      <c r="M61" s="189" t="str">
        <f t="shared" si="1"/>
        <v/>
      </c>
      <c r="N61" s="128"/>
      <c r="O61" s="189" t="str">
        <f>IF(B61="","",(VLOOKUP(A61,'様式2-1'!$A$7:$T$360,9,FALSE)+'様式2-2'!P61+'様式2-3'!AN61))</f>
        <v/>
      </c>
      <c r="P61" s="129"/>
    </row>
    <row r="62" spans="1:16" hidden="1" x14ac:dyDescent="0.4">
      <c r="A62" s="188">
        <v>55</v>
      </c>
      <c r="B62" s="39"/>
      <c r="C62" s="302"/>
      <c r="D62" s="251"/>
      <c r="E62" s="251"/>
      <c r="F62" s="251"/>
      <c r="G62" s="251"/>
      <c r="H62" s="302"/>
      <c r="I62" s="251"/>
      <c r="J62" s="251"/>
      <c r="K62" s="39"/>
      <c r="L62" s="189" t="str">
        <f>IF(B62="","",(VLOOKUP(A62,'様式2-1'!$A$7:$T$360,11,FALSE)+'様式2-2'!O62+'様式2-3'!AM62))</f>
        <v/>
      </c>
      <c r="M62" s="189" t="str">
        <f t="shared" si="1"/>
        <v/>
      </c>
      <c r="N62" s="128"/>
      <c r="O62" s="189" t="str">
        <f>IF(B62="","",(VLOOKUP(A62,'様式2-1'!$A$7:$T$360,9,FALSE)+'様式2-2'!P62+'様式2-3'!AN62))</f>
        <v/>
      </c>
      <c r="P62" s="129"/>
    </row>
    <row r="63" spans="1:16" hidden="1" x14ac:dyDescent="0.4">
      <c r="A63" s="37">
        <v>56</v>
      </c>
      <c r="B63" s="39"/>
      <c r="C63" s="302"/>
      <c r="D63" s="251"/>
      <c r="E63" s="251"/>
      <c r="F63" s="251"/>
      <c r="G63" s="251"/>
      <c r="H63" s="302"/>
      <c r="I63" s="251"/>
      <c r="J63" s="251"/>
      <c r="K63" s="39"/>
      <c r="L63" s="189" t="str">
        <f>IF(B63="","",(VLOOKUP(A63,'様式2-1'!$A$7:$T$360,11,FALSE)+'様式2-2'!O63+'様式2-3'!AM63))</f>
        <v/>
      </c>
      <c r="M63" s="189" t="str">
        <f t="shared" si="1"/>
        <v/>
      </c>
      <c r="N63" s="128"/>
      <c r="O63" s="189" t="str">
        <f>IF(B63="","",(VLOOKUP(A63,'様式2-1'!$A$7:$T$360,9,FALSE)+'様式2-2'!P63+'様式2-3'!AN63))</f>
        <v/>
      </c>
      <c r="P63" s="129"/>
    </row>
    <row r="64" spans="1:16" hidden="1" x14ac:dyDescent="0.4">
      <c r="A64" s="188">
        <v>57</v>
      </c>
      <c r="B64" s="39"/>
      <c r="C64" s="302"/>
      <c r="D64" s="251"/>
      <c r="E64" s="251"/>
      <c r="F64" s="251"/>
      <c r="G64" s="251"/>
      <c r="H64" s="302"/>
      <c r="I64" s="251"/>
      <c r="J64" s="251"/>
      <c r="K64" s="39"/>
      <c r="L64" s="189" t="str">
        <f>IF(B64="","",(VLOOKUP(A64,'様式2-1'!$A$7:$T$360,11,FALSE)+'様式2-2'!O64+'様式2-3'!AM64))</f>
        <v/>
      </c>
      <c r="M64" s="189" t="str">
        <f t="shared" si="1"/>
        <v/>
      </c>
      <c r="N64" s="128"/>
      <c r="O64" s="189" t="str">
        <f>IF(B64="","",(VLOOKUP(A64,'様式2-1'!$A$7:$T$360,9,FALSE)+'様式2-2'!P64+'様式2-3'!AN64))</f>
        <v/>
      </c>
      <c r="P64" s="129"/>
    </row>
    <row r="65" spans="1:16" hidden="1" x14ac:dyDescent="0.4">
      <c r="A65" s="37">
        <v>58</v>
      </c>
      <c r="B65" s="39"/>
      <c r="C65" s="302"/>
      <c r="D65" s="251"/>
      <c r="E65" s="251"/>
      <c r="F65" s="251"/>
      <c r="G65" s="251"/>
      <c r="H65" s="302"/>
      <c r="I65" s="251"/>
      <c r="J65" s="251"/>
      <c r="K65" s="39"/>
      <c r="L65" s="189" t="str">
        <f>IF(B65="","",(VLOOKUP(A65,'様式2-1'!$A$7:$T$360,11,FALSE)+'様式2-2'!O65+'様式2-3'!AM65))</f>
        <v/>
      </c>
      <c r="M65" s="189" t="str">
        <f t="shared" si="1"/>
        <v/>
      </c>
      <c r="N65" s="128"/>
      <c r="O65" s="189" t="str">
        <f>IF(B65="","",(VLOOKUP(A65,'様式2-1'!$A$7:$T$360,9,FALSE)+'様式2-2'!P65+'様式2-3'!AN65))</f>
        <v/>
      </c>
      <c r="P65" s="129"/>
    </row>
    <row r="66" spans="1:16" hidden="1" x14ac:dyDescent="0.4">
      <c r="A66" s="188">
        <v>59</v>
      </c>
      <c r="B66" s="39"/>
      <c r="C66" s="302"/>
      <c r="D66" s="251"/>
      <c r="E66" s="251"/>
      <c r="F66" s="251"/>
      <c r="G66" s="251"/>
      <c r="H66" s="302"/>
      <c r="I66" s="251"/>
      <c r="J66" s="251"/>
      <c r="K66" s="39"/>
      <c r="L66" s="189" t="str">
        <f>IF(B66="","",(VLOOKUP(A66,'様式2-1'!$A$7:$T$360,11,FALSE)+'様式2-2'!O66+'様式2-3'!AM66))</f>
        <v/>
      </c>
      <c r="M66" s="189" t="str">
        <f t="shared" si="1"/>
        <v/>
      </c>
      <c r="N66" s="128"/>
      <c r="O66" s="189" t="str">
        <f>IF(B66="","",(VLOOKUP(A66,'様式2-1'!$A$7:$T$360,9,FALSE)+'様式2-2'!P66+'様式2-3'!AN66))</f>
        <v/>
      </c>
      <c r="P66" s="129"/>
    </row>
    <row r="67" spans="1:16" hidden="1" x14ac:dyDescent="0.4">
      <c r="A67" s="37">
        <v>60</v>
      </c>
      <c r="B67" s="39"/>
      <c r="C67" s="302"/>
      <c r="D67" s="251"/>
      <c r="E67" s="251"/>
      <c r="F67" s="251"/>
      <c r="G67" s="251"/>
      <c r="H67" s="302"/>
      <c r="I67" s="251"/>
      <c r="J67" s="251"/>
      <c r="K67" s="39"/>
      <c r="L67" s="189" t="str">
        <f>IF(B67="","",(VLOOKUP(A67,'様式2-1'!$A$7:$T$360,11,FALSE)+'様式2-2'!O67+'様式2-3'!AM67))</f>
        <v/>
      </c>
      <c r="M67" s="189" t="str">
        <f t="shared" si="1"/>
        <v/>
      </c>
      <c r="N67" s="128"/>
      <c r="O67" s="189" t="str">
        <f>IF(B67="","",(VLOOKUP(A67,'様式2-1'!$A$7:$T$360,9,FALSE)+'様式2-2'!P67+'様式2-3'!AN67))</f>
        <v/>
      </c>
      <c r="P67" s="129"/>
    </row>
    <row r="68" spans="1:16" hidden="1" x14ac:dyDescent="0.4">
      <c r="A68" s="188">
        <v>61</v>
      </c>
      <c r="B68" s="39"/>
      <c r="C68" s="302"/>
      <c r="D68" s="251"/>
      <c r="E68" s="251"/>
      <c r="F68" s="251"/>
      <c r="G68" s="251"/>
      <c r="H68" s="302"/>
      <c r="I68" s="251"/>
      <c r="J68" s="251"/>
      <c r="K68" s="39"/>
      <c r="L68" s="189" t="str">
        <f>IF(B68="","",(VLOOKUP(A68,'様式2-1'!$A$7:$T$360,11,FALSE)+'様式2-2'!O68+'様式2-3'!AM68))</f>
        <v/>
      </c>
      <c r="M68" s="189" t="str">
        <f t="shared" si="1"/>
        <v/>
      </c>
      <c r="N68" s="128"/>
      <c r="O68" s="189" t="str">
        <f>IF(B68="","",(VLOOKUP(A68,'様式2-1'!$A$7:$T$360,9,FALSE)+'様式2-2'!P68+'様式2-3'!AN68))</f>
        <v/>
      </c>
      <c r="P68" s="129"/>
    </row>
    <row r="69" spans="1:16" hidden="1" x14ac:dyDescent="0.4">
      <c r="A69" s="37">
        <v>62</v>
      </c>
      <c r="B69" s="39"/>
      <c r="C69" s="302"/>
      <c r="D69" s="251"/>
      <c r="E69" s="251"/>
      <c r="F69" s="251"/>
      <c r="G69" s="251"/>
      <c r="H69" s="302"/>
      <c r="I69" s="251"/>
      <c r="J69" s="251"/>
      <c r="K69" s="39"/>
      <c r="L69" s="189" t="str">
        <f>IF(B69="","",(VLOOKUP(A69,'様式2-1'!$A$7:$T$360,11,FALSE)+'様式2-2'!O69+'様式2-3'!AM69))</f>
        <v/>
      </c>
      <c r="M69" s="189" t="str">
        <f t="shared" si="1"/>
        <v/>
      </c>
      <c r="N69" s="128"/>
      <c r="O69" s="189" t="str">
        <f>IF(B69="","",(VLOOKUP(A69,'様式2-1'!$A$7:$T$360,9,FALSE)+'様式2-2'!P69+'様式2-3'!AN69))</f>
        <v/>
      </c>
      <c r="P69" s="129"/>
    </row>
    <row r="70" spans="1:16" hidden="1" x14ac:dyDescent="0.4">
      <c r="A70" s="188">
        <v>63</v>
      </c>
      <c r="B70" s="39"/>
      <c r="C70" s="302"/>
      <c r="D70" s="251"/>
      <c r="E70" s="251"/>
      <c r="F70" s="251"/>
      <c r="G70" s="251"/>
      <c r="H70" s="302"/>
      <c r="I70" s="251"/>
      <c r="J70" s="251"/>
      <c r="K70" s="39"/>
      <c r="L70" s="189" t="str">
        <f>IF(B70="","",(VLOOKUP(A70,'様式2-1'!$A$7:$T$360,11,FALSE)+'様式2-2'!O70+'様式2-3'!AM70))</f>
        <v/>
      </c>
      <c r="M70" s="189" t="str">
        <f t="shared" si="1"/>
        <v/>
      </c>
      <c r="N70" s="128"/>
      <c r="O70" s="189" t="str">
        <f>IF(B70="","",(VLOOKUP(A70,'様式2-1'!$A$7:$T$360,9,FALSE)+'様式2-2'!P70+'様式2-3'!AN70))</f>
        <v/>
      </c>
      <c r="P70" s="129"/>
    </row>
    <row r="71" spans="1:16" hidden="1" x14ac:dyDescent="0.4">
      <c r="A71" s="37">
        <v>64</v>
      </c>
      <c r="B71" s="39"/>
      <c r="C71" s="302"/>
      <c r="D71" s="251"/>
      <c r="E71" s="251"/>
      <c r="F71" s="251"/>
      <c r="G71" s="251"/>
      <c r="H71" s="302"/>
      <c r="I71" s="251"/>
      <c r="J71" s="251"/>
      <c r="K71" s="39"/>
      <c r="L71" s="189" t="str">
        <f>IF(B71="","",(VLOOKUP(A71,'様式2-1'!$A$7:$T$360,11,FALSE)+'様式2-2'!O71+'様式2-3'!AM71))</f>
        <v/>
      </c>
      <c r="M71" s="189" t="str">
        <f t="shared" si="1"/>
        <v/>
      </c>
      <c r="N71" s="128"/>
      <c r="O71" s="189" t="str">
        <f>IF(B71="","",(VLOOKUP(A71,'様式2-1'!$A$7:$T$360,9,FALSE)+'様式2-2'!P71+'様式2-3'!AN71))</f>
        <v/>
      </c>
      <c r="P71" s="129"/>
    </row>
    <row r="72" spans="1:16" hidden="1" x14ac:dyDescent="0.4">
      <c r="A72" s="188">
        <v>65</v>
      </c>
      <c r="B72" s="39"/>
      <c r="C72" s="302"/>
      <c r="D72" s="251"/>
      <c r="E72" s="251"/>
      <c r="F72" s="251"/>
      <c r="G72" s="251"/>
      <c r="H72" s="302"/>
      <c r="I72" s="251"/>
      <c r="J72" s="251"/>
      <c r="K72" s="39"/>
      <c r="L72" s="189" t="str">
        <f>IF(B72="","",(VLOOKUP(A72,'様式2-1'!$A$7:$T$360,11,FALSE)+'様式2-2'!O72+'様式2-3'!AM72))</f>
        <v/>
      </c>
      <c r="M72" s="189" t="str">
        <f t="shared" si="1"/>
        <v/>
      </c>
      <c r="N72" s="128"/>
      <c r="O72" s="189" t="str">
        <f>IF(B72="","",(VLOOKUP(A72,'様式2-1'!$A$7:$T$360,9,FALSE)+'様式2-2'!P72+'様式2-3'!AN72))</f>
        <v/>
      </c>
      <c r="P72" s="129"/>
    </row>
    <row r="73" spans="1:16" hidden="1" x14ac:dyDescent="0.4">
      <c r="A73" s="37">
        <v>66</v>
      </c>
      <c r="B73" s="39"/>
      <c r="C73" s="302"/>
      <c r="D73" s="251"/>
      <c r="E73" s="251"/>
      <c r="F73" s="251"/>
      <c r="G73" s="251"/>
      <c r="H73" s="302"/>
      <c r="I73" s="251"/>
      <c r="J73" s="251"/>
      <c r="K73" s="39"/>
      <c r="L73" s="189" t="str">
        <f>IF(B73="","",(VLOOKUP(A73,'様式2-1'!$A$7:$T$360,11,FALSE)+'様式2-2'!O73+'様式2-3'!AM73))</f>
        <v/>
      </c>
      <c r="M73" s="189" t="str">
        <f t="shared" si="1"/>
        <v/>
      </c>
      <c r="N73" s="128"/>
      <c r="O73" s="189" t="str">
        <f>IF(B73="","",(VLOOKUP(A73,'様式2-1'!$A$7:$T$360,9,FALSE)+'様式2-2'!P73+'様式2-3'!AN73))</f>
        <v/>
      </c>
      <c r="P73" s="129"/>
    </row>
    <row r="74" spans="1:16" hidden="1" x14ac:dyDescent="0.4">
      <c r="A74" s="188">
        <v>67</v>
      </c>
      <c r="B74" s="39"/>
      <c r="C74" s="302"/>
      <c r="D74" s="251"/>
      <c r="E74" s="251"/>
      <c r="F74" s="251"/>
      <c r="G74" s="251"/>
      <c r="H74" s="302"/>
      <c r="I74" s="251"/>
      <c r="J74" s="251"/>
      <c r="K74" s="39"/>
      <c r="L74" s="189" t="str">
        <f>IF(B74="","",(VLOOKUP(A74,'様式2-1'!$A$7:$T$360,11,FALSE)+'様式2-2'!O74+'様式2-3'!AM74))</f>
        <v/>
      </c>
      <c r="M74" s="189" t="str">
        <f t="shared" si="1"/>
        <v/>
      </c>
      <c r="N74" s="128"/>
      <c r="O74" s="189" t="str">
        <f>IF(B74="","",(VLOOKUP(A74,'様式2-1'!$A$7:$T$360,9,FALSE)+'様式2-2'!P74+'様式2-3'!AN74))</f>
        <v/>
      </c>
      <c r="P74" s="129"/>
    </row>
    <row r="75" spans="1:16" hidden="1" x14ac:dyDescent="0.4">
      <c r="A75" s="37">
        <v>68</v>
      </c>
      <c r="B75" s="39"/>
      <c r="C75" s="302"/>
      <c r="D75" s="251"/>
      <c r="E75" s="251"/>
      <c r="F75" s="251"/>
      <c r="G75" s="251"/>
      <c r="H75" s="302"/>
      <c r="I75" s="251"/>
      <c r="J75" s="251"/>
      <c r="K75" s="39"/>
      <c r="L75" s="189" t="str">
        <f>IF(B75="","",(VLOOKUP(A75,'様式2-1'!$A$7:$T$360,11,FALSE)+'様式2-2'!O75+'様式2-3'!AM75))</f>
        <v/>
      </c>
      <c r="M75" s="189" t="str">
        <f t="shared" si="1"/>
        <v/>
      </c>
      <c r="N75" s="128"/>
      <c r="O75" s="189" t="str">
        <f>IF(B75="","",(VLOOKUP(A75,'様式2-1'!$A$7:$T$360,9,FALSE)+'様式2-2'!P75+'様式2-3'!AN75))</f>
        <v/>
      </c>
      <c r="P75" s="129"/>
    </row>
    <row r="76" spans="1:16" hidden="1" x14ac:dyDescent="0.4">
      <c r="A76" s="188">
        <v>69</v>
      </c>
      <c r="B76" s="39"/>
      <c r="C76" s="302"/>
      <c r="D76" s="251"/>
      <c r="E76" s="251"/>
      <c r="F76" s="251"/>
      <c r="G76" s="251"/>
      <c r="H76" s="302"/>
      <c r="I76" s="251"/>
      <c r="J76" s="251"/>
      <c r="K76" s="39"/>
      <c r="L76" s="189" t="str">
        <f>IF(B76="","",(VLOOKUP(A76,'様式2-1'!$A$7:$T$360,11,FALSE)+'様式2-2'!O76+'様式2-3'!AM76))</f>
        <v/>
      </c>
      <c r="M76" s="189" t="str">
        <f t="shared" si="1"/>
        <v/>
      </c>
      <c r="N76" s="128"/>
      <c r="O76" s="189" t="str">
        <f>IF(B76="","",(VLOOKUP(A76,'様式2-1'!$A$7:$T$360,9,FALSE)+'様式2-2'!P76+'様式2-3'!AN76))</f>
        <v/>
      </c>
      <c r="P76" s="129"/>
    </row>
    <row r="77" spans="1:16" hidden="1" x14ac:dyDescent="0.4">
      <c r="A77" s="37">
        <v>70</v>
      </c>
      <c r="B77" s="39"/>
      <c r="C77" s="302"/>
      <c r="D77" s="251"/>
      <c r="E77" s="251"/>
      <c r="F77" s="251"/>
      <c r="G77" s="251"/>
      <c r="H77" s="302"/>
      <c r="I77" s="251"/>
      <c r="J77" s="251"/>
      <c r="K77" s="39"/>
      <c r="L77" s="189" t="str">
        <f>IF(B77="","",(VLOOKUP(A77,'様式2-1'!$A$7:$T$360,11,FALSE)+'様式2-2'!O77+'様式2-3'!AM77))</f>
        <v/>
      </c>
      <c r="M77" s="189" t="str">
        <f t="shared" si="1"/>
        <v/>
      </c>
      <c r="N77" s="128"/>
      <c r="O77" s="189" t="str">
        <f>IF(B77="","",(VLOOKUP(A77,'様式2-1'!$A$7:$T$360,9,FALSE)+'様式2-2'!P77+'様式2-3'!AN77))</f>
        <v/>
      </c>
      <c r="P77" s="129"/>
    </row>
    <row r="78" spans="1:16" hidden="1" x14ac:dyDescent="0.4">
      <c r="A78" s="188">
        <v>71</v>
      </c>
      <c r="B78" s="39"/>
      <c r="C78" s="302"/>
      <c r="D78" s="251"/>
      <c r="E78" s="251"/>
      <c r="F78" s="251"/>
      <c r="G78" s="251"/>
      <c r="H78" s="302"/>
      <c r="I78" s="251"/>
      <c r="J78" s="251"/>
      <c r="K78" s="39"/>
      <c r="L78" s="189" t="str">
        <f>IF(B78="","",(VLOOKUP(A78,'様式2-1'!$A$7:$T$360,11,FALSE)+'様式2-2'!O78+'様式2-3'!AM78))</f>
        <v/>
      </c>
      <c r="M78" s="189" t="str">
        <f t="shared" si="1"/>
        <v/>
      </c>
      <c r="N78" s="128"/>
      <c r="O78" s="189" t="str">
        <f>IF(B78="","",(VLOOKUP(A78,'様式2-1'!$A$7:$T$360,9,FALSE)+'様式2-2'!P78+'様式2-3'!AN78))</f>
        <v/>
      </c>
      <c r="P78" s="129"/>
    </row>
    <row r="79" spans="1:16" hidden="1" x14ac:dyDescent="0.4">
      <c r="A79" s="37">
        <v>72</v>
      </c>
      <c r="B79" s="39"/>
      <c r="C79" s="302"/>
      <c r="D79" s="251"/>
      <c r="E79" s="251"/>
      <c r="F79" s="251"/>
      <c r="G79" s="251"/>
      <c r="H79" s="302"/>
      <c r="I79" s="251"/>
      <c r="J79" s="251"/>
      <c r="K79" s="39"/>
      <c r="L79" s="189" t="str">
        <f>IF(B79="","",(VLOOKUP(A79,'様式2-1'!$A$7:$T$360,11,FALSE)+'様式2-2'!O79+'様式2-3'!AM79))</f>
        <v/>
      </c>
      <c r="M79" s="189" t="str">
        <f t="shared" si="1"/>
        <v/>
      </c>
      <c r="N79" s="128"/>
      <c r="O79" s="189" t="str">
        <f>IF(B79="","",(VLOOKUP(A79,'様式2-1'!$A$7:$T$360,9,FALSE)+'様式2-2'!P79+'様式2-3'!AN79))</f>
        <v/>
      </c>
      <c r="P79" s="129"/>
    </row>
    <row r="80" spans="1:16" hidden="1" x14ac:dyDescent="0.4">
      <c r="A80" s="188">
        <v>73</v>
      </c>
      <c r="B80" s="39"/>
      <c r="C80" s="302"/>
      <c r="D80" s="251"/>
      <c r="E80" s="251"/>
      <c r="F80" s="251"/>
      <c r="G80" s="251"/>
      <c r="H80" s="302"/>
      <c r="I80" s="251"/>
      <c r="J80" s="251"/>
      <c r="K80" s="39"/>
      <c r="L80" s="189" t="str">
        <f>IF(B80="","",(VLOOKUP(A80,'様式2-1'!$A$7:$T$360,11,FALSE)+'様式2-2'!O80+'様式2-3'!AM80))</f>
        <v/>
      </c>
      <c r="M80" s="189" t="str">
        <f t="shared" si="1"/>
        <v/>
      </c>
      <c r="N80" s="128"/>
      <c r="O80" s="189" t="str">
        <f>IF(B80="","",(VLOOKUP(A80,'様式2-1'!$A$7:$T$360,9,FALSE)+'様式2-2'!P80+'様式2-3'!AN80))</f>
        <v/>
      </c>
      <c r="P80" s="129"/>
    </row>
    <row r="81" spans="1:16" hidden="1" x14ac:dyDescent="0.4">
      <c r="A81" s="37">
        <v>74</v>
      </c>
      <c r="B81" s="39"/>
      <c r="C81" s="302"/>
      <c r="D81" s="251"/>
      <c r="E81" s="251"/>
      <c r="F81" s="251"/>
      <c r="G81" s="251"/>
      <c r="H81" s="302"/>
      <c r="I81" s="251"/>
      <c r="J81" s="251"/>
      <c r="K81" s="39"/>
      <c r="L81" s="189" t="str">
        <f>IF(B81="","",(VLOOKUP(A81,'様式2-1'!$A$7:$T$360,11,FALSE)+'様式2-2'!O81+'様式2-3'!AM81))</f>
        <v/>
      </c>
      <c r="M81" s="189" t="str">
        <f t="shared" si="1"/>
        <v/>
      </c>
      <c r="N81" s="128"/>
      <c r="O81" s="189" t="str">
        <f>IF(B81="","",(VLOOKUP(A81,'様式2-1'!$A$7:$T$360,9,FALSE)+'様式2-2'!P81+'様式2-3'!AN81))</f>
        <v/>
      </c>
      <c r="P81" s="129"/>
    </row>
    <row r="82" spans="1:16" hidden="1" x14ac:dyDescent="0.4">
      <c r="A82" s="188">
        <v>75</v>
      </c>
      <c r="B82" s="39"/>
      <c r="C82" s="302"/>
      <c r="D82" s="251"/>
      <c r="E82" s="251"/>
      <c r="F82" s="251"/>
      <c r="G82" s="251"/>
      <c r="H82" s="302"/>
      <c r="I82" s="251"/>
      <c r="J82" s="251"/>
      <c r="K82" s="39"/>
      <c r="L82" s="189" t="str">
        <f>IF(B82="","",(VLOOKUP(A82,'様式2-1'!$A$7:$T$360,11,FALSE)+'様式2-2'!O82+'様式2-3'!AM82))</f>
        <v/>
      </c>
      <c r="M82" s="189" t="str">
        <f t="shared" si="1"/>
        <v/>
      </c>
      <c r="N82" s="128"/>
      <c r="O82" s="189" t="str">
        <f>IF(B82="","",(VLOOKUP(A82,'様式2-1'!$A$7:$T$360,9,FALSE)+'様式2-2'!P82+'様式2-3'!AN82))</f>
        <v/>
      </c>
      <c r="P82" s="129"/>
    </row>
    <row r="83" spans="1:16" hidden="1" x14ac:dyDescent="0.4">
      <c r="A83" s="37">
        <v>76</v>
      </c>
      <c r="B83" s="39"/>
      <c r="C83" s="302"/>
      <c r="D83" s="251"/>
      <c r="E83" s="251"/>
      <c r="F83" s="251"/>
      <c r="G83" s="251"/>
      <c r="H83" s="302"/>
      <c r="I83" s="251"/>
      <c r="J83" s="251"/>
      <c r="K83" s="39"/>
      <c r="L83" s="189" t="str">
        <f>IF(B83="","",(VLOOKUP(A83,'様式2-1'!$A$7:$T$360,11,FALSE)+'様式2-2'!O83+'様式2-3'!AM83))</f>
        <v/>
      </c>
      <c r="M83" s="189" t="str">
        <f t="shared" si="1"/>
        <v/>
      </c>
      <c r="N83" s="128"/>
      <c r="O83" s="189" t="str">
        <f>IF(B83="","",(VLOOKUP(A83,'様式2-1'!$A$7:$T$360,9,FALSE)+'様式2-2'!P83+'様式2-3'!AN83))</f>
        <v/>
      </c>
      <c r="P83" s="129"/>
    </row>
    <row r="84" spans="1:16" hidden="1" x14ac:dyDescent="0.4">
      <c r="A84" s="188">
        <v>77</v>
      </c>
      <c r="B84" s="39"/>
      <c r="C84" s="302"/>
      <c r="D84" s="251"/>
      <c r="E84" s="251"/>
      <c r="F84" s="251"/>
      <c r="G84" s="251"/>
      <c r="H84" s="302"/>
      <c r="I84" s="251"/>
      <c r="J84" s="251"/>
      <c r="K84" s="39"/>
      <c r="L84" s="189" t="str">
        <f>IF(B84="","",(VLOOKUP(A84,'様式2-1'!$A$7:$T$360,11,FALSE)+'様式2-2'!O84+'様式2-3'!AM84))</f>
        <v/>
      </c>
      <c r="M84" s="189" t="str">
        <f t="shared" si="1"/>
        <v/>
      </c>
      <c r="N84" s="128"/>
      <c r="O84" s="189" t="str">
        <f>IF(B84="","",(VLOOKUP(A84,'様式2-1'!$A$7:$T$360,9,FALSE)+'様式2-2'!P84+'様式2-3'!AN84))</f>
        <v/>
      </c>
      <c r="P84" s="129"/>
    </row>
    <row r="85" spans="1:16" hidden="1" x14ac:dyDescent="0.4">
      <c r="A85" s="37">
        <v>78</v>
      </c>
      <c r="B85" s="39"/>
      <c r="C85" s="302"/>
      <c r="D85" s="251"/>
      <c r="E85" s="251"/>
      <c r="F85" s="251"/>
      <c r="G85" s="251"/>
      <c r="H85" s="302"/>
      <c r="I85" s="251"/>
      <c r="J85" s="251"/>
      <c r="K85" s="39"/>
      <c r="L85" s="189" t="str">
        <f>IF(B85="","",(VLOOKUP(A85,'様式2-1'!$A$7:$T$360,11,FALSE)+'様式2-2'!O85+'様式2-3'!AM85))</f>
        <v/>
      </c>
      <c r="M85" s="189" t="str">
        <f t="shared" si="1"/>
        <v/>
      </c>
      <c r="N85" s="128"/>
      <c r="O85" s="189" t="str">
        <f>IF(B85="","",(VLOOKUP(A85,'様式2-1'!$A$7:$T$360,9,FALSE)+'様式2-2'!P85+'様式2-3'!AN85))</f>
        <v/>
      </c>
      <c r="P85" s="129"/>
    </row>
    <row r="86" spans="1:16" hidden="1" x14ac:dyDescent="0.4">
      <c r="A86" s="188">
        <v>79</v>
      </c>
      <c r="B86" s="39"/>
      <c r="C86" s="302"/>
      <c r="D86" s="251"/>
      <c r="E86" s="251"/>
      <c r="F86" s="251"/>
      <c r="G86" s="251"/>
      <c r="H86" s="302"/>
      <c r="I86" s="251"/>
      <c r="J86" s="251"/>
      <c r="K86" s="39"/>
      <c r="L86" s="189" t="str">
        <f>IF(B86="","",(VLOOKUP(A86,'様式2-1'!$A$7:$T$360,11,FALSE)+'様式2-2'!O86+'様式2-3'!AM86))</f>
        <v/>
      </c>
      <c r="M86" s="189" t="str">
        <f t="shared" si="1"/>
        <v/>
      </c>
      <c r="N86" s="128"/>
      <c r="O86" s="189" t="str">
        <f>IF(B86="","",(VLOOKUP(A86,'様式2-1'!$A$7:$T$360,9,FALSE)+'様式2-2'!P86+'様式2-3'!AN86))</f>
        <v/>
      </c>
      <c r="P86" s="129"/>
    </row>
    <row r="87" spans="1:16" hidden="1" x14ac:dyDescent="0.4">
      <c r="A87" s="37">
        <v>80</v>
      </c>
      <c r="B87" s="39"/>
      <c r="C87" s="302"/>
      <c r="D87" s="251"/>
      <c r="E87" s="251"/>
      <c r="F87" s="251"/>
      <c r="G87" s="251"/>
      <c r="H87" s="302"/>
      <c r="I87" s="251"/>
      <c r="J87" s="251"/>
      <c r="K87" s="39"/>
      <c r="L87" s="189" t="str">
        <f>IF(B87="","",(VLOOKUP(A87,'様式2-1'!$A$7:$T$360,11,FALSE)+'様式2-2'!O87+'様式2-3'!AM87))</f>
        <v/>
      </c>
      <c r="M87" s="189" t="str">
        <f t="shared" si="1"/>
        <v/>
      </c>
      <c r="N87" s="128"/>
      <c r="O87" s="189" t="str">
        <f>IF(B87="","",(VLOOKUP(A87,'様式2-1'!$A$7:$T$360,9,FALSE)+'様式2-2'!P87+'様式2-3'!AN87))</f>
        <v/>
      </c>
      <c r="P87" s="129"/>
    </row>
    <row r="88" spans="1:16" hidden="1" x14ac:dyDescent="0.4">
      <c r="A88" s="188">
        <v>81</v>
      </c>
      <c r="B88" s="39"/>
      <c r="C88" s="302"/>
      <c r="D88" s="251"/>
      <c r="E88" s="251"/>
      <c r="F88" s="251"/>
      <c r="G88" s="251"/>
      <c r="H88" s="302"/>
      <c r="I88" s="251"/>
      <c r="J88" s="251"/>
      <c r="K88" s="39"/>
      <c r="L88" s="189" t="str">
        <f>IF(B88="","",(VLOOKUP(A88,'様式2-1'!$A$7:$T$360,11,FALSE)+'様式2-2'!O88+'様式2-3'!AM88))</f>
        <v/>
      </c>
      <c r="M88" s="189" t="str">
        <f t="shared" si="1"/>
        <v/>
      </c>
      <c r="N88" s="128"/>
      <c r="O88" s="189" t="str">
        <f>IF(B88="","",(VLOOKUP(A88,'様式2-1'!$A$7:$T$360,9,FALSE)+'様式2-2'!P88+'様式2-3'!AN88))</f>
        <v/>
      </c>
      <c r="P88" s="129"/>
    </row>
    <row r="89" spans="1:16" hidden="1" x14ac:dyDescent="0.4">
      <c r="A89" s="37">
        <v>82</v>
      </c>
      <c r="B89" s="39"/>
      <c r="C89" s="302"/>
      <c r="D89" s="251"/>
      <c r="E89" s="251"/>
      <c r="F89" s="251"/>
      <c r="G89" s="251"/>
      <c r="H89" s="302"/>
      <c r="I89" s="251"/>
      <c r="J89" s="251"/>
      <c r="K89" s="39"/>
      <c r="L89" s="189" t="str">
        <f>IF(B89="","",(VLOOKUP(A89,'様式2-1'!$A$7:$T$360,11,FALSE)+'様式2-2'!O89+'様式2-3'!AM89))</f>
        <v/>
      </c>
      <c r="M89" s="189" t="str">
        <f t="shared" si="1"/>
        <v/>
      </c>
      <c r="N89" s="128"/>
      <c r="O89" s="189" t="str">
        <f>IF(B89="","",(VLOOKUP(A89,'様式2-1'!$A$7:$T$360,9,FALSE)+'様式2-2'!P89+'様式2-3'!AN89))</f>
        <v/>
      </c>
      <c r="P89" s="129"/>
    </row>
    <row r="90" spans="1:16" hidden="1" x14ac:dyDescent="0.4">
      <c r="A90" s="188">
        <v>83</v>
      </c>
      <c r="B90" s="39"/>
      <c r="C90" s="302"/>
      <c r="D90" s="251"/>
      <c r="E90" s="251"/>
      <c r="F90" s="251"/>
      <c r="G90" s="251"/>
      <c r="H90" s="302"/>
      <c r="I90" s="251"/>
      <c r="J90" s="251"/>
      <c r="K90" s="39"/>
      <c r="L90" s="189" t="str">
        <f>IF(B90="","",(VLOOKUP(A90,'様式2-1'!$A$7:$T$360,11,FALSE)+'様式2-2'!O90+'様式2-3'!AM90))</f>
        <v/>
      </c>
      <c r="M90" s="189" t="str">
        <f t="shared" si="1"/>
        <v/>
      </c>
      <c r="N90" s="128"/>
      <c r="O90" s="189" t="str">
        <f>IF(B90="","",(VLOOKUP(A90,'様式2-1'!$A$7:$T$360,9,FALSE)+'様式2-2'!P90+'様式2-3'!AN90))</f>
        <v/>
      </c>
      <c r="P90" s="129"/>
    </row>
    <row r="91" spans="1:16" hidden="1" x14ac:dyDescent="0.4">
      <c r="A91" s="37">
        <v>84</v>
      </c>
      <c r="B91" s="39"/>
      <c r="C91" s="302"/>
      <c r="D91" s="251"/>
      <c r="E91" s="251"/>
      <c r="F91" s="251"/>
      <c r="G91" s="251"/>
      <c r="H91" s="302"/>
      <c r="I91" s="251"/>
      <c r="J91" s="251"/>
      <c r="K91" s="39"/>
      <c r="L91" s="189" t="str">
        <f>IF(B91="","",(VLOOKUP(A91,'様式2-1'!$A$7:$T$360,11,FALSE)+'様式2-2'!O91+'様式2-3'!AM91))</f>
        <v/>
      </c>
      <c r="M91" s="189" t="str">
        <f t="shared" si="1"/>
        <v/>
      </c>
      <c r="N91" s="128"/>
      <c r="O91" s="189" t="str">
        <f>IF(B91="","",(VLOOKUP(A91,'様式2-1'!$A$7:$T$360,9,FALSE)+'様式2-2'!P91+'様式2-3'!AN91))</f>
        <v/>
      </c>
      <c r="P91" s="129"/>
    </row>
    <row r="92" spans="1:16" hidden="1" x14ac:dyDescent="0.4">
      <c r="A92" s="188">
        <v>85</v>
      </c>
      <c r="B92" s="39"/>
      <c r="C92" s="302"/>
      <c r="D92" s="251"/>
      <c r="E92" s="251"/>
      <c r="F92" s="251"/>
      <c r="G92" s="251"/>
      <c r="H92" s="302"/>
      <c r="I92" s="251"/>
      <c r="J92" s="251"/>
      <c r="K92" s="39"/>
      <c r="L92" s="189" t="str">
        <f>IF(B92="","",(VLOOKUP(A92,'様式2-1'!$A$7:$T$360,11,FALSE)+'様式2-2'!O92+'様式2-3'!AM92))</f>
        <v/>
      </c>
      <c r="M92" s="189" t="str">
        <f t="shared" si="1"/>
        <v/>
      </c>
      <c r="N92" s="128"/>
      <c r="O92" s="189" t="str">
        <f>IF(B92="","",(VLOOKUP(A92,'様式2-1'!$A$7:$T$360,9,FALSE)+'様式2-2'!P92+'様式2-3'!AN92))</f>
        <v/>
      </c>
      <c r="P92" s="129"/>
    </row>
    <row r="93" spans="1:16" hidden="1" x14ac:dyDescent="0.4">
      <c r="A93" s="37">
        <v>86</v>
      </c>
      <c r="B93" s="39"/>
      <c r="C93" s="302"/>
      <c r="D93" s="251"/>
      <c r="E93" s="251"/>
      <c r="F93" s="251"/>
      <c r="G93" s="251"/>
      <c r="H93" s="302"/>
      <c r="I93" s="251"/>
      <c r="J93" s="251"/>
      <c r="K93" s="39"/>
      <c r="L93" s="189" t="str">
        <f>IF(B93="","",(VLOOKUP(A93,'様式2-1'!$A$7:$T$360,11,FALSE)+'様式2-2'!O93+'様式2-3'!AM93))</f>
        <v/>
      </c>
      <c r="M93" s="189" t="str">
        <f t="shared" si="1"/>
        <v/>
      </c>
      <c r="N93" s="128"/>
      <c r="O93" s="189" t="str">
        <f>IF(B93="","",(VLOOKUP(A93,'様式2-1'!$A$7:$T$360,9,FALSE)+'様式2-2'!P93+'様式2-3'!AN93))</f>
        <v/>
      </c>
      <c r="P93" s="129"/>
    </row>
    <row r="94" spans="1:16" hidden="1" x14ac:dyDescent="0.4">
      <c r="A94" s="188">
        <v>87</v>
      </c>
      <c r="B94" s="39"/>
      <c r="C94" s="302"/>
      <c r="D94" s="251"/>
      <c r="E94" s="251"/>
      <c r="F94" s="251"/>
      <c r="G94" s="251"/>
      <c r="H94" s="302"/>
      <c r="I94" s="251"/>
      <c r="J94" s="251"/>
      <c r="K94" s="39"/>
      <c r="L94" s="189" t="str">
        <f>IF(B94="","",(VLOOKUP(A94,'様式2-1'!$A$7:$T$360,11,FALSE)+'様式2-2'!O94+'様式2-3'!AM94))</f>
        <v/>
      </c>
      <c r="M94" s="189" t="str">
        <f t="shared" si="1"/>
        <v/>
      </c>
      <c r="N94" s="128"/>
      <c r="O94" s="189" t="str">
        <f>IF(B94="","",(VLOOKUP(A94,'様式2-1'!$A$7:$T$360,9,FALSE)+'様式2-2'!P94+'様式2-3'!AN94))</f>
        <v/>
      </c>
      <c r="P94" s="129"/>
    </row>
    <row r="95" spans="1:16" hidden="1" x14ac:dyDescent="0.4">
      <c r="A95" s="37">
        <v>88</v>
      </c>
      <c r="B95" s="39"/>
      <c r="C95" s="302"/>
      <c r="D95" s="251"/>
      <c r="E95" s="251"/>
      <c r="F95" s="251"/>
      <c r="G95" s="251"/>
      <c r="H95" s="302"/>
      <c r="I95" s="251"/>
      <c r="J95" s="251"/>
      <c r="K95" s="39"/>
      <c r="L95" s="189" t="str">
        <f>IF(B95="","",(VLOOKUP(A95,'様式2-1'!$A$7:$T$360,11,FALSE)+'様式2-2'!O95+'様式2-3'!AM95))</f>
        <v/>
      </c>
      <c r="M95" s="189" t="str">
        <f t="shared" si="1"/>
        <v/>
      </c>
      <c r="N95" s="128"/>
      <c r="O95" s="189" t="str">
        <f>IF(B95="","",(VLOOKUP(A95,'様式2-1'!$A$7:$T$360,9,FALSE)+'様式2-2'!P95+'様式2-3'!AN95))</f>
        <v/>
      </c>
      <c r="P95" s="129"/>
    </row>
    <row r="96" spans="1:16" hidden="1" x14ac:dyDescent="0.4">
      <c r="A96" s="188">
        <v>89</v>
      </c>
      <c r="B96" s="39"/>
      <c r="C96" s="302"/>
      <c r="D96" s="251"/>
      <c r="E96" s="251"/>
      <c r="F96" s="251"/>
      <c r="G96" s="251"/>
      <c r="H96" s="302"/>
      <c r="I96" s="251"/>
      <c r="J96" s="251"/>
      <c r="K96" s="39"/>
      <c r="L96" s="189" t="str">
        <f>IF(B96="","",(VLOOKUP(A96,'様式2-1'!$A$7:$T$360,11,FALSE)+'様式2-2'!O96+'様式2-3'!AM96))</f>
        <v/>
      </c>
      <c r="M96" s="189" t="str">
        <f t="shared" si="1"/>
        <v/>
      </c>
      <c r="N96" s="128"/>
      <c r="O96" s="189" t="str">
        <f>IF(B96="","",(VLOOKUP(A96,'様式2-1'!$A$7:$T$360,9,FALSE)+'様式2-2'!P96+'様式2-3'!AN96))</f>
        <v/>
      </c>
      <c r="P96" s="129"/>
    </row>
    <row r="97" spans="1:16" hidden="1" x14ac:dyDescent="0.4">
      <c r="A97" s="37">
        <v>90</v>
      </c>
      <c r="B97" s="39"/>
      <c r="C97" s="302"/>
      <c r="D97" s="251"/>
      <c r="E97" s="251"/>
      <c r="F97" s="251"/>
      <c r="G97" s="251"/>
      <c r="H97" s="302"/>
      <c r="I97" s="251"/>
      <c r="J97" s="251"/>
      <c r="K97" s="39"/>
      <c r="L97" s="189" t="str">
        <f>IF(B97="","",(VLOOKUP(A97,'様式2-1'!$A$7:$T$360,11,FALSE)+'様式2-2'!O97+'様式2-3'!AM97))</f>
        <v/>
      </c>
      <c r="M97" s="189" t="str">
        <f t="shared" si="1"/>
        <v/>
      </c>
      <c r="N97" s="128"/>
      <c r="O97" s="189" t="str">
        <f>IF(B97="","",(VLOOKUP(A97,'様式2-1'!$A$7:$T$360,9,FALSE)+'様式2-2'!P97+'様式2-3'!AN97))</f>
        <v/>
      </c>
      <c r="P97" s="129"/>
    </row>
    <row r="98" spans="1:16" hidden="1" x14ac:dyDescent="0.4">
      <c r="A98" s="188">
        <v>91</v>
      </c>
      <c r="B98" s="39"/>
      <c r="C98" s="302"/>
      <c r="D98" s="251"/>
      <c r="E98" s="251"/>
      <c r="F98" s="251"/>
      <c r="G98" s="251"/>
      <c r="H98" s="302"/>
      <c r="I98" s="251"/>
      <c r="J98" s="251"/>
      <c r="K98" s="39"/>
      <c r="L98" s="189" t="str">
        <f>IF(B98="","",(VLOOKUP(A98,'様式2-1'!$A$7:$T$360,11,FALSE)+'様式2-2'!O98+'様式2-3'!AM98))</f>
        <v/>
      </c>
      <c r="M98" s="189" t="str">
        <f t="shared" si="1"/>
        <v/>
      </c>
      <c r="N98" s="128"/>
      <c r="O98" s="189" t="str">
        <f>IF(B98="","",(VLOOKUP(A98,'様式2-1'!$A$7:$T$360,9,FALSE)+'様式2-2'!P98+'様式2-3'!AN98))</f>
        <v/>
      </c>
      <c r="P98" s="129"/>
    </row>
    <row r="99" spans="1:16" hidden="1" x14ac:dyDescent="0.4">
      <c r="A99" s="37">
        <v>92</v>
      </c>
      <c r="B99" s="39"/>
      <c r="C99" s="302"/>
      <c r="D99" s="251"/>
      <c r="E99" s="251"/>
      <c r="F99" s="251"/>
      <c r="G99" s="251"/>
      <c r="H99" s="302"/>
      <c r="I99" s="251"/>
      <c r="J99" s="251"/>
      <c r="K99" s="39"/>
      <c r="L99" s="189" t="str">
        <f>IF(B99="","",(VLOOKUP(A99,'様式2-1'!$A$7:$T$360,11,FALSE)+'様式2-2'!O99+'様式2-3'!AM99))</f>
        <v/>
      </c>
      <c r="M99" s="189" t="str">
        <f t="shared" si="1"/>
        <v/>
      </c>
      <c r="N99" s="128"/>
      <c r="O99" s="189" t="str">
        <f>IF(B99="","",(VLOOKUP(A99,'様式2-1'!$A$7:$T$360,9,FALSE)+'様式2-2'!P99+'様式2-3'!AN99))</f>
        <v/>
      </c>
      <c r="P99" s="129"/>
    </row>
    <row r="100" spans="1:16" hidden="1" x14ac:dyDescent="0.4">
      <c r="A100" s="188">
        <v>93</v>
      </c>
      <c r="B100" s="39"/>
      <c r="C100" s="302"/>
      <c r="D100" s="251"/>
      <c r="E100" s="251"/>
      <c r="F100" s="251"/>
      <c r="G100" s="251"/>
      <c r="H100" s="302"/>
      <c r="I100" s="251"/>
      <c r="J100" s="251"/>
      <c r="K100" s="39"/>
      <c r="L100" s="189" t="str">
        <f>IF(B100="","",(VLOOKUP(A100,'様式2-1'!$A$7:$T$360,11,FALSE)+'様式2-2'!O100+'様式2-3'!AM100))</f>
        <v/>
      </c>
      <c r="M100" s="189" t="str">
        <f t="shared" si="1"/>
        <v/>
      </c>
      <c r="N100" s="128"/>
      <c r="O100" s="189" t="str">
        <f>IF(B100="","",(VLOOKUP(A100,'様式2-1'!$A$7:$T$360,9,FALSE)+'様式2-2'!P100+'様式2-3'!AN100))</f>
        <v/>
      </c>
      <c r="P100" s="129"/>
    </row>
    <row r="101" spans="1:16" hidden="1" x14ac:dyDescent="0.4">
      <c r="A101" s="37">
        <v>94</v>
      </c>
      <c r="B101" s="39"/>
      <c r="C101" s="302"/>
      <c r="D101" s="251"/>
      <c r="E101" s="251"/>
      <c r="F101" s="251"/>
      <c r="G101" s="251"/>
      <c r="H101" s="302"/>
      <c r="I101" s="251"/>
      <c r="J101" s="251"/>
      <c r="K101" s="39"/>
      <c r="L101" s="189" t="str">
        <f>IF(B101="","",(VLOOKUP(A101,'様式2-1'!$A$7:$T$360,11,FALSE)+'様式2-2'!O101+'様式2-3'!AM101))</f>
        <v/>
      </c>
      <c r="M101" s="189" t="str">
        <f t="shared" si="1"/>
        <v/>
      </c>
      <c r="N101" s="128"/>
      <c r="O101" s="189" t="str">
        <f>IF(B101="","",(VLOOKUP(A101,'様式2-1'!$A$7:$T$360,9,FALSE)+'様式2-2'!P101+'様式2-3'!AN101))</f>
        <v/>
      </c>
      <c r="P101" s="129"/>
    </row>
    <row r="102" spans="1:16" hidden="1" x14ac:dyDescent="0.4">
      <c r="A102" s="188">
        <v>95</v>
      </c>
      <c r="B102" s="39"/>
      <c r="C102" s="302"/>
      <c r="D102" s="251"/>
      <c r="E102" s="251"/>
      <c r="F102" s="251"/>
      <c r="G102" s="251"/>
      <c r="H102" s="302"/>
      <c r="I102" s="251"/>
      <c r="J102" s="251"/>
      <c r="K102" s="39"/>
      <c r="L102" s="189" t="str">
        <f>IF(B102="","",(VLOOKUP(A102,'様式2-1'!$A$7:$T$360,11,FALSE)+'様式2-2'!O102+'様式2-3'!AM102))</f>
        <v/>
      </c>
      <c r="M102" s="189" t="str">
        <f t="shared" si="1"/>
        <v/>
      </c>
      <c r="N102" s="128"/>
      <c r="O102" s="189" t="str">
        <f>IF(B102="","",(VLOOKUP(A102,'様式2-1'!$A$7:$T$360,9,FALSE)+'様式2-2'!P102+'様式2-3'!AN102))</f>
        <v/>
      </c>
      <c r="P102" s="129"/>
    </row>
    <row r="103" spans="1:16" hidden="1" x14ac:dyDescent="0.4">
      <c r="A103" s="37">
        <v>96</v>
      </c>
      <c r="B103" s="39"/>
      <c r="C103" s="302"/>
      <c r="D103" s="251"/>
      <c r="E103" s="251"/>
      <c r="F103" s="251"/>
      <c r="G103" s="251"/>
      <c r="H103" s="302"/>
      <c r="I103" s="251"/>
      <c r="J103" s="251"/>
      <c r="K103" s="39"/>
      <c r="L103" s="189" t="str">
        <f>IF(B103="","",(VLOOKUP(A103,'様式2-1'!$A$7:$T$360,11,FALSE)+'様式2-2'!O103+'様式2-3'!AM103))</f>
        <v/>
      </c>
      <c r="M103" s="189" t="str">
        <f t="shared" si="1"/>
        <v/>
      </c>
      <c r="N103" s="128"/>
      <c r="O103" s="189" t="str">
        <f>IF(B103="","",(VLOOKUP(A103,'様式2-1'!$A$7:$T$360,9,FALSE)+'様式2-2'!P103+'様式2-3'!AN103))</f>
        <v/>
      </c>
      <c r="P103" s="129"/>
    </row>
    <row r="104" spans="1:16" hidden="1" x14ac:dyDescent="0.4">
      <c r="A104" s="188">
        <v>97</v>
      </c>
      <c r="B104" s="39"/>
      <c r="C104" s="302"/>
      <c r="D104" s="251"/>
      <c r="E104" s="251"/>
      <c r="F104" s="251"/>
      <c r="G104" s="251"/>
      <c r="H104" s="302"/>
      <c r="I104" s="251"/>
      <c r="J104" s="251"/>
      <c r="K104" s="39"/>
      <c r="L104" s="189" t="str">
        <f>IF(B104="","",(VLOOKUP(A104,'様式2-1'!$A$7:$T$360,11,FALSE)+'様式2-2'!O104+'様式2-3'!AM104))</f>
        <v/>
      </c>
      <c r="M104" s="189" t="str">
        <f t="shared" ref="M104:M106" si="2">IF(B104="","",L104-O104)</f>
        <v/>
      </c>
      <c r="N104" s="128"/>
      <c r="O104" s="189" t="str">
        <f>IF(B104="","",(VLOOKUP(A104,'様式2-1'!$A$7:$T$360,9,FALSE)+'様式2-2'!P104+'様式2-3'!AN104))</f>
        <v/>
      </c>
      <c r="P104" s="129"/>
    </row>
    <row r="105" spans="1:16" hidden="1" x14ac:dyDescent="0.4">
      <c r="A105" s="37">
        <v>98</v>
      </c>
      <c r="B105" s="39"/>
      <c r="C105" s="302"/>
      <c r="D105" s="251"/>
      <c r="E105" s="251"/>
      <c r="F105" s="251"/>
      <c r="G105" s="251"/>
      <c r="H105" s="302"/>
      <c r="I105" s="251"/>
      <c r="J105" s="251"/>
      <c r="K105" s="39"/>
      <c r="L105" s="189" t="str">
        <f>IF(B105="","",(VLOOKUP(A105,'様式2-1'!$A$7:$T$360,11,FALSE)+'様式2-2'!O105+'様式2-3'!AM105))</f>
        <v/>
      </c>
      <c r="M105" s="189" t="str">
        <f t="shared" si="2"/>
        <v/>
      </c>
      <c r="N105" s="128"/>
      <c r="O105" s="189" t="str">
        <f>IF(B105="","",(VLOOKUP(A105,'様式2-1'!$A$7:$T$360,9,FALSE)+'様式2-2'!P105+'様式2-3'!AN105))</f>
        <v/>
      </c>
      <c r="P105" s="129"/>
    </row>
    <row r="106" spans="1:16" hidden="1" x14ac:dyDescent="0.4">
      <c r="A106" s="188">
        <v>99</v>
      </c>
      <c r="B106" s="39"/>
      <c r="C106" s="302"/>
      <c r="D106" s="251"/>
      <c r="E106" s="251"/>
      <c r="F106" s="251"/>
      <c r="G106" s="251"/>
      <c r="H106" s="302"/>
      <c r="I106" s="251"/>
      <c r="J106" s="251"/>
      <c r="K106" s="39"/>
      <c r="L106" s="189" t="str">
        <f>IF(B106="","",(VLOOKUP(A106,'様式2-1'!$A$7:$T$360,11,FALSE)+'様式2-2'!O106+'様式2-3'!AM106))</f>
        <v/>
      </c>
      <c r="M106" s="189" t="str">
        <f t="shared" si="2"/>
        <v/>
      </c>
      <c r="N106" s="128"/>
      <c r="O106" s="189" t="str">
        <f>IF(B106="","",(VLOOKUP(A106,'様式2-1'!$A$7:$T$360,9,FALSE)+'様式2-2'!P106+'様式2-3'!AN106))</f>
        <v/>
      </c>
      <c r="P106" s="129"/>
    </row>
    <row r="107" spans="1:16" ht="19.5" hidden="1" thickBot="1" x14ac:dyDescent="0.45">
      <c r="A107" s="38">
        <v>100</v>
      </c>
      <c r="B107" s="209"/>
      <c r="C107" s="327"/>
      <c r="D107" s="328"/>
      <c r="E107" s="328"/>
      <c r="F107" s="328"/>
      <c r="G107" s="328"/>
      <c r="H107" s="327"/>
      <c r="I107" s="328"/>
      <c r="J107" s="328"/>
      <c r="K107" s="209"/>
      <c r="L107" s="210" t="str">
        <f>IF(B107="","",(VLOOKUP(A107,'様式2-1'!$A$7:$T$360,11,FALSE)+'様式2-2'!O107+'様式2-3'!AM107))</f>
        <v/>
      </c>
      <c r="M107" s="210" t="str">
        <f t="shared" si="0"/>
        <v/>
      </c>
      <c r="N107" s="211"/>
      <c r="O107" s="210" t="str">
        <f>IF(B107="","",(VLOOKUP(A107,'様式2-1'!$A$7:$T$360,9,FALSE)+'様式2-2'!P107+'様式2-3'!AN107))</f>
        <v/>
      </c>
      <c r="P107" s="212"/>
    </row>
    <row r="108" spans="1:16" x14ac:dyDescent="0.4">
      <c r="A108" t="s">
        <v>105</v>
      </c>
    </row>
    <row r="109" spans="1:16" x14ac:dyDescent="0.4">
      <c r="A109" t="s">
        <v>139</v>
      </c>
    </row>
    <row r="110" spans="1:16" x14ac:dyDescent="0.4">
      <c r="A110" t="s">
        <v>137</v>
      </c>
    </row>
    <row r="111" spans="1:16" x14ac:dyDescent="0.4">
      <c r="A111" t="s">
        <v>138</v>
      </c>
    </row>
    <row r="112" spans="1:16" ht="34.5" customHeight="1" x14ac:dyDescent="0.4">
      <c r="M112" s="46" t="s">
        <v>106</v>
      </c>
    </row>
    <row r="113" spans="13:16" ht="34.5" customHeight="1" x14ac:dyDescent="0.4">
      <c r="M113" s="308" t="s">
        <v>50</v>
      </c>
      <c r="N113" s="309"/>
    </row>
    <row r="114" spans="13:16" ht="34.5" customHeight="1" x14ac:dyDescent="0.4">
      <c r="N114" s="47" t="s">
        <v>51</v>
      </c>
      <c r="O114" s="305"/>
      <c r="P114" s="257"/>
    </row>
    <row r="115" spans="13:16" ht="34.5" customHeight="1" x14ac:dyDescent="0.4">
      <c r="N115" s="48" t="s">
        <v>52</v>
      </c>
      <c r="O115" s="306"/>
      <c r="P115" s="307"/>
    </row>
  </sheetData>
  <mergeCells count="213">
    <mergeCell ref="C107:G107"/>
    <mergeCell ref="H107:J107"/>
    <mergeCell ref="C37:G37"/>
    <mergeCell ref="H37:J37"/>
    <mergeCell ref="C38:G38"/>
    <mergeCell ref="H38:J38"/>
    <mergeCell ref="C39:G39"/>
    <mergeCell ref="H39:J39"/>
    <mergeCell ref="C40:G40"/>
    <mergeCell ref="C41:G41"/>
    <mergeCell ref="C42:G42"/>
    <mergeCell ref="C43:G43"/>
    <mergeCell ref="C44:G44"/>
    <mergeCell ref="C45:G45"/>
    <mergeCell ref="C46:G46"/>
    <mergeCell ref="C47:G47"/>
    <mergeCell ref="H23:J23"/>
    <mergeCell ref="H24:J24"/>
    <mergeCell ref="H25:J25"/>
    <mergeCell ref="H26:J26"/>
    <mergeCell ref="H27:J27"/>
    <mergeCell ref="H28:J28"/>
    <mergeCell ref="H34:J34"/>
    <mergeCell ref="H35:J35"/>
    <mergeCell ref="H36:J36"/>
    <mergeCell ref="H29:J29"/>
    <mergeCell ref="H30:J30"/>
    <mergeCell ref="H31:J31"/>
    <mergeCell ref="H32:J32"/>
    <mergeCell ref="H33:J33"/>
    <mergeCell ref="C32:G32"/>
    <mergeCell ref="C33:G33"/>
    <mergeCell ref="C34:G34"/>
    <mergeCell ref="C35:G35"/>
    <mergeCell ref="C36:G36"/>
    <mergeCell ref="H4:J4"/>
    <mergeCell ref="H6:J6"/>
    <mergeCell ref="H5:J5"/>
    <mergeCell ref="H7:J7"/>
    <mergeCell ref="H8:J8"/>
    <mergeCell ref="H9:J9"/>
    <mergeCell ref="H10:J10"/>
    <mergeCell ref="H11:J11"/>
    <mergeCell ref="H12:J12"/>
    <mergeCell ref="H13:J13"/>
    <mergeCell ref="H14:J14"/>
    <mergeCell ref="H15:J15"/>
    <mergeCell ref="H16:J16"/>
    <mergeCell ref="H17:J17"/>
    <mergeCell ref="H18:J18"/>
    <mergeCell ref="H19:J19"/>
    <mergeCell ref="H20:J20"/>
    <mergeCell ref="H21:J21"/>
    <mergeCell ref="H22:J22"/>
    <mergeCell ref="C23:G23"/>
    <mergeCell ref="C24:G24"/>
    <mergeCell ref="C25:G25"/>
    <mergeCell ref="C26:G26"/>
    <mergeCell ref="C27:G27"/>
    <mergeCell ref="C28:G28"/>
    <mergeCell ref="C29:G29"/>
    <mergeCell ref="C30:G30"/>
    <mergeCell ref="C31:G31"/>
    <mergeCell ref="N2:P2"/>
    <mergeCell ref="O114:P114"/>
    <mergeCell ref="O115:P115"/>
    <mergeCell ref="N1:P1"/>
    <mergeCell ref="M113:N113"/>
    <mergeCell ref="C4:G4"/>
    <mergeCell ref="C7:G7"/>
    <mergeCell ref="C8:G8"/>
    <mergeCell ref="C5:G5"/>
    <mergeCell ref="C6:G6"/>
    <mergeCell ref="C9:G9"/>
    <mergeCell ref="C10:G10"/>
    <mergeCell ref="C11:G11"/>
    <mergeCell ref="C12:G12"/>
    <mergeCell ref="C13:G13"/>
    <mergeCell ref="C14:G14"/>
    <mergeCell ref="C15:G15"/>
    <mergeCell ref="C16:G16"/>
    <mergeCell ref="C17:G17"/>
    <mergeCell ref="C18:G18"/>
    <mergeCell ref="C19:G19"/>
    <mergeCell ref="C20:G20"/>
    <mergeCell ref="C21:G21"/>
    <mergeCell ref="C22:G22"/>
    <mergeCell ref="C53:G53"/>
    <mergeCell ref="C54:G54"/>
    <mergeCell ref="C55:G55"/>
    <mergeCell ref="C56:G56"/>
    <mergeCell ref="C57:G57"/>
    <mergeCell ref="C48:G48"/>
    <mergeCell ref="C49:G49"/>
    <mergeCell ref="C50:G50"/>
    <mergeCell ref="C51:G51"/>
    <mergeCell ref="C52:G52"/>
    <mergeCell ref="C64:G64"/>
    <mergeCell ref="C65:G65"/>
    <mergeCell ref="C66:G66"/>
    <mergeCell ref="C67:G67"/>
    <mergeCell ref="C58:G58"/>
    <mergeCell ref="C59:G59"/>
    <mergeCell ref="C60:G60"/>
    <mergeCell ref="C61:G61"/>
    <mergeCell ref="C62:G62"/>
    <mergeCell ref="H49:J49"/>
    <mergeCell ref="H50:J50"/>
    <mergeCell ref="H51:J51"/>
    <mergeCell ref="C98:G98"/>
    <mergeCell ref="C99:G99"/>
    <mergeCell ref="C100:G100"/>
    <mergeCell ref="C101:G101"/>
    <mergeCell ref="C102:G102"/>
    <mergeCell ref="C93:G93"/>
    <mergeCell ref="C94:G94"/>
    <mergeCell ref="C95:G95"/>
    <mergeCell ref="C96:G96"/>
    <mergeCell ref="C97:G97"/>
    <mergeCell ref="C88:G88"/>
    <mergeCell ref="C89:G89"/>
    <mergeCell ref="C90:G90"/>
    <mergeCell ref="C91:G91"/>
    <mergeCell ref="C92:G92"/>
    <mergeCell ref="C83:G83"/>
    <mergeCell ref="C84:G84"/>
    <mergeCell ref="C85:G85"/>
    <mergeCell ref="C86:G86"/>
    <mergeCell ref="C87:G87"/>
    <mergeCell ref="C78:G78"/>
    <mergeCell ref="H40:J40"/>
    <mergeCell ref="H41:J41"/>
    <mergeCell ref="H42:J42"/>
    <mergeCell ref="H43:J43"/>
    <mergeCell ref="H44:J44"/>
    <mergeCell ref="H45:J45"/>
    <mergeCell ref="H46:J46"/>
    <mergeCell ref="H47:J47"/>
    <mergeCell ref="H48:J48"/>
    <mergeCell ref="H52:J52"/>
    <mergeCell ref="H53:J53"/>
    <mergeCell ref="H54:J54"/>
    <mergeCell ref="H55:J55"/>
    <mergeCell ref="H56:J56"/>
    <mergeCell ref="C103:G103"/>
    <mergeCell ref="C104:G104"/>
    <mergeCell ref="C105:G105"/>
    <mergeCell ref="C106:G106"/>
    <mergeCell ref="C79:G79"/>
    <mergeCell ref="C80:G80"/>
    <mergeCell ref="C81:G81"/>
    <mergeCell ref="C82:G82"/>
    <mergeCell ref="C73:G73"/>
    <mergeCell ref="C74:G74"/>
    <mergeCell ref="C75:G75"/>
    <mergeCell ref="C76:G76"/>
    <mergeCell ref="C77:G77"/>
    <mergeCell ref="C68:G68"/>
    <mergeCell ref="C69:G69"/>
    <mergeCell ref="C70:G70"/>
    <mergeCell ref="C71:G71"/>
    <mergeCell ref="C72:G72"/>
    <mergeCell ref="C63:G63"/>
    <mergeCell ref="H62:J62"/>
    <mergeCell ref="H63:J63"/>
    <mergeCell ref="H64:J64"/>
    <mergeCell ref="H65:J65"/>
    <mergeCell ref="H66:J66"/>
    <mergeCell ref="H57:J57"/>
    <mergeCell ref="H58:J58"/>
    <mergeCell ref="H59:J59"/>
    <mergeCell ref="H60:J60"/>
    <mergeCell ref="H61:J61"/>
    <mergeCell ref="H72:J72"/>
    <mergeCell ref="H73:J73"/>
    <mergeCell ref="H74:J74"/>
    <mergeCell ref="H75:J75"/>
    <mergeCell ref="H76:J76"/>
    <mergeCell ref="H67:J67"/>
    <mergeCell ref="H68:J68"/>
    <mergeCell ref="H69:J69"/>
    <mergeCell ref="H70:J70"/>
    <mergeCell ref="H71:J71"/>
    <mergeCell ref="H82:J82"/>
    <mergeCell ref="H83:J83"/>
    <mergeCell ref="H84:J84"/>
    <mergeCell ref="H85:J85"/>
    <mergeCell ref="H86:J86"/>
    <mergeCell ref="H77:J77"/>
    <mergeCell ref="H78:J78"/>
    <mergeCell ref="H79:J79"/>
    <mergeCell ref="H80:J80"/>
    <mergeCell ref="H81:J81"/>
    <mergeCell ref="H92:J92"/>
    <mergeCell ref="H93:J93"/>
    <mergeCell ref="H94:J94"/>
    <mergeCell ref="H95:J95"/>
    <mergeCell ref="H96:J96"/>
    <mergeCell ref="H87:J87"/>
    <mergeCell ref="H88:J88"/>
    <mergeCell ref="H89:J89"/>
    <mergeCell ref="H90:J90"/>
    <mergeCell ref="H91:J91"/>
    <mergeCell ref="H102:J102"/>
    <mergeCell ref="H103:J103"/>
    <mergeCell ref="H104:J104"/>
    <mergeCell ref="H105:J105"/>
    <mergeCell ref="H106:J106"/>
    <mergeCell ref="H97:J97"/>
    <mergeCell ref="H98:J98"/>
    <mergeCell ref="H99:J99"/>
    <mergeCell ref="H100:J100"/>
    <mergeCell ref="H101:J101"/>
  </mergeCells>
  <phoneticPr fontId="1"/>
  <dataValidations count="1">
    <dataValidation type="list" allowBlank="1" showInputMessage="1" showErrorMessage="1" sqref="K7:K107">
      <formula1>"該当"</formula1>
    </dataValidation>
  </dataValidations>
  <pageMargins left="0.70866141732283472" right="0.31496062992125984" top="0.35433070866141736" bottom="0.35433070866141736"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選択肢!$C$8:$C$10</xm:f>
          </x14:formula1>
          <xm:sqref>N2:P2</xm:sqref>
        </x14:dataValidation>
        <x14:dataValidation type="list" allowBlank="1" showInputMessage="1" showErrorMessage="1">
          <x14:formula1>
            <xm:f>選択肢!$D$8:$D$9</xm:f>
          </x14:formula1>
          <xm:sqref>H7:J107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0"/>
  <sheetViews>
    <sheetView zoomScale="73" zoomScaleNormal="73" workbookViewId="0">
      <selection activeCell="B2" sqref="B2"/>
    </sheetView>
  </sheetViews>
  <sheetFormatPr defaultRowHeight="18.75" x14ac:dyDescent="0.4"/>
  <cols>
    <col min="1" max="1" width="13" bestFit="1" customWidth="1"/>
    <col min="2" max="2" width="17.25" style="1" customWidth="1"/>
    <col min="3" max="20" width="10.375" customWidth="1"/>
  </cols>
  <sheetData>
    <row r="1" spans="1:20" ht="25.5" x14ac:dyDescent="0.5">
      <c r="A1" t="s">
        <v>53</v>
      </c>
      <c r="C1" s="36" t="s">
        <v>97</v>
      </c>
      <c r="N1" s="40" t="s">
        <v>24</v>
      </c>
      <c r="O1" s="331" t="str">
        <f>'様式2(一覧)'!N1</f>
        <v>記載例認定こども園</v>
      </c>
      <c r="P1" s="331"/>
      <c r="Q1" s="331"/>
      <c r="R1" s="332"/>
    </row>
    <row r="2" spans="1:20" ht="25.5" x14ac:dyDescent="0.5">
      <c r="C2" s="36"/>
      <c r="H2" s="34"/>
      <c r="I2" s="45" t="s">
        <v>47</v>
      </c>
      <c r="J2" s="49">
        <f>'様式2(一覧)'!$K$2</f>
        <v>5</v>
      </c>
      <c r="K2" s="36" t="s">
        <v>48</v>
      </c>
      <c r="M2" s="44"/>
      <c r="N2" s="177" t="s">
        <v>129</v>
      </c>
      <c r="O2" s="331" t="str">
        <f>'様式2(一覧)'!N2</f>
        <v>幼保連携型認定こども園</v>
      </c>
      <c r="P2" s="331"/>
      <c r="Q2" s="331"/>
      <c r="R2" s="332"/>
    </row>
    <row r="3" spans="1:20" ht="19.5" thickBot="1" x14ac:dyDescent="0.45"/>
    <row r="4" spans="1:20" s="17" customFormat="1" ht="43.5" customHeight="1" x14ac:dyDescent="0.4">
      <c r="A4" s="53" t="s">
        <v>43</v>
      </c>
      <c r="B4" s="72" t="s">
        <v>1</v>
      </c>
      <c r="C4" s="336" t="s">
        <v>149</v>
      </c>
      <c r="D4" s="337"/>
      <c r="E4" s="337"/>
      <c r="F4" s="337"/>
      <c r="G4" s="337"/>
      <c r="H4" s="337"/>
      <c r="I4" s="337"/>
      <c r="J4" s="337"/>
      <c r="K4" s="338"/>
      <c r="L4" s="333" t="s">
        <v>150</v>
      </c>
      <c r="M4" s="334"/>
      <c r="N4" s="334"/>
      <c r="O4" s="334"/>
      <c r="P4" s="334"/>
      <c r="Q4" s="334"/>
      <c r="R4" s="334"/>
      <c r="S4" s="334"/>
      <c r="T4" s="335"/>
    </row>
    <row r="5" spans="1:20" s="18" customFormat="1" x14ac:dyDescent="0.4">
      <c r="A5" s="55"/>
      <c r="B5" s="214"/>
      <c r="C5" s="26" t="s">
        <v>30</v>
      </c>
      <c r="D5" s="19" t="s">
        <v>31</v>
      </c>
      <c r="E5" s="19" t="s">
        <v>32</v>
      </c>
      <c r="F5" s="19" t="s">
        <v>33</v>
      </c>
      <c r="G5" s="19" t="s">
        <v>34</v>
      </c>
      <c r="H5" s="19" t="s">
        <v>35</v>
      </c>
      <c r="I5" s="19" t="s">
        <v>36</v>
      </c>
      <c r="J5" s="19" t="s">
        <v>37</v>
      </c>
      <c r="K5" s="168" t="s">
        <v>68</v>
      </c>
      <c r="L5" s="216" t="s">
        <v>30</v>
      </c>
      <c r="M5" s="19" t="s">
        <v>31</v>
      </c>
      <c r="N5" s="19" t="s">
        <v>32</v>
      </c>
      <c r="O5" s="19" t="s">
        <v>33</v>
      </c>
      <c r="P5" s="19" t="s">
        <v>34</v>
      </c>
      <c r="Q5" s="19" t="s">
        <v>35</v>
      </c>
      <c r="R5" s="19" t="s">
        <v>36</v>
      </c>
      <c r="S5" s="92" t="s">
        <v>37</v>
      </c>
      <c r="T5" s="168" t="s">
        <v>68</v>
      </c>
    </row>
    <row r="6" spans="1:20" s="1" customFormat="1" ht="33.75" thickBot="1" x14ac:dyDescent="0.45">
      <c r="A6" s="56" t="s">
        <v>64</v>
      </c>
      <c r="B6" s="215" t="s">
        <v>65</v>
      </c>
      <c r="C6" s="41" t="s">
        <v>10</v>
      </c>
      <c r="D6" s="42" t="s">
        <v>11</v>
      </c>
      <c r="E6" s="42" t="s">
        <v>12</v>
      </c>
      <c r="F6" s="43" t="s">
        <v>13</v>
      </c>
      <c r="G6" s="43" t="s">
        <v>38</v>
      </c>
      <c r="H6" s="43" t="s">
        <v>39</v>
      </c>
      <c r="I6" s="42" t="s">
        <v>25</v>
      </c>
      <c r="J6" s="42" t="s">
        <v>17</v>
      </c>
      <c r="K6" s="170"/>
      <c r="L6" s="217" t="s">
        <v>10</v>
      </c>
      <c r="M6" s="42" t="s">
        <v>11</v>
      </c>
      <c r="N6" s="42" t="s">
        <v>12</v>
      </c>
      <c r="O6" s="43" t="s">
        <v>13</v>
      </c>
      <c r="P6" s="43" t="s">
        <v>38</v>
      </c>
      <c r="Q6" s="43" t="s">
        <v>39</v>
      </c>
      <c r="R6" s="42" t="s">
        <v>25</v>
      </c>
      <c r="S6" s="169" t="s">
        <v>17</v>
      </c>
      <c r="T6" s="170"/>
    </row>
    <row r="7" spans="1:20" ht="19.5" thickTop="1" x14ac:dyDescent="0.4">
      <c r="A7" s="50">
        <f>'様式2(一覧)'!A7</f>
        <v>0</v>
      </c>
      <c r="B7" s="73" t="str">
        <f>'様式2(一覧)'!B7</f>
        <v>（例）記載例　太郎</v>
      </c>
      <c r="C7" s="100">
        <v>15</v>
      </c>
      <c r="D7" s="7"/>
      <c r="E7" s="7">
        <v>5</v>
      </c>
      <c r="F7" s="7"/>
      <c r="G7" s="7"/>
      <c r="H7" s="7"/>
      <c r="I7" s="7">
        <v>11</v>
      </c>
      <c r="J7" s="7"/>
      <c r="K7" s="104">
        <f>IF(B7=0,"",SUM(C7:J7))</f>
        <v>31</v>
      </c>
      <c r="L7" s="218"/>
      <c r="M7" s="171"/>
      <c r="N7" s="171"/>
      <c r="O7" s="171"/>
      <c r="P7" s="171"/>
      <c r="Q7" s="171"/>
      <c r="R7" s="171"/>
      <c r="S7" s="172"/>
      <c r="T7" s="173">
        <f>IF(B7=0,"",SUM(L7:S7))</f>
        <v>0</v>
      </c>
    </row>
    <row r="8" spans="1:20" x14ac:dyDescent="0.4">
      <c r="A8" s="50">
        <f>'様式2(一覧)'!A8</f>
        <v>1</v>
      </c>
      <c r="B8" s="73">
        <f>'様式2(一覧)'!B8</f>
        <v>0</v>
      </c>
      <c r="C8" s="57"/>
      <c r="D8" s="58"/>
      <c r="E8" s="58"/>
      <c r="F8" s="58"/>
      <c r="G8" s="58"/>
      <c r="H8" s="58"/>
      <c r="I8" s="58"/>
      <c r="J8" s="58"/>
      <c r="K8" s="221" t="str">
        <f>IF(B8=0,"",SUM(C8:J8))</f>
        <v/>
      </c>
      <c r="L8" s="219"/>
      <c r="M8" s="174"/>
      <c r="N8" s="174"/>
      <c r="O8" s="174"/>
      <c r="P8" s="174"/>
      <c r="Q8" s="174"/>
      <c r="R8" s="174"/>
      <c r="S8" s="175"/>
      <c r="T8" s="173" t="str">
        <f t="shared" ref="T8:T36" si="0">IF(B8=0,"",SUM(L8:S8))</f>
        <v/>
      </c>
    </row>
    <row r="9" spans="1:20" x14ac:dyDescent="0.4">
      <c r="A9" s="50">
        <f>'様式2(一覧)'!A9</f>
        <v>2</v>
      </c>
      <c r="B9" s="73">
        <f>'様式2(一覧)'!B9</f>
        <v>0</v>
      </c>
      <c r="C9" s="57"/>
      <c r="D9" s="58"/>
      <c r="E9" s="58"/>
      <c r="F9" s="58"/>
      <c r="G9" s="58"/>
      <c r="H9" s="58"/>
      <c r="I9" s="58"/>
      <c r="J9" s="58"/>
      <c r="K9" s="221" t="str">
        <f t="shared" ref="K9:K35" si="1">IF(B9=0,"",SUM(C9:J9))</f>
        <v/>
      </c>
      <c r="L9" s="219"/>
      <c r="M9" s="174"/>
      <c r="N9" s="174"/>
      <c r="O9" s="174"/>
      <c r="P9" s="174"/>
      <c r="Q9" s="174"/>
      <c r="R9" s="174"/>
      <c r="S9" s="175"/>
      <c r="T9" s="173" t="str">
        <f t="shared" si="0"/>
        <v/>
      </c>
    </row>
    <row r="10" spans="1:20" x14ac:dyDescent="0.4">
      <c r="A10" s="50">
        <f>'様式2(一覧)'!A10</f>
        <v>3</v>
      </c>
      <c r="B10" s="73">
        <f>'様式2(一覧)'!B10</f>
        <v>0</v>
      </c>
      <c r="C10" s="57"/>
      <c r="D10" s="58"/>
      <c r="E10" s="58"/>
      <c r="F10" s="58"/>
      <c r="G10" s="58"/>
      <c r="H10" s="58"/>
      <c r="I10" s="58"/>
      <c r="J10" s="58"/>
      <c r="K10" s="221" t="str">
        <f t="shared" si="1"/>
        <v/>
      </c>
      <c r="L10" s="219"/>
      <c r="M10" s="174"/>
      <c r="N10" s="174"/>
      <c r="O10" s="174"/>
      <c r="P10" s="174"/>
      <c r="Q10" s="174"/>
      <c r="R10" s="174"/>
      <c r="S10" s="175"/>
      <c r="T10" s="173" t="str">
        <f t="shared" si="0"/>
        <v/>
      </c>
    </row>
    <row r="11" spans="1:20" x14ac:dyDescent="0.4">
      <c r="A11" s="50">
        <f>'様式2(一覧)'!A11</f>
        <v>4</v>
      </c>
      <c r="B11" s="73">
        <f>'様式2(一覧)'!B11</f>
        <v>0</v>
      </c>
      <c r="C11" s="57"/>
      <c r="D11" s="58"/>
      <c r="E11" s="58"/>
      <c r="F11" s="58"/>
      <c r="G11" s="58"/>
      <c r="H11" s="58"/>
      <c r="I11" s="58"/>
      <c r="J11" s="58"/>
      <c r="K11" s="221" t="str">
        <f t="shared" si="1"/>
        <v/>
      </c>
      <c r="L11" s="219"/>
      <c r="M11" s="174"/>
      <c r="N11" s="174"/>
      <c r="O11" s="174"/>
      <c r="P11" s="174"/>
      <c r="Q11" s="174"/>
      <c r="R11" s="174"/>
      <c r="S11" s="175"/>
      <c r="T11" s="173" t="str">
        <f t="shared" si="0"/>
        <v/>
      </c>
    </row>
    <row r="12" spans="1:20" x14ac:dyDescent="0.4">
      <c r="A12" s="50">
        <f>'様式2(一覧)'!A12</f>
        <v>5</v>
      </c>
      <c r="B12" s="73">
        <f>'様式2(一覧)'!B12</f>
        <v>0</v>
      </c>
      <c r="C12" s="57"/>
      <c r="D12" s="58"/>
      <c r="E12" s="58"/>
      <c r="F12" s="58"/>
      <c r="G12" s="58"/>
      <c r="H12" s="58"/>
      <c r="I12" s="58"/>
      <c r="J12" s="58"/>
      <c r="K12" s="221" t="str">
        <f t="shared" si="1"/>
        <v/>
      </c>
      <c r="L12" s="219"/>
      <c r="M12" s="174"/>
      <c r="N12" s="174"/>
      <c r="O12" s="174"/>
      <c r="P12" s="174"/>
      <c r="Q12" s="174"/>
      <c r="R12" s="174"/>
      <c r="S12" s="175"/>
      <c r="T12" s="173" t="str">
        <f t="shared" si="0"/>
        <v/>
      </c>
    </row>
    <row r="13" spans="1:20" x14ac:dyDescent="0.4">
      <c r="A13" s="50">
        <f>'様式2(一覧)'!A13</f>
        <v>6</v>
      </c>
      <c r="B13" s="73">
        <f>'様式2(一覧)'!B13</f>
        <v>0</v>
      </c>
      <c r="C13" s="57"/>
      <c r="D13" s="58"/>
      <c r="E13" s="58"/>
      <c r="F13" s="58"/>
      <c r="G13" s="58"/>
      <c r="H13" s="58"/>
      <c r="I13" s="58"/>
      <c r="J13" s="58"/>
      <c r="K13" s="221" t="str">
        <f t="shared" si="1"/>
        <v/>
      </c>
      <c r="L13" s="219"/>
      <c r="M13" s="174"/>
      <c r="N13" s="174"/>
      <c r="O13" s="174"/>
      <c r="P13" s="174"/>
      <c r="Q13" s="174"/>
      <c r="R13" s="174"/>
      <c r="S13" s="175"/>
      <c r="T13" s="173" t="str">
        <f t="shared" si="0"/>
        <v/>
      </c>
    </row>
    <row r="14" spans="1:20" x14ac:dyDescent="0.4">
      <c r="A14" s="50">
        <f>'様式2(一覧)'!A14</f>
        <v>7</v>
      </c>
      <c r="B14" s="73">
        <f>'様式2(一覧)'!B14</f>
        <v>0</v>
      </c>
      <c r="C14" s="57"/>
      <c r="D14" s="58"/>
      <c r="E14" s="58"/>
      <c r="F14" s="58"/>
      <c r="G14" s="58"/>
      <c r="H14" s="58"/>
      <c r="I14" s="58"/>
      <c r="J14" s="58"/>
      <c r="K14" s="221" t="str">
        <f t="shared" si="1"/>
        <v/>
      </c>
      <c r="L14" s="219"/>
      <c r="M14" s="174"/>
      <c r="N14" s="174"/>
      <c r="O14" s="174"/>
      <c r="P14" s="174"/>
      <c r="Q14" s="174"/>
      <c r="R14" s="174"/>
      <c r="S14" s="175"/>
      <c r="T14" s="173" t="str">
        <f t="shared" si="0"/>
        <v/>
      </c>
    </row>
    <row r="15" spans="1:20" x14ac:dyDescent="0.4">
      <c r="A15" s="50">
        <f>'様式2(一覧)'!A15</f>
        <v>8</v>
      </c>
      <c r="B15" s="73">
        <f>'様式2(一覧)'!B15</f>
        <v>0</v>
      </c>
      <c r="C15" s="57"/>
      <c r="D15" s="58"/>
      <c r="E15" s="58"/>
      <c r="F15" s="58"/>
      <c r="G15" s="58"/>
      <c r="H15" s="58"/>
      <c r="I15" s="58"/>
      <c r="J15" s="58"/>
      <c r="K15" s="221" t="str">
        <f t="shared" si="1"/>
        <v/>
      </c>
      <c r="L15" s="219"/>
      <c r="M15" s="174"/>
      <c r="N15" s="174"/>
      <c r="O15" s="174"/>
      <c r="P15" s="174"/>
      <c r="Q15" s="174"/>
      <c r="R15" s="174"/>
      <c r="S15" s="175"/>
      <c r="T15" s="173" t="str">
        <f t="shared" si="0"/>
        <v/>
      </c>
    </row>
    <row r="16" spans="1:20" x14ac:dyDescent="0.4">
      <c r="A16" s="50">
        <f>'様式2(一覧)'!A16</f>
        <v>9</v>
      </c>
      <c r="B16" s="73">
        <f>'様式2(一覧)'!B16</f>
        <v>0</v>
      </c>
      <c r="C16" s="57"/>
      <c r="D16" s="58"/>
      <c r="E16" s="58"/>
      <c r="F16" s="58"/>
      <c r="G16" s="58"/>
      <c r="H16" s="58"/>
      <c r="I16" s="58"/>
      <c r="J16" s="58"/>
      <c r="K16" s="221" t="str">
        <f t="shared" si="1"/>
        <v/>
      </c>
      <c r="L16" s="219"/>
      <c r="M16" s="174"/>
      <c r="N16" s="174"/>
      <c r="O16" s="174"/>
      <c r="P16" s="174"/>
      <c r="Q16" s="174"/>
      <c r="R16" s="174"/>
      <c r="S16" s="175"/>
      <c r="T16" s="173" t="str">
        <f t="shared" si="0"/>
        <v/>
      </c>
    </row>
    <row r="17" spans="1:20" x14ac:dyDescent="0.4">
      <c r="A17" s="50">
        <f>'様式2(一覧)'!A17</f>
        <v>10</v>
      </c>
      <c r="B17" s="73">
        <f>'様式2(一覧)'!B17</f>
        <v>0</v>
      </c>
      <c r="C17" s="57"/>
      <c r="D17" s="58"/>
      <c r="E17" s="58"/>
      <c r="F17" s="58"/>
      <c r="G17" s="58"/>
      <c r="H17" s="58"/>
      <c r="I17" s="58"/>
      <c r="J17" s="58"/>
      <c r="K17" s="221" t="str">
        <f t="shared" si="1"/>
        <v/>
      </c>
      <c r="L17" s="219"/>
      <c r="M17" s="174"/>
      <c r="N17" s="174"/>
      <c r="O17" s="174"/>
      <c r="P17" s="174"/>
      <c r="Q17" s="174"/>
      <c r="R17" s="174"/>
      <c r="S17" s="175"/>
      <c r="T17" s="173" t="str">
        <f t="shared" si="0"/>
        <v/>
      </c>
    </row>
    <row r="18" spans="1:20" x14ac:dyDescent="0.4">
      <c r="A18" s="50">
        <f>'様式2(一覧)'!A18</f>
        <v>11</v>
      </c>
      <c r="B18" s="73">
        <f>'様式2(一覧)'!B18</f>
        <v>0</v>
      </c>
      <c r="C18" s="57"/>
      <c r="D18" s="58"/>
      <c r="E18" s="58"/>
      <c r="F18" s="58"/>
      <c r="G18" s="58"/>
      <c r="H18" s="58"/>
      <c r="I18" s="58"/>
      <c r="J18" s="58"/>
      <c r="K18" s="221" t="str">
        <f t="shared" si="1"/>
        <v/>
      </c>
      <c r="L18" s="219"/>
      <c r="M18" s="174"/>
      <c r="N18" s="174"/>
      <c r="O18" s="174"/>
      <c r="P18" s="174"/>
      <c r="Q18" s="174"/>
      <c r="R18" s="174"/>
      <c r="S18" s="175"/>
      <c r="T18" s="173" t="str">
        <f t="shared" si="0"/>
        <v/>
      </c>
    </row>
    <row r="19" spans="1:20" x14ac:dyDescent="0.4">
      <c r="A19" s="50">
        <f>'様式2(一覧)'!A19</f>
        <v>12</v>
      </c>
      <c r="B19" s="73">
        <f>'様式2(一覧)'!B19</f>
        <v>0</v>
      </c>
      <c r="C19" s="57"/>
      <c r="D19" s="58"/>
      <c r="E19" s="58"/>
      <c r="F19" s="58"/>
      <c r="G19" s="58"/>
      <c r="H19" s="58"/>
      <c r="I19" s="58"/>
      <c r="J19" s="58"/>
      <c r="K19" s="221" t="str">
        <f t="shared" si="1"/>
        <v/>
      </c>
      <c r="L19" s="219"/>
      <c r="M19" s="174"/>
      <c r="N19" s="174"/>
      <c r="O19" s="174"/>
      <c r="P19" s="174"/>
      <c r="Q19" s="174"/>
      <c r="R19" s="174"/>
      <c r="S19" s="175"/>
      <c r="T19" s="173" t="str">
        <f t="shared" si="0"/>
        <v/>
      </c>
    </row>
    <row r="20" spans="1:20" x14ac:dyDescent="0.4">
      <c r="A20" s="50">
        <f>'様式2(一覧)'!A20</f>
        <v>13</v>
      </c>
      <c r="B20" s="73">
        <f>'様式2(一覧)'!B20</f>
        <v>0</v>
      </c>
      <c r="C20" s="57"/>
      <c r="D20" s="58"/>
      <c r="E20" s="58"/>
      <c r="F20" s="58"/>
      <c r="G20" s="58"/>
      <c r="H20" s="58"/>
      <c r="I20" s="58"/>
      <c r="J20" s="58"/>
      <c r="K20" s="221" t="str">
        <f t="shared" si="1"/>
        <v/>
      </c>
      <c r="L20" s="219"/>
      <c r="M20" s="174"/>
      <c r="N20" s="174"/>
      <c r="O20" s="174"/>
      <c r="P20" s="174"/>
      <c r="Q20" s="174"/>
      <c r="R20" s="174"/>
      <c r="S20" s="175"/>
      <c r="T20" s="173" t="str">
        <f t="shared" si="0"/>
        <v/>
      </c>
    </row>
    <row r="21" spans="1:20" x14ac:dyDescent="0.4">
      <c r="A21" s="50">
        <f>'様式2(一覧)'!A21</f>
        <v>14</v>
      </c>
      <c r="B21" s="73">
        <f>'様式2(一覧)'!B21</f>
        <v>0</v>
      </c>
      <c r="C21" s="57"/>
      <c r="D21" s="58"/>
      <c r="E21" s="58"/>
      <c r="F21" s="58"/>
      <c r="G21" s="58"/>
      <c r="H21" s="58"/>
      <c r="I21" s="58"/>
      <c r="J21" s="58"/>
      <c r="K21" s="221" t="str">
        <f t="shared" si="1"/>
        <v/>
      </c>
      <c r="L21" s="219"/>
      <c r="M21" s="174"/>
      <c r="N21" s="174"/>
      <c r="O21" s="174"/>
      <c r="P21" s="174"/>
      <c r="Q21" s="174"/>
      <c r="R21" s="174"/>
      <c r="S21" s="175"/>
      <c r="T21" s="173" t="str">
        <f t="shared" si="0"/>
        <v/>
      </c>
    </row>
    <row r="22" spans="1:20" x14ac:dyDescent="0.4">
      <c r="A22" s="50">
        <f>'様式2(一覧)'!A22</f>
        <v>15</v>
      </c>
      <c r="B22" s="73">
        <f>'様式2(一覧)'!B22</f>
        <v>0</v>
      </c>
      <c r="C22" s="57"/>
      <c r="D22" s="58"/>
      <c r="E22" s="58"/>
      <c r="F22" s="58"/>
      <c r="G22" s="58"/>
      <c r="H22" s="58"/>
      <c r="I22" s="58"/>
      <c r="J22" s="58"/>
      <c r="K22" s="221" t="str">
        <f t="shared" si="1"/>
        <v/>
      </c>
      <c r="L22" s="219"/>
      <c r="M22" s="174"/>
      <c r="N22" s="174"/>
      <c r="O22" s="174"/>
      <c r="P22" s="174"/>
      <c r="Q22" s="174"/>
      <c r="R22" s="174"/>
      <c r="S22" s="175"/>
      <c r="T22" s="173" t="str">
        <f t="shared" si="0"/>
        <v/>
      </c>
    </row>
    <row r="23" spans="1:20" x14ac:dyDescent="0.4">
      <c r="A23" s="50">
        <f>'様式2(一覧)'!A23</f>
        <v>16</v>
      </c>
      <c r="B23" s="73">
        <f>'様式2(一覧)'!B23</f>
        <v>0</v>
      </c>
      <c r="C23" s="57"/>
      <c r="D23" s="58"/>
      <c r="E23" s="58"/>
      <c r="F23" s="58"/>
      <c r="G23" s="58"/>
      <c r="H23" s="58"/>
      <c r="I23" s="58"/>
      <c r="J23" s="58"/>
      <c r="K23" s="221" t="str">
        <f t="shared" si="1"/>
        <v/>
      </c>
      <c r="L23" s="219"/>
      <c r="M23" s="174"/>
      <c r="N23" s="174"/>
      <c r="O23" s="174"/>
      <c r="P23" s="174"/>
      <c r="Q23" s="174"/>
      <c r="R23" s="174"/>
      <c r="S23" s="175"/>
      <c r="T23" s="173" t="str">
        <f t="shared" si="0"/>
        <v/>
      </c>
    </row>
    <row r="24" spans="1:20" x14ac:dyDescent="0.4">
      <c r="A24" s="50">
        <f>'様式2(一覧)'!A24</f>
        <v>17</v>
      </c>
      <c r="B24" s="73">
        <f>'様式2(一覧)'!B24</f>
        <v>0</v>
      </c>
      <c r="C24" s="57"/>
      <c r="D24" s="58"/>
      <c r="E24" s="58"/>
      <c r="F24" s="58"/>
      <c r="G24" s="58"/>
      <c r="H24" s="58"/>
      <c r="I24" s="58"/>
      <c r="J24" s="58"/>
      <c r="K24" s="221" t="str">
        <f t="shared" si="1"/>
        <v/>
      </c>
      <c r="L24" s="219"/>
      <c r="M24" s="174"/>
      <c r="N24" s="174"/>
      <c r="O24" s="174"/>
      <c r="P24" s="174"/>
      <c r="Q24" s="174"/>
      <c r="R24" s="174"/>
      <c r="S24" s="175"/>
      <c r="T24" s="173" t="str">
        <f t="shared" si="0"/>
        <v/>
      </c>
    </row>
    <row r="25" spans="1:20" x14ac:dyDescent="0.4">
      <c r="A25" s="50">
        <f>'様式2(一覧)'!A25</f>
        <v>18</v>
      </c>
      <c r="B25" s="73">
        <f>'様式2(一覧)'!B25</f>
        <v>0</v>
      </c>
      <c r="C25" s="57"/>
      <c r="D25" s="58"/>
      <c r="E25" s="58"/>
      <c r="F25" s="58"/>
      <c r="G25" s="58"/>
      <c r="H25" s="58"/>
      <c r="I25" s="58"/>
      <c r="J25" s="58"/>
      <c r="K25" s="221" t="str">
        <f t="shared" si="1"/>
        <v/>
      </c>
      <c r="L25" s="219"/>
      <c r="M25" s="174"/>
      <c r="N25" s="174"/>
      <c r="O25" s="174"/>
      <c r="P25" s="174"/>
      <c r="Q25" s="174"/>
      <c r="R25" s="174"/>
      <c r="S25" s="175"/>
      <c r="T25" s="173" t="str">
        <f t="shared" si="0"/>
        <v/>
      </c>
    </row>
    <row r="26" spans="1:20" x14ac:dyDescent="0.4">
      <c r="A26" s="50">
        <f>'様式2(一覧)'!A26</f>
        <v>19</v>
      </c>
      <c r="B26" s="73">
        <f>'様式2(一覧)'!B26</f>
        <v>0</v>
      </c>
      <c r="C26" s="57"/>
      <c r="D26" s="58"/>
      <c r="E26" s="58"/>
      <c r="F26" s="58"/>
      <c r="G26" s="58"/>
      <c r="H26" s="58"/>
      <c r="I26" s="58"/>
      <c r="J26" s="58"/>
      <c r="K26" s="221" t="str">
        <f t="shared" si="1"/>
        <v/>
      </c>
      <c r="L26" s="219"/>
      <c r="M26" s="174"/>
      <c r="N26" s="174"/>
      <c r="O26" s="174"/>
      <c r="P26" s="174"/>
      <c r="Q26" s="174"/>
      <c r="R26" s="174"/>
      <c r="S26" s="175"/>
      <c r="T26" s="173" t="str">
        <f t="shared" si="0"/>
        <v/>
      </c>
    </row>
    <row r="27" spans="1:20" x14ac:dyDescent="0.4">
      <c r="A27" s="50">
        <f>'様式2(一覧)'!A27</f>
        <v>20</v>
      </c>
      <c r="B27" s="73">
        <f>'様式2(一覧)'!B27</f>
        <v>0</v>
      </c>
      <c r="C27" s="57"/>
      <c r="D27" s="58"/>
      <c r="E27" s="58"/>
      <c r="F27" s="58"/>
      <c r="G27" s="58"/>
      <c r="H27" s="58"/>
      <c r="I27" s="58"/>
      <c r="J27" s="58"/>
      <c r="K27" s="221" t="str">
        <f t="shared" si="1"/>
        <v/>
      </c>
      <c r="L27" s="219"/>
      <c r="M27" s="174"/>
      <c r="N27" s="174"/>
      <c r="O27" s="174"/>
      <c r="P27" s="174"/>
      <c r="Q27" s="174"/>
      <c r="R27" s="174"/>
      <c r="S27" s="175"/>
      <c r="T27" s="173" t="str">
        <f t="shared" si="0"/>
        <v/>
      </c>
    </row>
    <row r="28" spans="1:20" x14ac:dyDescent="0.4">
      <c r="A28" s="50">
        <f>'様式2(一覧)'!A28</f>
        <v>21</v>
      </c>
      <c r="B28" s="73">
        <f>'様式2(一覧)'!B28</f>
        <v>0</v>
      </c>
      <c r="C28" s="57"/>
      <c r="D28" s="58"/>
      <c r="E28" s="58"/>
      <c r="F28" s="58"/>
      <c r="G28" s="58"/>
      <c r="H28" s="58"/>
      <c r="I28" s="58"/>
      <c r="J28" s="58"/>
      <c r="K28" s="221" t="str">
        <f t="shared" si="1"/>
        <v/>
      </c>
      <c r="L28" s="219"/>
      <c r="M28" s="174"/>
      <c r="N28" s="174"/>
      <c r="O28" s="174"/>
      <c r="P28" s="174"/>
      <c r="Q28" s="174"/>
      <c r="R28" s="174"/>
      <c r="S28" s="175"/>
      <c r="T28" s="173" t="str">
        <f t="shared" si="0"/>
        <v/>
      </c>
    </row>
    <row r="29" spans="1:20" x14ac:dyDescent="0.4">
      <c r="A29" s="50">
        <f>'様式2(一覧)'!A29</f>
        <v>22</v>
      </c>
      <c r="B29" s="73">
        <f>'様式2(一覧)'!B29</f>
        <v>0</v>
      </c>
      <c r="C29" s="57"/>
      <c r="D29" s="58"/>
      <c r="E29" s="58"/>
      <c r="F29" s="58"/>
      <c r="G29" s="58"/>
      <c r="H29" s="58"/>
      <c r="I29" s="58"/>
      <c r="J29" s="58"/>
      <c r="K29" s="221" t="str">
        <f t="shared" si="1"/>
        <v/>
      </c>
      <c r="L29" s="219"/>
      <c r="M29" s="174"/>
      <c r="N29" s="174"/>
      <c r="O29" s="174"/>
      <c r="P29" s="174"/>
      <c r="Q29" s="174"/>
      <c r="R29" s="174"/>
      <c r="S29" s="175"/>
      <c r="T29" s="173" t="str">
        <f t="shared" si="0"/>
        <v/>
      </c>
    </row>
    <row r="30" spans="1:20" x14ac:dyDescent="0.4">
      <c r="A30" s="50">
        <f>'様式2(一覧)'!A30</f>
        <v>23</v>
      </c>
      <c r="B30" s="73">
        <f>'様式2(一覧)'!B30</f>
        <v>0</v>
      </c>
      <c r="C30" s="57"/>
      <c r="D30" s="58"/>
      <c r="E30" s="58"/>
      <c r="F30" s="58"/>
      <c r="G30" s="58"/>
      <c r="H30" s="58"/>
      <c r="I30" s="58"/>
      <c r="J30" s="58"/>
      <c r="K30" s="221" t="str">
        <f t="shared" si="1"/>
        <v/>
      </c>
      <c r="L30" s="219"/>
      <c r="M30" s="174"/>
      <c r="N30" s="174"/>
      <c r="O30" s="174"/>
      <c r="P30" s="174"/>
      <c r="Q30" s="174"/>
      <c r="R30" s="174"/>
      <c r="S30" s="175"/>
      <c r="T30" s="173" t="str">
        <f t="shared" si="0"/>
        <v/>
      </c>
    </row>
    <row r="31" spans="1:20" x14ac:dyDescent="0.4">
      <c r="A31" s="50">
        <f>'様式2(一覧)'!A31</f>
        <v>24</v>
      </c>
      <c r="B31" s="73">
        <f>'様式2(一覧)'!B31</f>
        <v>0</v>
      </c>
      <c r="C31" s="57"/>
      <c r="D31" s="58"/>
      <c r="E31" s="58"/>
      <c r="F31" s="58"/>
      <c r="G31" s="58"/>
      <c r="H31" s="58"/>
      <c r="I31" s="58"/>
      <c r="J31" s="58"/>
      <c r="K31" s="221" t="str">
        <f t="shared" si="1"/>
        <v/>
      </c>
      <c r="L31" s="219"/>
      <c r="M31" s="174"/>
      <c r="N31" s="174"/>
      <c r="O31" s="174"/>
      <c r="P31" s="174"/>
      <c r="Q31" s="174"/>
      <c r="R31" s="174"/>
      <c r="S31" s="175"/>
      <c r="T31" s="173" t="str">
        <f t="shared" si="0"/>
        <v/>
      </c>
    </row>
    <row r="32" spans="1:20" x14ac:dyDescent="0.4">
      <c r="A32" s="50">
        <f>'様式2(一覧)'!A32</f>
        <v>25</v>
      </c>
      <c r="B32" s="73">
        <f>'様式2(一覧)'!B32</f>
        <v>0</v>
      </c>
      <c r="C32" s="57"/>
      <c r="D32" s="58"/>
      <c r="E32" s="58"/>
      <c r="F32" s="58"/>
      <c r="G32" s="58"/>
      <c r="H32" s="58"/>
      <c r="I32" s="58"/>
      <c r="J32" s="58"/>
      <c r="K32" s="221" t="str">
        <f t="shared" si="1"/>
        <v/>
      </c>
      <c r="L32" s="219"/>
      <c r="M32" s="174"/>
      <c r="N32" s="174"/>
      <c r="O32" s="174"/>
      <c r="P32" s="174"/>
      <c r="Q32" s="174"/>
      <c r="R32" s="174"/>
      <c r="S32" s="175"/>
      <c r="T32" s="173" t="str">
        <f t="shared" si="0"/>
        <v/>
      </c>
    </row>
    <row r="33" spans="1:21" x14ac:dyDescent="0.4">
      <c r="A33" s="50">
        <f>'様式2(一覧)'!A33</f>
        <v>26</v>
      </c>
      <c r="B33" s="73">
        <f>'様式2(一覧)'!B33</f>
        <v>0</v>
      </c>
      <c r="C33" s="57"/>
      <c r="D33" s="58"/>
      <c r="E33" s="58"/>
      <c r="F33" s="58"/>
      <c r="G33" s="58"/>
      <c r="H33" s="58"/>
      <c r="I33" s="58"/>
      <c r="J33" s="58"/>
      <c r="K33" s="221" t="str">
        <f t="shared" si="1"/>
        <v/>
      </c>
      <c r="L33" s="219"/>
      <c r="M33" s="174"/>
      <c r="N33" s="174"/>
      <c r="O33" s="174"/>
      <c r="P33" s="174"/>
      <c r="Q33" s="174"/>
      <c r="R33" s="174"/>
      <c r="S33" s="175"/>
      <c r="T33" s="173" t="str">
        <f t="shared" si="0"/>
        <v/>
      </c>
    </row>
    <row r="34" spans="1:21" x14ac:dyDescent="0.4">
      <c r="A34" s="50">
        <f>'様式2(一覧)'!A34</f>
        <v>27</v>
      </c>
      <c r="B34" s="73">
        <f>'様式2(一覧)'!B34</f>
        <v>0</v>
      </c>
      <c r="C34" s="57"/>
      <c r="D34" s="58"/>
      <c r="E34" s="58"/>
      <c r="F34" s="58"/>
      <c r="G34" s="58"/>
      <c r="H34" s="58"/>
      <c r="I34" s="58"/>
      <c r="J34" s="58"/>
      <c r="K34" s="221" t="str">
        <f t="shared" si="1"/>
        <v/>
      </c>
      <c r="L34" s="219"/>
      <c r="M34" s="174"/>
      <c r="N34" s="174"/>
      <c r="O34" s="174"/>
      <c r="P34" s="174"/>
      <c r="Q34" s="174"/>
      <c r="R34" s="174"/>
      <c r="S34" s="175"/>
      <c r="T34" s="173" t="str">
        <f t="shared" si="0"/>
        <v/>
      </c>
    </row>
    <row r="35" spans="1:21" x14ac:dyDescent="0.4">
      <c r="A35" s="50">
        <f>'様式2(一覧)'!A35</f>
        <v>28</v>
      </c>
      <c r="B35" s="73">
        <f>'様式2(一覧)'!B35</f>
        <v>0</v>
      </c>
      <c r="C35" s="57"/>
      <c r="D35" s="58"/>
      <c r="E35" s="58"/>
      <c r="F35" s="58"/>
      <c r="G35" s="58"/>
      <c r="H35" s="58"/>
      <c r="I35" s="58"/>
      <c r="J35" s="58"/>
      <c r="K35" s="221" t="str">
        <f t="shared" si="1"/>
        <v/>
      </c>
      <c r="L35" s="219"/>
      <c r="M35" s="174"/>
      <c r="N35" s="174"/>
      <c r="O35" s="174"/>
      <c r="P35" s="174"/>
      <c r="Q35" s="174"/>
      <c r="R35" s="174"/>
      <c r="S35" s="175"/>
      <c r="T35" s="173" t="str">
        <f t="shared" si="0"/>
        <v/>
      </c>
    </row>
    <row r="36" spans="1:21" x14ac:dyDescent="0.4">
      <c r="A36" s="26">
        <f>'様式2(一覧)'!A36</f>
        <v>29</v>
      </c>
      <c r="B36" s="194">
        <f>'様式2(一覧)'!B36</f>
        <v>0</v>
      </c>
      <c r="C36" s="57"/>
      <c r="D36" s="58"/>
      <c r="E36" s="58"/>
      <c r="F36" s="58"/>
      <c r="G36" s="58"/>
      <c r="H36" s="58"/>
      <c r="I36" s="58"/>
      <c r="J36" s="58"/>
      <c r="K36" s="222" t="str">
        <f>IF(B36=0,"",SUM(C36:J36))</f>
        <v/>
      </c>
      <c r="L36" s="219"/>
      <c r="M36" s="174"/>
      <c r="N36" s="174"/>
      <c r="O36" s="174"/>
      <c r="P36" s="174"/>
      <c r="Q36" s="174"/>
      <c r="R36" s="174"/>
      <c r="S36" s="175"/>
      <c r="T36" s="195" t="str">
        <f t="shared" si="0"/>
        <v/>
      </c>
    </row>
    <row r="37" spans="1:21" x14ac:dyDescent="0.4">
      <c r="A37" s="26">
        <f>'様式2(一覧)'!A37</f>
        <v>30</v>
      </c>
      <c r="B37" s="194">
        <f>'様式2(一覧)'!B37</f>
        <v>0</v>
      </c>
      <c r="C37" s="57"/>
      <c r="D37" s="58"/>
      <c r="E37" s="58"/>
      <c r="F37" s="58"/>
      <c r="G37" s="58"/>
      <c r="H37" s="58"/>
      <c r="I37" s="58"/>
      <c r="J37" s="58"/>
      <c r="K37" s="222" t="str">
        <f>IF(B37=0,"",SUM(C37:J37))</f>
        <v/>
      </c>
      <c r="L37" s="219"/>
      <c r="M37" s="174"/>
      <c r="N37" s="174"/>
      <c r="O37" s="174"/>
      <c r="P37" s="174"/>
      <c r="Q37" s="174"/>
      <c r="R37" s="174"/>
      <c r="S37" s="175"/>
      <c r="T37" s="195" t="str">
        <f t="shared" ref="T37" si="2">IF(B37=0,"",SUM(L37:S37))</f>
        <v/>
      </c>
    </row>
    <row r="38" spans="1:21" x14ac:dyDescent="0.4">
      <c r="A38" s="26">
        <f>'様式2(一覧)'!A38</f>
        <v>31</v>
      </c>
      <c r="B38" s="194">
        <f>'様式2(一覧)'!B38</f>
        <v>0</v>
      </c>
      <c r="C38" s="57"/>
      <c r="D38" s="58"/>
      <c r="E38" s="58"/>
      <c r="F38" s="58"/>
      <c r="G38" s="58"/>
      <c r="H38" s="58"/>
      <c r="I38" s="58"/>
      <c r="J38" s="58"/>
      <c r="K38" s="222" t="str">
        <f>IF(B38=0,"",SUM(C38:J38))</f>
        <v/>
      </c>
      <c r="L38" s="219"/>
      <c r="M38" s="174"/>
      <c r="N38" s="174"/>
      <c r="O38" s="174"/>
      <c r="P38" s="174"/>
      <c r="Q38" s="174"/>
      <c r="R38" s="174"/>
      <c r="S38" s="175"/>
      <c r="T38" s="195" t="str">
        <f t="shared" ref="T38" si="3">IF(B38=0,"",SUM(L38:S38))</f>
        <v/>
      </c>
      <c r="U38" s="213"/>
    </row>
    <row r="39" spans="1:21" x14ac:dyDescent="0.4">
      <c r="A39" s="26">
        <f>'様式2(一覧)'!A39</f>
        <v>32</v>
      </c>
      <c r="B39" s="194">
        <f>'様式2(一覧)'!B39</f>
        <v>0</v>
      </c>
      <c r="C39" s="57"/>
      <c r="D39" s="58"/>
      <c r="E39" s="58"/>
      <c r="F39" s="58"/>
      <c r="G39" s="58"/>
      <c r="H39" s="58"/>
      <c r="I39" s="58"/>
      <c r="J39" s="58"/>
      <c r="K39" s="222" t="str">
        <f>IF(B39=0,"",SUM(C39:J39))</f>
        <v/>
      </c>
      <c r="L39" s="219"/>
      <c r="M39" s="174"/>
      <c r="N39" s="174"/>
      <c r="O39" s="174"/>
      <c r="P39" s="174"/>
      <c r="Q39" s="174"/>
      <c r="R39" s="174"/>
      <c r="S39" s="175"/>
      <c r="T39" s="195" t="str">
        <f t="shared" ref="T39:T102" si="4">IF(B39=0,"",SUM(L39:S39))</f>
        <v/>
      </c>
    </row>
    <row r="40" spans="1:21" x14ac:dyDescent="0.4">
      <c r="A40" s="26">
        <f>'様式2(一覧)'!A40</f>
        <v>33</v>
      </c>
      <c r="B40" s="194">
        <f>'様式2(一覧)'!B40</f>
        <v>0</v>
      </c>
      <c r="C40" s="57"/>
      <c r="D40" s="58"/>
      <c r="E40" s="58"/>
      <c r="F40" s="58"/>
      <c r="G40" s="58"/>
      <c r="H40" s="58"/>
      <c r="I40" s="58"/>
      <c r="J40" s="58"/>
      <c r="K40" s="222" t="str">
        <f>IF(B40=0,"",SUM(C40:J40))</f>
        <v/>
      </c>
      <c r="L40" s="219"/>
      <c r="M40" s="174"/>
      <c r="N40" s="174"/>
      <c r="O40" s="174"/>
      <c r="P40" s="174"/>
      <c r="Q40" s="174"/>
      <c r="R40" s="174"/>
      <c r="S40" s="174"/>
      <c r="T40" s="195" t="str">
        <f t="shared" si="4"/>
        <v/>
      </c>
    </row>
    <row r="41" spans="1:21" x14ac:dyDescent="0.4">
      <c r="A41" s="26">
        <f>'様式2(一覧)'!A41</f>
        <v>34</v>
      </c>
      <c r="B41" s="194">
        <f>'様式2(一覧)'!B41</f>
        <v>0</v>
      </c>
      <c r="C41" s="57"/>
      <c r="D41" s="58"/>
      <c r="E41" s="58"/>
      <c r="F41" s="58"/>
      <c r="G41" s="58"/>
      <c r="H41" s="58"/>
      <c r="I41" s="58"/>
      <c r="J41" s="58"/>
      <c r="K41" s="222" t="str">
        <f t="shared" ref="K41:K103" si="5">IF(B41=0,"",SUM(C41:J41))</f>
        <v/>
      </c>
      <c r="L41" s="219"/>
      <c r="M41" s="174"/>
      <c r="N41" s="174"/>
      <c r="O41" s="174"/>
      <c r="P41" s="174"/>
      <c r="Q41" s="174"/>
      <c r="R41" s="174"/>
      <c r="S41" s="174"/>
      <c r="T41" s="195" t="str">
        <f t="shared" si="4"/>
        <v/>
      </c>
    </row>
    <row r="42" spans="1:21" x14ac:dyDescent="0.4">
      <c r="A42" s="26">
        <f>'様式2(一覧)'!A42</f>
        <v>35</v>
      </c>
      <c r="B42" s="194">
        <f>'様式2(一覧)'!B42</f>
        <v>0</v>
      </c>
      <c r="C42" s="57"/>
      <c r="D42" s="58"/>
      <c r="E42" s="58"/>
      <c r="F42" s="58"/>
      <c r="G42" s="58"/>
      <c r="H42" s="58"/>
      <c r="I42" s="58"/>
      <c r="J42" s="58"/>
      <c r="K42" s="222" t="str">
        <f t="shared" si="5"/>
        <v/>
      </c>
      <c r="L42" s="219"/>
      <c r="M42" s="174"/>
      <c r="N42" s="174"/>
      <c r="O42" s="174"/>
      <c r="P42" s="174"/>
      <c r="Q42" s="174"/>
      <c r="R42" s="174"/>
      <c r="S42" s="174"/>
      <c r="T42" s="195" t="str">
        <f t="shared" si="4"/>
        <v/>
      </c>
    </row>
    <row r="43" spans="1:21" x14ac:dyDescent="0.4">
      <c r="A43" s="26">
        <f>'様式2(一覧)'!A43</f>
        <v>36</v>
      </c>
      <c r="B43" s="194">
        <f>'様式2(一覧)'!B43</f>
        <v>0</v>
      </c>
      <c r="C43" s="57"/>
      <c r="D43" s="58"/>
      <c r="E43" s="58"/>
      <c r="F43" s="58"/>
      <c r="G43" s="58"/>
      <c r="H43" s="58"/>
      <c r="I43" s="58"/>
      <c r="J43" s="58"/>
      <c r="K43" s="222" t="str">
        <f t="shared" si="5"/>
        <v/>
      </c>
      <c r="L43" s="219"/>
      <c r="M43" s="174"/>
      <c r="N43" s="174"/>
      <c r="O43" s="174"/>
      <c r="P43" s="174"/>
      <c r="Q43" s="174"/>
      <c r="R43" s="174"/>
      <c r="S43" s="174"/>
      <c r="T43" s="195" t="str">
        <f t="shared" si="4"/>
        <v/>
      </c>
    </row>
    <row r="44" spans="1:21" x14ac:dyDescent="0.4">
      <c r="A44" s="26">
        <f>'様式2(一覧)'!A44</f>
        <v>37</v>
      </c>
      <c r="B44" s="194">
        <f>'様式2(一覧)'!B44</f>
        <v>0</v>
      </c>
      <c r="C44" s="57"/>
      <c r="D44" s="58"/>
      <c r="E44" s="58"/>
      <c r="F44" s="58"/>
      <c r="G44" s="58"/>
      <c r="H44" s="58"/>
      <c r="I44" s="58"/>
      <c r="J44" s="58"/>
      <c r="K44" s="222" t="str">
        <f t="shared" si="5"/>
        <v/>
      </c>
      <c r="L44" s="219"/>
      <c r="M44" s="174"/>
      <c r="N44" s="174"/>
      <c r="O44" s="174"/>
      <c r="P44" s="174"/>
      <c r="Q44" s="174"/>
      <c r="R44" s="174"/>
      <c r="S44" s="174"/>
      <c r="T44" s="195" t="str">
        <f t="shared" si="4"/>
        <v/>
      </c>
    </row>
    <row r="45" spans="1:21" x14ac:dyDescent="0.4">
      <c r="A45" s="26">
        <f>'様式2(一覧)'!A45</f>
        <v>38</v>
      </c>
      <c r="B45" s="194">
        <f>'様式2(一覧)'!B45</f>
        <v>0</v>
      </c>
      <c r="C45" s="57"/>
      <c r="D45" s="58"/>
      <c r="E45" s="58"/>
      <c r="F45" s="58"/>
      <c r="G45" s="58"/>
      <c r="H45" s="58"/>
      <c r="I45" s="58"/>
      <c r="J45" s="58"/>
      <c r="K45" s="222" t="str">
        <f t="shared" si="5"/>
        <v/>
      </c>
      <c r="L45" s="219"/>
      <c r="M45" s="174"/>
      <c r="N45" s="174"/>
      <c r="O45" s="174"/>
      <c r="P45" s="174"/>
      <c r="Q45" s="174"/>
      <c r="R45" s="174"/>
      <c r="S45" s="174"/>
      <c r="T45" s="195" t="str">
        <f t="shared" si="4"/>
        <v/>
      </c>
    </row>
    <row r="46" spans="1:21" x14ac:dyDescent="0.4">
      <c r="A46" s="26">
        <f>'様式2(一覧)'!A46</f>
        <v>39</v>
      </c>
      <c r="B46" s="194">
        <f>'様式2(一覧)'!B46</f>
        <v>0</v>
      </c>
      <c r="C46" s="57"/>
      <c r="D46" s="58"/>
      <c r="E46" s="58"/>
      <c r="F46" s="58"/>
      <c r="G46" s="58"/>
      <c r="H46" s="58"/>
      <c r="I46" s="58"/>
      <c r="J46" s="58"/>
      <c r="K46" s="222" t="str">
        <f t="shared" si="5"/>
        <v/>
      </c>
      <c r="L46" s="219"/>
      <c r="M46" s="174"/>
      <c r="N46" s="174"/>
      <c r="O46" s="174"/>
      <c r="P46" s="174"/>
      <c r="Q46" s="174"/>
      <c r="R46" s="174"/>
      <c r="S46" s="174"/>
      <c r="T46" s="195" t="str">
        <f t="shared" si="4"/>
        <v/>
      </c>
    </row>
    <row r="47" spans="1:21" x14ac:dyDescent="0.4">
      <c r="A47" s="26">
        <f>'様式2(一覧)'!A47</f>
        <v>40</v>
      </c>
      <c r="B47" s="194">
        <f>'様式2(一覧)'!B47</f>
        <v>0</v>
      </c>
      <c r="C47" s="57"/>
      <c r="D47" s="58"/>
      <c r="E47" s="58"/>
      <c r="F47" s="58"/>
      <c r="G47" s="58"/>
      <c r="H47" s="58"/>
      <c r="I47" s="58"/>
      <c r="J47" s="58"/>
      <c r="K47" s="222" t="str">
        <f t="shared" si="5"/>
        <v/>
      </c>
      <c r="L47" s="219"/>
      <c r="M47" s="174"/>
      <c r="N47" s="174"/>
      <c r="O47" s="174"/>
      <c r="P47" s="174"/>
      <c r="Q47" s="174"/>
      <c r="R47" s="174"/>
      <c r="S47" s="174"/>
      <c r="T47" s="195" t="str">
        <f t="shared" si="4"/>
        <v/>
      </c>
    </row>
    <row r="48" spans="1:21" x14ac:dyDescent="0.4">
      <c r="A48" s="26">
        <f>'様式2(一覧)'!A48</f>
        <v>41</v>
      </c>
      <c r="B48" s="194">
        <f>'様式2(一覧)'!B48</f>
        <v>0</v>
      </c>
      <c r="C48" s="57"/>
      <c r="D48" s="58"/>
      <c r="E48" s="58"/>
      <c r="F48" s="58"/>
      <c r="G48" s="58"/>
      <c r="H48" s="58"/>
      <c r="I48" s="58"/>
      <c r="J48" s="58"/>
      <c r="K48" s="222" t="str">
        <f t="shared" si="5"/>
        <v/>
      </c>
      <c r="L48" s="219"/>
      <c r="M48" s="174"/>
      <c r="N48" s="174"/>
      <c r="O48" s="174"/>
      <c r="P48" s="174"/>
      <c r="Q48" s="174"/>
      <c r="R48" s="174"/>
      <c r="S48" s="174"/>
      <c r="T48" s="195" t="str">
        <f t="shared" si="4"/>
        <v/>
      </c>
    </row>
    <row r="49" spans="1:20" x14ac:dyDescent="0.4">
      <c r="A49" s="26">
        <f>'様式2(一覧)'!A49</f>
        <v>42</v>
      </c>
      <c r="B49" s="194">
        <f>'様式2(一覧)'!B49</f>
        <v>0</v>
      </c>
      <c r="C49" s="57"/>
      <c r="D49" s="58"/>
      <c r="E49" s="58"/>
      <c r="F49" s="58"/>
      <c r="G49" s="58"/>
      <c r="H49" s="58"/>
      <c r="I49" s="58"/>
      <c r="J49" s="58"/>
      <c r="K49" s="222" t="str">
        <f t="shared" si="5"/>
        <v/>
      </c>
      <c r="L49" s="219"/>
      <c r="M49" s="174"/>
      <c r="N49" s="174"/>
      <c r="O49" s="174"/>
      <c r="P49" s="174"/>
      <c r="Q49" s="174"/>
      <c r="R49" s="174"/>
      <c r="S49" s="174"/>
      <c r="T49" s="195" t="str">
        <f t="shared" si="4"/>
        <v/>
      </c>
    </row>
    <row r="50" spans="1:20" x14ac:dyDescent="0.4">
      <c r="A50" s="26">
        <f>'様式2(一覧)'!A50</f>
        <v>43</v>
      </c>
      <c r="B50" s="194">
        <f>'様式2(一覧)'!B50</f>
        <v>0</v>
      </c>
      <c r="C50" s="57"/>
      <c r="D50" s="58"/>
      <c r="E50" s="58"/>
      <c r="F50" s="58"/>
      <c r="G50" s="58"/>
      <c r="H50" s="58"/>
      <c r="I50" s="58"/>
      <c r="J50" s="58"/>
      <c r="K50" s="222" t="str">
        <f t="shared" si="5"/>
        <v/>
      </c>
      <c r="L50" s="219"/>
      <c r="M50" s="174"/>
      <c r="N50" s="174"/>
      <c r="O50" s="174"/>
      <c r="P50" s="174"/>
      <c r="Q50" s="174"/>
      <c r="R50" s="174"/>
      <c r="S50" s="174"/>
      <c r="T50" s="195" t="str">
        <f t="shared" si="4"/>
        <v/>
      </c>
    </row>
    <row r="51" spans="1:20" x14ac:dyDescent="0.4">
      <c r="A51" s="26">
        <f>'様式2(一覧)'!A51</f>
        <v>44</v>
      </c>
      <c r="B51" s="194">
        <f>'様式2(一覧)'!B51</f>
        <v>0</v>
      </c>
      <c r="C51" s="57"/>
      <c r="D51" s="58"/>
      <c r="E51" s="58"/>
      <c r="F51" s="58"/>
      <c r="G51" s="58"/>
      <c r="H51" s="58"/>
      <c r="I51" s="58"/>
      <c r="J51" s="58"/>
      <c r="K51" s="222" t="str">
        <f t="shared" si="5"/>
        <v/>
      </c>
      <c r="L51" s="219"/>
      <c r="M51" s="174"/>
      <c r="N51" s="174"/>
      <c r="O51" s="174"/>
      <c r="P51" s="174"/>
      <c r="Q51" s="174"/>
      <c r="R51" s="174"/>
      <c r="S51" s="174"/>
      <c r="T51" s="195" t="str">
        <f t="shared" si="4"/>
        <v/>
      </c>
    </row>
    <row r="52" spans="1:20" x14ac:dyDescent="0.4">
      <c r="A52" s="26">
        <f>'様式2(一覧)'!A52</f>
        <v>45</v>
      </c>
      <c r="B52" s="194">
        <f>'様式2(一覧)'!B52</f>
        <v>0</v>
      </c>
      <c r="C52" s="57"/>
      <c r="D52" s="58"/>
      <c r="E52" s="58"/>
      <c r="F52" s="58"/>
      <c r="G52" s="58"/>
      <c r="H52" s="58"/>
      <c r="I52" s="58"/>
      <c r="J52" s="58"/>
      <c r="K52" s="222" t="str">
        <f t="shared" si="5"/>
        <v/>
      </c>
      <c r="L52" s="219"/>
      <c r="M52" s="174"/>
      <c r="N52" s="174"/>
      <c r="O52" s="174"/>
      <c r="P52" s="174"/>
      <c r="Q52" s="174"/>
      <c r="R52" s="174"/>
      <c r="S52" s="174"/>
      <c r="T52" s="195" t="str">
        <f t="shared" si="4"/>
        <v/>
      </c>
    </row>
    <row r="53" spans="1:20" x14ac:dyDescent="0.4">
      <c r="A53" s="26">
        <f>'様式2(一覧)'!A53</f>
        <v>46</v>
      </c>
      <c r="B53" s="194">
        <f>'様式2(一覧)'!B53</f>
        <v>0</v>
      </c>
      <c r="C53" s="57"/>
      <c r="D53" s="58"/>
      <c r="E53" s="58"/>
      <c r="F53" s="58"/>
      <c r="G53" s="58"/>
      <c r="H53" s="58"/>
      <c r="I53" s="58"/>
      <c r="J53" s="58"/>
      <c r="K53" s="222" t="str">
        <f t="shared" si="5"/>
        <v/>
      </c>
      <c r="L53" s="219"/>
      <c r="M53" s="174"/>
      <c r="N53" s="174"/>
      <c r="O53" s="174"/>
      <c r="P53" s="174"/>
      <c r="Q53" s="174"/>
      <c r="R53" s="174"/>
      <c r="S53" s="174"/>
      <c r="T53" s="195" t="str">
        <f t="shared" si="4"/>
        <v/>
      </c>
    </row>
    <row r="54" spans="1:20" x14ac:dyDescent="0.4">
      <c r="A54" s="26">
        <f>'様式2(一覧)'!A54</f>
        <v>47</v>
      </c>
      <c r="B54" s="194">
        <f>'様式2(一覧)'!B54</f>
        <v>0</v>
      </c>
      <c r="C54" s="57"/>
      <c r="D54" s="58"/>
      <c r="E54" s="58"/>
      <c r="F54" s="58"/>
      <c r="G54" s="58"/>
      <c r="H54" s="58"/>
      <c r="I54" s="58"/>
      <c r="J54" s="58"/>
      <c r="K54" s="222" t="str">
        <f t="shared" si="5"/>
        <v/>
      </c>
      <c r="L54" s="219"/>
      <c r="M54" s="174"/>
      <c r="N54" s="174"/>
      <c r="O54" s="174"/>
      <c r="P54" s="174"/>
      <c r="Q54" s="174"/>
      <c r="R54" s="174"/>
      <c r="S54" s="174"/>
      <c r="T54" s="195" t="str">
        <f t="shared" si="4"/>
        <v/>
      </c>
    </row>
    <row r="55" spans="1:20" x14ac:dyDescent="0.4">
      <c r="A55" s="26">
        <f>'様式2(一覧)'!A55</f>
        <v>48</v>
      </c>
      <c r="B55" s="194">
        <f>'様式2(一覧)'!B55</f>
        <v>0</v>
      </c>
      <c r="C55" s="57"/>
      <c r="D55" s="58"/>
      <c r="E55" s="58"/>
      <c r="F55" s="58"/>
      <c r="G55" s="58"/>
      <c r="H55" s="58"/>
      <c r="I55" s="58"/>
      <c r="J55" s="58"/>
      <c r="K55" s="222" t="str">
        <f t="shared" si="5"/>
        <v/>
      </c>
      <c r="L55" s="219"/>
      <c r="M55" s="174"/>
      <c r="N55" s="174"/>
      <c r="O55" s="174"/>
      <c r="P55" s="174"/>
      <c r="Q55" s="174"/>
      <c r="R55" s="174"/>
      <c r="S55" s="174"/>
      <c r="T55" s="195" t="str">
        <f t="shared" si="4"/>
        <v/>
      </c>
    </row>
    <row r="56" spans="1:20" x14ac:dyDescent="0.4">
      <c r="A56" s="26">
        <f>'様式2(一覧)'!A56</f>
        <v>49</v>
      </c>
      <c r="B56" s="194">
        <f>'様式2(一覧)'!B56</f>
        <v>0</v>
      </c>
      <c r="C56" s="57"/>
      <c r="D56" s="58"/>
      <c r="E56" s="58"/>
      <c r="F56" s="58"/>
      <c r="G56" s="58"/>
      <c r="H56" s="58"/>
      <c r="I56" s="58"/>
      <c r="J56" s="58"/>
      <c r="K56" s="222" t="str">
        <f t="shared" si="5"/>
        <v/>
      </c>
      <c r="L56" s="219"/>
      <c r="M56" s="174"/>
      <c r="N56" s="174"/>
      <c r="O56" s="174"/>
      <c r="P56" s="174"/>
      <c r="Q56" s="174"/>
      <c r="R56" s="174"/>
      <c r="S56" s="174"/>
      <c r="T56" s="195" t="str">
        <f t="shared" si="4"/>
        <v/>
      </c>
    </row>
    <row r="57" spans="1:20" ht="19.5" thickBot="1" x14ac:dyDescent="0.45">
      <c r="A57" s="26">
        <f>'様式2(一覧)'!A57</f>
        <v>50</v>
      </c>
      <c r="B57" s="194">
        <f>'様式2(一覧)'!B57</f>
        <v>0</v>
      </c>
      <c r="C57" s="57"/>
      <c r="D57" s="58"/>
      <c r="E57" s="58"/>
      <c r="F57" s="58"/>
      <c r="G57" s="58"/>
      <c r="H57" s="58"/>
      <c r="I57" s="58"/>
      <c r="J57" s="58"/>
      <c r="K57" s="222" t="str">
        <f t="shared" si="5"/>
        <v/>
      </c>
      <c r="L57" s="219"/>
      <c r="M57" s="174"/>
      <c r="N57" s="174"/>
      <c r="O57" s="174"/>
      <c r="P57" s="174"/>
      <c r="Q57" s="174"/>
      <c r="R57" s="174"/>
      <c r="S57" s="174"/>
      <c r="T57" s="195" t="str">
        <f t="shared" si="4"/>
        <v/>
      </c>
    </row>
    <row r="58" spans="1:20" hidden="1" x14ac:dyDescent="0.4">
      <c r="A58" s="26">
        <f>'様式2(一覧)'!A58</f>
        <v>51</v>
      </c>
      <c r="B58" s="194">
        <f>'様式2(一覧)'!B58</f>
        <v>0</v>
      </c>
      <c r="C58" s="57"/>
      <c r="D58" s="58"/>
      <c r="E58" s="58"/>
      <c r="F58" s="58"/>
      <c r="G58" s="58"/>
      <c r="H58" s="58"/>
      <c r="I58" s="58"/>
      <c r="J58" s="58"/>
      <c r="K58" s="222" t="str">
        <f t="shared" si="5"/>
        <v/>
      </c>
      <c r="L58" s="219"/>
      <c r="M58" s="174"/>
      <c r="N58" s="174"/>
      <c r="O58" s="174"/>
      <c r="P58" s="174"/>
      <c r="Q58" s="174"/>
      <c r="R58" s="174"/>
      <c r="S58" s="174"/>
      <c r="T58" s="195" t="str">
        <f t="shared" si="4"/>
        <v/>
      </c>
    </row>
    <row r="59" spans="1:20" hidden="1" x14ac:dyDescent="0.4">
      <c r="A59" s="26">
        <f>'様式2(一覧)'!A59</f>
        <v>52</v>
      </c>
      <c r="B59" s="194">
        <f>'様式2(一覧)'!B59</f>
        <v>0</v>
      </c>
      <c r="C59" s="57"/>
      <c r="D59" s="58"/>
      <c r="E59" s="58"/>
      <c r="F59" s="58"/>
      <c r="G59" s="58"/>
      <c r="H59" s="58"/>
      <c r="I59" s="58"/>
      <c r="J59" s="58"/>
      <c r="K59" s="222" t="str">
        <f t="shared" si="5"/>
        <v/>
      </c>
      <c r="L59" s="219"/>
      <c r="M59" s="174"/>
      <c r="N59" s="174"/>
      <c r="O59" s="174"/>
      <c r="P59" s="174"/>
      <c r="Q59" s="174"/>
      <c r="R59" s="174"/>
      <c r="S59" s="174"/>
      <c r="T59" s="195" t="str">
        <f t="shared" si="4"/>
        <v/>
      </c>
    </row>
    <row r="60" spans="1:20" hidden="1" x14ac:dyDescent="0.4">
      <c r="A60" s="26">
        <f>'様式2(一覧)'!A60</f>
        <v>53</v>
      </c>
      <c r="B60" s="194">
        <f>'様式2(一覧)'!B60</f>
        <v>0</v>
      </c>
      <c r="C60" s="57"/>
      <c r="D60" s="58"/>
      <c r="E60" s="58"/>
      <c r="F60" s="58"/>
      <c r="G60" s="58"/>
      <c r="H60" s="58"/>
      <c r="I60" s="58"/>
      <c r="J60" s="58"/>
      <c r="K60" s="222" t="str">
        <f t="shared" si="5"/>
        <v/>
      </c>
      <c r="L60" s="219"/>
      <c r="M60" s="174"/>
      <c r="N60" s="174"/>
      <c r="O60" s="174"/>
      <c r="P60" s="174"/>
      <c r="Q60" s="174"/>
      <c r="R60" s="174"/>
      <c r="S60" s="174"/>
      <c r="T60" s="195" t="str">
        <f t="shared" si="4"/>
        <v/>
      </c>
    </row>
    <row r="61" spans="1:20" hidden="1" x14ac:dyDescent="0.4">
      <c r="A61" s="26">
        <f>'様式2(一覧)'!A61</f>
        <v>54</v>
      </c>
      <c r="B61" s="194">
        <f>'様式2(一覧)'!B61</f>
        <v>0</v>
      </c>
      <c r="C61" s="57"/>
      <c r="D61" s="58"/>
      <c r="E61" s="58"/>
      <c r="F61" s="58"/>
      <c r="G61" s="58"/>
      <c r="H61" s="58"/>
      <c r="I61" s="58"/>
      <c r="J61" s="58"/>
      <c r="K61" s="222" t="str">
        <f t="shared" si="5"/>
        <v/>
      </c>
      <c r="L61" s="219"/>
      <c r="M61" s="174"/>
      <c r="N61" s="174"/>
      <c r="O61" s="174"/>
      <c r="P61" s="174"/>
      <c r="Q61" s="174"/>
      <c r="R61" s="174"/>
      <c r="S61" s="174"/>
      <c r="T61" s="195" t="str">
        <f t="shared" si="4"/>
        <v/>
      </c>
    </row>
    <row r="62" spans="1:20" hidden="1" x14ac:dyDescent="0.4">
      <c r="A62" s="26">
        <f>'様式2(一覧)'!A62</f>
        <v>55</v>
      </c>
      <c r="B62" s="194">
        <f>'様式2(一覧)'!B62</f>
        <v>0</v>
      </c>
      <c r="C62" s="57"/>
      <c r="D62" s="58"/>
      <c r="E62" s="58"/>
      <c r="F62" s="58"/>
      <c r="G62" s="58"/>
      <c r="H62" s="58"/>
      <c r="I62" s="58"/>
      <c r="J62" s="58"/>
      <c r="K62" s="222" t="str">
        <f t="shared" si="5"/>
        <v/>
      </c>
      <c r="L62" s="219"/>
      <c r="M62" s="174"/>
      <c r="N62" s="174"/>
      <c r="O62" s="174"/>
      <c r="P62" s="174"/>
      <c r="Q62" s="174"/>
      <c r="R62" s="174"/>
      <c r="S62" s="174"/>
      <c r="T62" s="195" t="str">
        <f t="shared" si="4"/>
        <v/>
      </c>
    </row>
    <row r="63" spans="1:20" hidden="1" x14ac:dyDescent="0.4">
      <c r="A63" s="26">
        <f>'様式2(一覧)'!A63</f>
        <v>56</v>
      </c>
      <c r="B63" s="194">
        <f>'様式2(一覧)'!B63</f>
        <v>0</v>
      </c>
      <c r="C63" s="57"/>
      <c r="D63" s="58"/>
      <c r="E63" s="58"/>
      <c r="F63" s="58"/>
      <c r="G63" s="58"/>
      <c r="H63" s="58"/>
      <c r="I63" s="58"/>
      <c r="J63" s="58"/>
      <c r="K63" s="222" t="str">
        <f t="shared" si="5"/>
        <v/>
      </c>
      <c r="L63" s="219"/>
      <c r="M63" s="174"/>
      <c r="N63" s="174"/>
      <c r="O63" s="174"/>
      <c r="P63" s="174"/>
      <c r="Q63" s="174"/>
      <c r="R63" s="174"/>
      <c r="S63" s="174"/>
      <c r="T63" s="195" t="str">
        <f t="shared" si="4"/>
        <v/>
      </c>
    </row>
    <row r="64" spans="1:20" hidden="1" x14ac:dyDescent="0.4">
      <c r="A64" s="26">
        <f>'様式2(一覧)'!A64</f>
        <v>57</v>
      </c>
      <c r="B64" s="194">
        <f>'様式2(一覧)'!B64</f>
        <v>0</v>
      </c>
      <c r="C64" s="57"/>
      <c r="D64" s="58"/>
      <c r="E64" s="58"/>
      <c r="F64" s="58"/>
      <c r="G64" s="58"/>
      <c r="H64" s="58"/>
      <c r="I64" s="58"/>
      <c r="J64" s="58"/>
      <c r="K64" s="222" t="str">
        <f t="shared" si="5"/>
        <v/>
      </c>
      <c r="L64" s="219"/>
      <c r="M64" s="174"/>
      <c r="N64" s="174"/>
      <c r="O64" s="174"/>
      <c r="P64" s="174"/>
      <c r="Q64" s="174"/>
      <c r="R64" s="174"/>
      <c r="S64" s="174"/>
      <c r="T64" s="195" t="str">
        <f t="shared" si="4"/>
        <v/>
      </c>
    </row>
    <row r="65" spans="1:20" hidden="1" x14ac:dyDescent="0.4">
      <c r="A65" s="26">
        <f>'様式2(一覧)'!A65</f>
        <v>58</v>
      </c>
      <c r="B65" s="194">
        <f>'様式2(一覧)'!B65</f>
        <v>0</v>
      </c>
      <c r="C65" s="57"/>
      <c r="D65" s="58"/>
      <c r="E65" s="58"/>
      <c r="F65" s="58"/>
      <c r="G65" s="58"/>
      <c r="H65" s="58"/>
      <c r="I65" s="58"/>
      <c r="J65" s="58"/>
      <c r="K65" s="222" t="str">
        <f t="shared" si="5"/>
        <v/>
      </c>
      <c r="L65" s="219"/>
      <c r="M65" s="174"/>
      <c r="N65" s="174"/>
      <c r="O65" s="174"/>
      <c r="P65" s="174"/>
      <c r="Q65" s="174"/>
      <c r="R65" s="174"/>
      <c r="S65" s="174"/>
      <c r="T65" s="195" t="str">
        <f t="shared" si="4"/>
        <v/>
      </c>
    </row>
    <row r="66" spans="1:20" hidden="1" x14ac:dyDescent="0.4">
      <c r="A66" s="26">
        <f>'様式2(一覧)'!A66</f>
        <v>59</v>
      </c>
      <c r="B66" s="194">
        <f>'様式2(一覧)'!B66</f>
        <v>0</v>
      </c>
      <c r="C66" s="57"/>
      <c r="D66" s="58"/>
      <c r="E66" s="58"/>
      <c r="F66" s="58"/>
      <c r="G66" s="58"/>
      <c r="H66" s="58"/>
      <c r="I66" s="58"/>
      <c r="J66" s="58"/>
      <c r="K66" s="222" t="str">
        <f t="shared" si="5"/>
        <v/>
      </c>
      <c r="L66" s="219"/>
      <c r="M66" s="174"/>
      <c r="N66" s="174"/>
      <c r="O66" s="174"/>
      <c r="P66" s="174"/>
      <c r="Q66" s="174"/>
      <c r="R66" s="174"/>
      <c r="S66" s="174"/>
      <c r="T66" s="195" t="str">
        <f t="shared" si="4"/>
        <v/>
      </c>
    </row>
    <row r="67" spans="1:20" hidden="1" x14ac:dyDescent="0.4">
      <c r="A67" s="26">
        <f>'様式2(一覧)'!A67</f>
        <v>60</v>
      </c>
      <c r="B67" s="194">
        <f>'様式2(一覧)'!B67</f>
        <v>0</v>
      </c>
      <c r="C67" s="57"/>
      <c r="D67" s="58"/>
      <c r="E67" s="58"/>
      <c r="F67" s="58"/>
      <c r="G67" s="58"/>
      <c r="H67" s="58"/>
      <c r="I67" s="58"/>
      <c r="J67" s="58"/>
      <c r="K67" s="222" t="str">
        <f t="shared" si="5"/>
        <v/>
      </c>
      <c r="L67" s="219"/>
      <c r="M67" s="174"/>
      <c r="N67" s="174"/>
      <c r="O67" s="174"/>
      <c r="P67" s="174"/>
      <c r="Q67" s="174"/>
      <c r="R67" s="174"/>
      <c r="S67" s="174"/>
      <c r="T67" s="195" t="str">
        <f t="shared" si="4"/>
        <v/>
      </c>
    </row>
    <row r="68" spans="1:20" hidden="1" x14ac:dyDescent="0.4">
      <c r="A68" s="26">
        <f>'様式2(一覧)'!A68</f>
        <v>61</v>
      </c>
      <c r="B68" s="194">
        <f>'様式2(一覧)'!B68</f>
        <v>0</v>
      </c>
      <c r="C68" s="57"/>
      <c r="D68" s="58"/>
      <c r="E68" s="58"/>
      <c r="F68" s="58"/>
      <c r="G68" s="58"/>
      <c r="H68" s="58"/>
      <c r="I68" s="58"/>
      <c r="J68" s="58"/>
      <c r="K68" s="222" t="str">
        <f t="shared" si="5"/>
        <v/>
      </c>
      <c r="L68" s="219"/>
      <c r="M68" s="174"/>
      <c r="N68" s="174"/>
      <c r="O68" s="174"/>
      <c r="P68" s="174"/>
      <c r="Q68" s="174"/>
      <c r="R68" s="174"/>
      <c r="S68" s="174"/>
      <c r="T68" s="195" t="str">
        <f t="shared" si="4"/>
        <v/>
      </c>
    </row>
    <row r="69" spans="1:20" hidden="1" x14ac:dyDescent="0.4">
      <c r="A69" s="26">
        <f>'様式2(一覧)'!A69</f>
        <v>62</v>
      </c>
      <c r="B69" s="194">
        <f>'様式2(一覧)'!B69</f>
        <v>0</v>
      </c>
      <c r="C69" s="57"/>
      <c r="D69" s="58"/>
      <c r="E69" s="58"/>
      <c r="F69" s="58"/>
      <c r="G69" s="58"/>
      <c r="H69" s="58"/>
      <c r="I69" s="58"/>
      <c r="J69" s="58"/>
      <c r="K69" s="222" t="str">
        <f t="shared" si="5"/>
        <v/>
      </c>
      <c r="L69" s="219"/>
      <c r="M69" s="174"/>
      <c r="N69" s="174"/>
      <c r="O69" s="174"/>
      <c r="P69" s="174"/>
      <c r="Q69" s="174"/>
      <c r="R69" s="174"/>
      <c r="S69" s="174"/>
      <c r="T69" s="195" t="str">
        <f t="shared" si="4"/>
        <v/>
      </c>
    </row>
    <row r="70" spans="1:20" hidden="1" x14ac:dyDescent="0.4">
      <c r="A70" s="26">
        <f>'様式2(一覧)'!A70</f>
        <v>63</v>
      </c>
      <c r="B70" s="194">
        <f>'様式2(一覧)'!B70</f>
        <v>0</v>
      </c>
      <c r="C70" s="57"/>
      <c r="D70" s="58"/>
      <c r="E70" s="58"/>
      <c r="F70" s="58"/>
      <c r="G70" s="58"/>
      <c r="H70" s="58"/>
      <c r="I70" s="58"/>
      <c r="J70" s="58"/>
      <c r="K70" s="222" t="str">
        <f t="shared" si="5"/>
        <v/>
      </c>
      <c r="L70" s="219"/>
      <c r="M70" s="174"/>
      <c r="N70" s="174"/>
      <c r="O70" s="174"/>
      <c r="P70" s="174"/>
      <c r="Q70" s="174"/>
      <c r="R70" s="174"/>
      <c r="S70" s="174"/>
      <c r="T70" s="195" t="str">
        <f t="shared" si="4"/>
        <v/>
      </c>
    </row>
    <row r="71" spans="1:20" hidden="1" x14ac:dyDescent="0.4">
      <c r="A71" s="26">
        <f>'様式2(一覧)'!A71</f>
        <v>64</v>
      </c>
      <c r="B71" s="194">
        <f>'様式2(一覧)'!B71</f>
        <v>0</v>
      </c>
      <c r="C71" s="57"/>
      <c r="D71" s="58"/>
      <c r="E71" s="58"/>
      <c r="F71" s="58"/>
      <c r="G71" s="58"/>
      <c r="H71" s="58"/>
      <c r="I71" s="58"/>
      <c r="J71" s="58"/>
      <c r="K71" s="222" t="str">
        <f t="shared" si="5"/>
        <v/>
      </c>
      <c r="L71" s="219"/>
      <c r="M71" s="174"/>
      <c r="N71" s="174"/>
      <c r="O71" s="174"/>
      <c r="P71" s="174"/>
      <c r="Q71" s="174"/>
      <c r="R71" s="174"/>
      <c r="S71" s="174"/>
      <c r="T71" s="195" t="str">
        <f t="shared" si="4"/>
        <v/>
      </c>
    </row>
    <row r="72" spans="1:20" hidden="1" x14ac:dyDescent="0.4">
      <c r="A72" s="26">
        <f>'様式2(一覧)'!A72</f>
        <v>65</v>
      </c>
      <c r="B72" s="194">
        <f>'様式2(一覧)'!B72</f>
        <v>0</v>
      </c>
      <c r="C72" s="57"/>
      <c r="D72" s="58"/>
      <c r="E72" s="58"/>
      <c r="F72" s="58"/>
      <c r="G72" s="58"/>
      <c r="H72" s="58"/>
      <c r="I72" s="58"/>
      <c r="J72" s="58"/>
      <c r="K72" s="222" t="str">
        <f t="shared" si="5"/>
        <v/>
      </c>
      <c r="L72" s="219"/>
      <c r="M72" s="174"/>
      <c r="N72" s="174"/>
      <c r="O72" s="174"/>
      <c r="P72" s="174"/>
      <c r="Q72" s="174"/>
      <c r="R72" s="174"/>
      <c r="S72" s="174"/>
      <c r="T72" s="195" t="str">
        <f t="shared" si="4"/>
        <v/>
      </c>
    </row>
    <row r="73" spans="1:20" hidden="1" x14ac:dyDescent="0.4">
      <c r="A73" s="26">
        <f>'様式2(一覧)'!A73</f>
        <v>66</v>
      </c>
      <c r="B73" s="194">
        <f>'様式2(一覧)'!B73</f>
        <v>0</v>
      </c>
      <c r="C73" s="57"/>
      <c r="D73" s="58"/>
      <c r="E73" s="58"/>
      <c r="F73" s="58"/>
      <c r="G73" s="58"/>
      <c r="H73" s="58"/>
      <c r="I73" s="58"/>
      <c r="J73" s="58"/>
      <c r="K73" s="222" t="str">
        <f t="shared" si="5"/>
        <v/>
      </c>
      <c r="L73" s="219"/>
      <c r="M73" s="174"/>
      <c r="N73" s="174"/>
      <c r="O73" s="174"/>
      <c r="P73" s="174"/>
      <c r="Q73" s="174"/>
      <c r="R73" s="174"/>
      <c r="S73" s="174"/>
      <c r="T73" s="195" t="str">
        <f t="shared" si="4"/>
        <v/>
      </c>
    </row>
    <row r="74" spans="1:20" hidden="1" x14ac:dyDescent="0.4">
      <c r="A74" s="26">
        <f>'様式2(一覧)'!A74</f>
        <v>67</v>
      </c>
      <c r="B74" s="194">
        <f>'様式2(一覧)'!B74</f>
        <v>0</v>
      </c>
      <c r="C74" s="57"/>
      <c r="D74" s="58"/>
      <c r="E74" s="58"/>
      <c r="F74" s="58"/>
      <c r="G74" s="58"/>
      <c r="H74" s="58"/>
      <c r="I74" s="58"/>
      <c r="J74" s="58"/>
      <c r="K74" s="222" t="str">
        <f t="shared" si="5"/>
        <v/>
      </c>
      <c r="L74" s="219"/>
      <c r="M74" s="174"/>
      <c r="N74" s="174"/>
      <c r="O74" s="174"/>
      <c r="P74" s="174"/>
      <c r="Q74" s="174"/>
      <c r="R74" s="174"/>
      <c r="S74" s="174"/>
      <c r="T74" s="195" t="str">
        <f t="shared" si="4"/>
        <v/>
      </c>
    </row>
    <row r="75" spans="1:20" hidden="1" x14ac:dyDescent="0.4">
      <c r="A75" s="26">
        <f>'様式2(一覧)'!A75</f>
        <v>68</v>
      </c>
      <c r="B75" s="194">
        <f>'様式2(一覧)'!B75</f>
        <v>0</v>
      </c>
      <c r="C75" s="57"/>
      <c r="D75" s="58"/>
      <c r="E75" s="58"/>
      <c r="F75" s="58"/>
      <c r="G75" s="58"/>
      <c r="H75" s="58"/>
      <c r="I75" s="58"/>
      <c r="J75" s="58"/>
      <c r="K75" s="222" t="str">
        <f t="shared" si="5"/>
        <v/>
      </c>
      <c r="L75" s="219"/>
      <c r="M75" s="174"/>
      <c r="N75" s="174"/>
      <c r="O75" s="174"/>
      <c r="P75" s="174"/>
      <c r="Q75" s="174"/>
      <c r="R75" s="174"/>
      <c r="S75" s="174"/>
      <c r="T75" s="195" t="str">
        <f t="shared" si="4"/>
        <v/>
      </c>
    </row>
    <row r="76" spans="1:20" hidden="1" x14ac:dyDescent="0.4">
      <c r="A76" s="26">
        <f>'様式2(一覧)'!A76</f>
        <v>69</v>
      </c>
      <c r="B76" s="194">
        <f>'様式2(一覧)'!B76</f>
        <v>0</v>
      </c>
      <c r="C76" s="57"/>
      <c r="D76" s="58"/>
      <c r="E76" s="58"/>
      <c r="F76" s="58"/>
      <c r="G76" s="58"/>
      <c r="H76" s="58"/>
      <c r="I76" s="58"/>
      <c r="J76" s="58"/>
      <c r="K76" s="222" t="str">
        <f t="shared" si="5"/>
        <v/>
      </c>
      <c r="L76" s="219"/>
      <c r="M76" s="174"/>
      <c r="N76" s="174"/>
      <c r="O76" s="174"/>
      <c r="P76" s="174"/>
      <c r="Q76" s="174"/>
      <c r="R76" s="174"/>
      <c r="S76" s="174"/>
      <c r="T76" s="195" t="str">
        <f t="shared" si="4"/>
        <v/>
      </c>
    </row>
    <row r="77" spans="1:20" hidden="1" x14ac:dyDescent="0.4">
      <c r="A77" s="26">
        <f>'様式2(一覧)'!A77</f>
        <v>70</v>
      </c>
      <c r="B77" s="194">
        <f>'様式2(一覧)'!B77</f>
        <v>0</v>
      </c>
      <c r="C77" s="57"/>
      <c r="D77" s="58"/>
      <c r="E77" s="58"/>
      <c r="F77" s="58"/>
      <c r="G77" s="58"/>
      <c r="H77" s="58"/>
      <c r="I77" s="58"/>
      <c r="J77" s="58"/>
      <c r="K77" s="222" t="str">
        <f t="shared" si="5"/>
        <v/>
      </c>
      <c r="L77" s="219"/>
      <c r="M77" s="174"/>
      <c r="N77" s="174"/>
      <c r="O77" s="174"/>
      <c r="P77" s="174"/>
      <c r="Q77" s="174"/>
      <c r="R77" s="174"/>
      <c r="S77" s="174"/>
      <c r="T77" s="195" t="str">
        <f t="shared" si="4"/>
        <v/>
      </c>
    </row>
    <row r="78" spans="1:20" hidden="1" x14ac:dyDescent="0.4">
      <c r="A78" s="26">
        <f>'様式2(一覧)'!A78</f>
        <v>71</v>
      </c>
      <c r="B78" s="194">
        <f>'様式2(一覧)'!B78</f>
        <v>0</v>
      </c>
      <c r="C78" s="57"/>
      <c r="D78" s="58"/>
      <c r="E78" s="58"/>
      <c r="F78" s="58"/>
      <c r="G78" s="58"/>
      <c r="H78" s="58"/>
      <c r="I78" s="58"/>
      <c r="J78" s="58"/>
      <c r="K78" s="222" t="str">
        <f t="shared" si="5"/>
        <v/>
      </c>
      <c r="L78" s="219"/>
      <c r="M78" s="174"/>
      <c r="N78" s="174"/>
      <c r="O78" s="174"/>
      <c r="P78" s="174"/>
      <c r="Q78" s="174"/>
      <c r="R78" s="174"/>
      <c r="S78" s="174"/>
      <c r="T78" s="195" t="str">
        <f t="shared" si="4"/>
        <v/>
      </c>
    </row>
    <row r="79" spans="1:20" hidden="1" x14ac:dyDescent="0.4">
      <c r="A79" s="26">
        <f>'様式2(一覧)'!A79</f>
        <v>72</v>
      </c>
      <c r="B79" s="194">
        <f>'様式2(一覧)'!B79</f>
        <v>0</v>
      </c>
      <c r="C79" s="57"/>
      <c r="D79" s="58"/>
      <c r="E79" s="58"/>
      <c r="F79" s="58"/>
      <c r="G79" s="58"/>
      <c r="H79" s="58"/>
      <c r="I79" s="58"/>
      <c r="J79" s="58"/>
      <c r="K79" s="222" t="str">
        <f t="shared" si="5"/>
        <v/>
      </c>
      <c r="L79" s="219"/>
      <c r="M79" s="174"/>
      <c r="N79" s="174"/>
      <c r="O79" s="174"/>
      <c r="P79" s="174"/>
      <c r="Q79" s="174"/>
      <c r="R79" s="174"/>
      <c r="S79" s="174"/>
      <c r="T79" s="195" t="str">
        <f t="shared" si="4"/>
        <v/>
      </c>
    </row>
    <row r="80" spans="1:20" hidden="1" x14ac:dyDescent="0.4">
      <c r="A80" s="26">
        <f>'様式2(一覧)'!A80</f>
        <v>73</v>
      </c>
      <c r="B80" s="194">
        <f>'様式2(一覧)'!B80</f>
        <v>0</v>
      </c>
      <c r="C80" s="57"/>
      <c r="D80" s="58"/>
      <c r="E80" s="58"/>
      <c r="F80" s="58"/>
      <c r="G80" s="58"/>
      <c r="H80" s="58"/>
      <c r="I80" s="58"/>
      <c r="J80" s="58"/>
      <c r="K80" s="222" t="str">
        <f t="shared" si="5"/>
        <v/>
      </c>
      <c r="L80" s="219"/>
      <c r="M80" s="174"/>
      <c r="N80" s="174"/>
      <c r="O80" s="174"/>
      <c r="P80" s="174"/>
      <c r="Q80" s="174"/>
      <c r="R80" s="174"/>
      <c r="S80" s="174"/>
      <c r="T80" s="195" t="str">
        <f t="shared" si="4"/>
        <v/>
      </c>
    </row>
    <row r="81" spans="1:20" hidden="1" x14ac:dyDescent="0.4">
      <c r="A81" s="26">
        <f>'様式2(一覧)'!A81</f>
        <v>74</v>
      </c>
      <c r="B81" s="194">
        <f>'様式2(一覧)'!B81</f>
        <v>0</v>
      </c>
      <c r="C81" s="57"/>
      <c r="D81" s="58"/>
      <c r="E81" s="58"/>
      <c r="F81" s="58"/>
      <c r="G81" s="58"/>
      <c r="H81" s="58"/>
      <c r="I81" s="58"/>
      <c r="J81" s="58"/>
      <c r="K81" s="222" t="str">
        <f t="shared" si="5"/>
        <v/>
      </c>
      <c r="L81" s="219"/>
      <c r="M81" s="174"/>
      <c r="N81" s="174"/>
      <c r="O81" s="174"/>
      <c r="P81" s="174"/>
      <c r="Q81" s="174"/>
      <c r="R81" s="174"/>
      <c r="S81" s="174"/>
      <c r="T81" s="195" t="str">
        <f t="shared" si="4"/>
        <v/>
      </c>
    </row>
    <row r="82" spans="1:20" hidden="1" x14ac:dyDescent="0.4">
      <c r="A82" s="26">
        <f>'様式2(一覧)'!A82</f>
        <v>75</v>
      </c>
      <c r="B82" s="194">
        <f>'様式2(一覧)'!B82</f>
        <v>0</v>
      </c>
      <c r="C82" s="57"/>
      <c r="D82" s="58"/>
      <c r="E82" s="58"/>
      <c r="F82" s="58"/>
      <c r="G82" s="58"/>
      <c r="H82" s="58"/>
      <c r="I82" s="58"/>
      <c r="J82" s="58"/>
      <c r="K82" s="222" t="str">
        <f t="shared" si="5"/>
        <v/>
      </c>
      <c r="L82" s="219"/>
      <c r="M82" s="174"/>
      <c r="N82" s="174"/>
      <c r="O82" s="174"/>
      <c r="P82" s="174"/>
      <c r="Q82" s="174"/>
      <c r="R82" s="174"/>
      <c r="S82" s="174"/>
      <c r="T82" s="195" t="str">
        <f t="shared" si="4"/>
        <v/>
      </c>
    </row>
    <row r="83" spans="1:20" hidden="1" x14ac:dyDescent="0.4">
      <c r="A83" s="26">
        <f>'様式2(一覧)'!A83</f>
        <v>76</v>
      </c>
      <c r="B83" s="194">
        <f>'様式2(一覧)'!B83</f>
        <v>0</v>
      </c>
      <c r="C83" s="57"/>
      <c r="D83" s="58"/>
      <c r="E83" s="58"/>
      <c r="F83" s="58"/>
      <c r="G83" s="58"/>
      <c r="H83" s="58"/>
      <c r="I83" s="58"/>
      <c r="J83" s="58"/>
      <c r="K83" s="222" t="str">
        <f t="shared" si="5"/>
        <v/>
      </c>
      <c r="L83" s="219"/>
      <c r="M83" s="174"/>
      <c r="N83" s="174"/>
      <c r="O83" s="174"/>
      <c r="P83" s="174"/>
      <c r="Q83" s="174"/>
      <c r="R83" s="174"/>
      <c r="S83" s="174"/>
      <c r="T83" s="195" t="str">
        <f t="shared" si="4"/>
        <v/>
      </c>
    </row>
    <row r="84" spans="1:20" hidden="1" x14ac:dyDescent="0.4">
      <c r="A84" s="26">
        <f>'様式2(一覧)'!A84</f>
        <v>77</v>
      </c>
      <c r="B84" s="194">
        <f>'様式2(一覧)'!B84</f>
        <v>0</v>
      </c>
      <c r="C84" s="57"/>
      <c r="D84" s="58"/>
      <c r="E84" s="58"/>
      <c r="F84" s="58"/>
      <c r="G84" s="58"/>
      <c r="H84" s="58"/>
      <c r="I84" s="58"/>
      <c r="J84" s="58"/>
      <c r="K84" s="222" t="str">
        <f t="shared" si="5"/>
        <v/>
      </c>
      <c r="L84" s="219"/>
      <c r="M84" s="174"/>
      <c r="N84" s="174"/>
      <c r="O84" s="174"/>
      <c r="P84" s="174"/>
      <c r="Q84" s="174"/>
      <c r="R84" s="174"/>
      <c r="S84" s="174"/>
      <c r="T84" s="195" t="str">
        <f t="shared" si="4"/>
        <v/>
      </c>
    </row>
    <row r="85" spans="1:20" hidden="1" x14ac:dyDescent="0.4">
      <c r="A85" s="26">
        <f>'様式2(一覧)'!A85</f>
        <v>78</v>
      </c>
      <c r="B85" s="194">
        <f>'様式2(一覧)'!B85</f>
        <v>0</v>
      </c>
      <c r="C85" s="57"/>
      <c r="D85" s="58"/>
      <c r="E85" s="58"/>
      <c r="F85" s="58"/>
      <c r="G85" s="58"/>
      <c r="H85" s="58"/>
      <c r="I85" s="58"/>
      <c r="J85" s="58"/>
      <c r="K85" s="222" t="str">
        <f t="shared" si="5"/>
        <v/>
      </c>
      <c r="L85" s="219"/>
      <c r="M85" s="174"/>
      <c r="N85" s="174"/>
      <c r="O85" s="174"/>
      <c r="P85" s="174"/>
      <c r="Q85" s="174"/>
      <c r="R85" s="174"/>
      <c r="S85" s="174"/>
      <c r="T85" s="195" t="str">
        <f t="shared" si="4"/>
        <v/>
      </c>
    </row>
    <row r="86" spans="1:20" hidden="1" x14ac:dyDescent="0.4">
      <c r="A86" s="26">
        <f>'様式2(一覧)'!A86</f>
        <v>79</v>
      </c>
      <c r="B86" s="194">
        <f>'様式2(一覧)'!B86</f>
        <v>0</v>
      </c>
      <c r="C86" s="57"/>
      <c r="D86" s="58"/>
      <c r="E86" s="58"/>
      <c r="F86" s="58"/>
      <c r="G86" s="58"/>
      <c r="H86" s="58"/>
      <c r="I86" s="58"/>
      <c r="J86" s="58"/>
      <c r="K86" s="222" t="str">
        <f t="shared" si="5"/>
        <v/>
      </c>
      <c r="L86" s="219"/>
      <c r="M86" s="174"/>
      <c r="N86" s="174"/>
      <c r="O86" s="174"/>
      <c r="P86" s="174"/>
      <c r="Q86" s="174"/>
      <c r="R86" s="174"/>
      <c r="S86" s="174"/>
      <c r="T86" s="195" t="str">
        <f t="shared" si="4"/>
        <v/>
      </c>
    </row>
    <row r="87" spans="1:20" hidden="1" x14ac:dyDescent="0.4">
      <c r="A87" s="26">
        <f>'様式2(一覧)'!A87</f>
        <v>80</v>
      </c>
      <c r="B87" s="194">
        <f>'様式2(一覧)'!B87</f>
        <v>0</v>
      </c>
      <c r="C87" s="57"/>
      <c r="D87" s="58"/>
      <c r="E87" s="58"/>
      <c r="F87" s="58"/>
      <c r="G87" s="58"/>
      <c r="H87" s="58"/>
      <c r="I87" s="58"/>
      <c r="J87" s="58"/>
      <c r="K87" s="222" t="str">
        <f t="shared" si="5"/>
        <v/>
      </c>
      <c r="L87" s="219"/>
      <c r="M87" s="174"/>
      <c r="N87" s="174"/>
      <c r="O87" s="174"/>
      <c r="P87" s="174"/>
      <c r="Q87" s="174"/>
      <c r="R87" s="174"/>
      <c r="S87" s="174"/>
      <c r="T87" s="195" t="str">
        <f t="shared" si="4"/>
        <v/>
      </c>
    </row>
    <row r="88" spans="1:20" hidden="1" x14ac:dyDescent="0.4">
      <c r="A88" s="26">
        <f>'様式2(一覧)'!A88</f>
        <v>81</v>
      </c>
      <c r="B88" s="194">
        <f>'様式2(一覧)'!B88</f>
        <v>0</v>
      </c>
      <c r="C88" s="57"/>
      <c r="D88" s="58"/>
      <c r="E88" s="58"/>
      <c r="F88" s="58"/>
      <c r="G88" s="58"/>
      <c r="H88" s="58"/>
      <c r="I88" s="58"/>
      <c r="J88" s="58"/>
      <c r="K88" s="222" t="str">
        <f t="shared" si="5"/>
        <v/>
      </c>
      <c r="L88" s="219"/>
      <c r="M88" s="174"/>
      <c r="N88" s="174"/>
      <c r="O88" s="174"/>
      <c r="P88" s="174"/>
      <c r="Q88" s="174"/>
      <c r="R88" s="174"/>
      <c r="S88" s="174"/>
      <c r="T88" s="195" t="str">
        <f t="shared" si="4"/>
        <v/>
      </c>
    </row>
    <row r="89" spans="1:20" hidden="1" x14ac:dyDescent="0.4">
      <c r="A89" s="26">
        <f>'様式2(一覧)'!A89</f>
        <v>82</v>
      </c>
      <c r="B89" s="194">
        <f>'様式2(一覧)'!B89</f>
        <v>0</v>
      </c>
      <c r="C89" s="57"/>
      <c r="D89" s="58"/>
      <c r="E89" s="58"/>
      <c r="F89" s="58"/>
      <c r="G89" s="58"/>
      <c r="H89" s="58"/>
      <c r="I89" s="58"/>
      <c r="J89" s="58"/>
      <c r="K89" s="222" t="str">
        <f t="shared" si="5"/>
        <v/>
      </c>
      <c r="L89" s="219"/>
      <c r="M89" s="174"/>
      <c r="N89" s="174"/>
      <c r="O89" s="174"/>
      <c r="P89" s="174"/>
      <c r="Q89" s="174"/>
      <c r="R89" s="174"/>
      <c r="S89" s="174"/>
      <c r="T89" s="195" t="str">
        <f t="shared" si="4"/>
        <v/>
      </c>
    </row>
    <row r="90" spans="1:20" hidden="1" x14ac:dyDescent="0.4">
      <c r="A90" s="26">
        <f>'様式2(一覧)'!A90</f>
        <v>83</v>
      </c>
      <c r="B90" s="194">
        <f>'様式2(一覧)'!B90</f>
        <v>0</v>
      </c>
      <c r="C90" s="57"/>
      <c r="D90" s="58"/>
      <c r="E90" s="58"/>
      <c r="F90" s="58"/>
      <c r="G90" s="58"/>
      <c r="H90" s="58"/>
      <c r="I90" s="58"/>
      <c r="J90" s="58"/>
      <c r="K90" s="222" t="str">
        <f t="shared" si="5"/>
        <v/>
      </c>
      <c r="L90" s="219"/>
      <c r="M90" s="174"/>
      <c r="N90" s="174"/>
      <c r="O90" s="174"/>
      <c r="P90" s="174"/>
      <c r="Q90" s="174"/>
      <c r="R90" s="174"/>
      <c r="S90" s="174"/>
      <c r="T90" s="195" t="str">
        <f t="shared" si="4"/>
        <v/>
      </c>
    </row>
    <row r="91" spans="1:20" hidden="1" x14ac:dyDescent="0.4">
      <c r="A91" s="26">
        <f>'様式2(一覧)'!A91</f>
        <v>84</v>
      </c>
      <c r="B91" s="194">
        <f>'様式2(一覧)'!B91</f>
        <v>0</v>
      </c>
      <c r="C91" s="57"/>
      <c r="D91" s="58"/>
      <c r="E91" s="58"/>
      <c r="F91" s="58"/>
      <c r="G91" s="58"/>
      <c r="H91" s="58"/>
      <c r="I91" s="58"/>
      <c r="J91" s="58"/>
      <c r="K91" s="222" t="str">
        <f t="shared" si="5"/>
        <v/>
      </c>
      <c r="L91" s="219"/>
      <c r="M91" s="174"/>
      <c r="N91" s="174"/>
      <c r="O91" s="174"/>
      <c r="P91" s="174"/>
      <c r="Q91" s="174"/>
      <c r="R91" s="174"/>
      <c r="S91" s="174"/>
      <c r="T91" s="195" t="str">
        <f t="shared" si="4"/>
        <v/>
      </c>
    </row>
    <row r="92" spans="1:20" hidden="1" x14ac:dyDescent="0.4">
      <c r="A92" s="26">
        <f>'様式2(一覧)'!A92</f>
        <v>85</v>
      </c>
      <c r="B92" s="194">
        <f>'様式2(一覧)'!B92</f>
        <v>0</v>
      </c>
      <c r="C92" s="57"/>
      <c r="D92" s="58"/>
      <c r="E92" s="58"/>
      <c r="F92" s="58"/>
      <c r="G92" s="58"/>
      <c r="H92" s="58"/>
      <c r="I92" s="58"/>
      <c r="J92" s="58"/>
      <c r="K92" s="222" t="str">
        <f t="shared" si="5"/>
        <v/>
      </c>
      <c r="L92" s="219"/>
      <c r="M92" s="174"/>
      <c r="N92" s="174"/>
      <c r="O92" s="174"/>
      <c r="P92" s="174"/>
      <c r="Q92" s="174"/>
      <c r="R92" s="174"/>
      <c r="S92" s="174"/>
      <c r="T92" s="195" t="str">
        <f t="shared" si="4"/>
        <v/>
      </c>
    </row>
    <row r="93" spans="1:20" hidden="1" x14ac:dyDescent="0.4">
      <c r="A93" s="26">
        <f>'様式2(一覧)'!A93</f>
        <v>86</v>
      </c>
      <c r="B93" s="194">
        <f>'様式2(一覧)'!B93</f>
        <v>0</v>
      </c>
      <c r="C93" s="57"/>
      <c r="D93" s="58"/>
      <c r="E93" s="58"/>
      <c r="F93" s="58"/>
      <c r="G93" s="58"/>
      <c r="H93" s="58"/>
      <c r="I93" s="58"/>
      <c r="J93" s="58"/>
      <c r="K93" s="222" t="str">
        <f t="shared" si="5"/>
        <v/>
      </c>
      <c r="L93" s="219"/>
      <c r="M93" s="174"/>
      <c r="N93" s="174"/>
      <c r="O93" s="174"/>
      <c r="P93" s="174"/>
      <c r="Q93" s="174"/>
      <c r="R93" s="174"/>
      <c r="S93" s="174"/>
      <c r="T93" s="195" t="str">
        <f t="shared" si="4"/>
        <v/>
      </c>
    </row>
    <row r="94" spans="1:20" hidden="1" x14ac:dyDescent="0.4">
      <c r="A94" s="26">
        <f>'様式2(一覧)'!A94</f>
        <v>87</v>
      </c>
      <c r="B94" s="194">
        <f>'様式2(一覧)'!B94</f>
        <v>0</v>
      </c>
      <c r="C94" s="57"/>
      <c r="D94" s="58"/>
      <c r="E94" s="58"/>
      <c r="F94" s="58"/>
      <c r="G94" s="58"/>
      <c r="H94" s="58"/>
      <c r="I94" s="58"/>
      <c r="J94" s="58"/>
      <c r="K94" s="222" t="str">
        <f t="shared" si="5"/>
        <v/>
      </c>
      <c r="L94" s="219"/>
      <c r="M94" s="174"/>
      <c r="N94" s="174"/>
      <c r="O94" s="174"/>
      <c r="P94" s="174"/>
      <c r="Q94" s="174"/>
      <c r="R94" s="174"/>
      <c r="S94" s="174"/>
      <c r="T94" s="195" t="str">
        <f t="shared" si="4"/>
        <v/>
      </c>
    </row>
    <row r="95" spans="1:20" hidden="1" x14ac:dyDescent="0.4">
      <c r="A95" s="26">
        <f>'様式2(一覧)'!A95</f>
        <v>88</v>
      </c>
      <c r="B95" s="194">
        <f>'様式2(一覧)'!B95</f>
        <v>0</v>
      </c>
      <c r="C95" s="57"/>
      <c r="D95" s="58"/>
      <c r="E95" s="58"/>
      <c r="F95" s="58"/>
      <c r="G95" s="58"/>
      <c r="H95" s="58"/>
      <c r="I95" s="58"/>
      <c r="J95" s="58"/>
      <c r="K95" s="222" t="str">
        <f t="shared" si="5"/>
        <v/>
      </c>
      <c r="L95" s="219"/>
      <c r="M95" s="174"/>
      <c r="N95" s="174"/>
      <c r="O95" s="174"/>
      <c r="P95" s="174"/>
      <c r="Q95" s="174"/>
      <c r="R95" s="174"/>
      <c r="S95" s="174"/>
      <c r="T95" s="195" t="str">
        <f t="shared" si="4"/>
        <v/>
      </c>
    </row>
    <row r="96" spans="1:20" hidden="1" x14ac:dyDescent="0.4">
      <c r="A96" s="26">
        <f>'様式2(一覧)'!A96</f>
        <v>89</v>
      </c>
      <c r="B96" s="194">
        <f>'様式2(一覧)'!B96</f>
        <v>0</v>
      </c>
      <c r="C96" s="57"/>
      <c r="D96" s="58"/>
      <c r="E96" s="58"/>
      <c r="F96" s="58"/>
      <c r="G96" s="58"/>
      <c r="H96" s="58"/>
      <c r="I96" s="58"/>
      <c r="J96" s="58"/>
      <c r="K96" s="222" t="str">
        <f t="shared" si="5"/>
        <v/>
      </c>
      <c r="L96" s="219"/>
      <c r="M96" s="174"/>
      <c r="N96" s="174"/>
      <c r="O96" s="174"/>
      <c r="P96" s="174"/>
      <c r="Q96" s="174"/>
      <c r="R96" s="174"/>
      <c r="S96" s="174"/>
      <c r="T96" s="195" t="str">
        <f t="shared" si="4"/>
        <v/>
      </c>
    </row>
    <row r="97" spans="1:20" hidden="1" x14ac:dyDescent="0.4">
      <c r="A97" s="26">
        <f>'様式2(一覧)'!A97</f>
        <v>90</v>
      </c>
      <c r="B97" s="194">
        <f>'様式2(一覧)'!B97</f>
        <v>0</v>
      </c>
      <c r="C97" s="57"/>
      <c r="D97" s="58"/>
      <c r="E97" s="58"/>
      <c r="F97" s="58"/>
      <c r="G97" s="58"/>
      <c r="H97" s="58"/>
      <c r="I97" s="58"/>
      <c r="J97" s="58"/>
      <c r="K97" s="222" t="str">
        <f t="shared" si="5"/>
        <v/>
      </c>
      <c r="L97" s="219"/>
      <c r="M97" s="174"/>
      <c r="N97" s="174"/>
      <c r="O97" s="174"/>
      <c r="P97" s="174"/>
      <c r="Q97" s="174"/>
      <c r="R97" s="174"/>
      <c r="S97" s="174"/>
      <c r="T97" s="195" t="str">
        <f t="shared" si="4"/>
        <v/>
      </c>
    </row>
    <row r="98" spans="1:20" hidden="1" x14ac:dyDescent="0.4">
      <c r="A98" s="26">
        <f>'様式2(一覧)'!A98</f>
        <v>91</v>
      </c>
      <c r="B98" s="194">
        <f>'様式2(一覧)'!B98</f>
        <v>0</v>
      </c>
      <c r="C98" s="57"/>
      <c r="D98" s="58"/>
      <c r="E98" s="58"/>
      <c r="F98" s="58"/>
      <c r="G98" s="58"/>
      <c r="H98" s="58"/>
      <c r="I98" s="58"/>
      <c r="J98" s="58"/>
      <c r="K98" s="222" t="str">
        <f t="shared" si="5"/>
        <v/>
      </c>
      <c r="L98" s="219"/>
      <c r="M98" s="174"/>
      <c r="N98" s="174"/>
      <c r="O98" s="174"/>
      <c r="P98" s="174"/>
      <c r="Q98" s="174"/>
      <c r="R98" s="174"/>
      <c r="S98" s="174"/>
      <c r="T98" s="195" t="str">
        <f t="shared" si="4"/>
        <v/>
      </c>
    </row>
    <row r="99" spans="1:20" hidden="1" x14ac:dyDescent="0.4">
      <c r="A99" s="26">
        <f>'様式2(一覧)'!A99</f>
        <v>92</v>
      </c>
      <c r="B99" s="194">
        <f>'様式2(一覧)'!B99</f>
        <v>0</v>
      </c>
      <c r="C99" s="57"/>
      <c r="D99" s="58"/>
      <c r="E99" s="58"/>
      <c r="F99" s="58"/>
      <c r="G99" s="58"/>
      <c r="H99" s="58"/>
      <c r="I99" s="58"/>
      <c r="J99" s="58"/>
      <c r="K99" s="222" t="str">
        <f t="shared" si="5"/>
        <v/>
      </c>
      <c r="L99" s="219"/>
      <c r="M99" s="174"/>
      <c r="N99" s="174"/>
      <c r="O99" s="174"/>
      <c r="P99" s="174"/>
      <c r="Q99" s="174"/>
      <c r="R99" s="174"/>
      <c r="S99" s="174"/>
      <c r="T99" s="195" t="str">
        <f t="shared" si="4"/>
        <v/>
      </c>
    </row>
    <row r="100" spans="1:20" hidden="1" x14ac:dyDescent="0.4">
      <c r="A100" s="26">
        <f>'様式2(一覧)'!A100</f>
        <v>93</v>
      </c>
      <c r="B100" s="194">
        <f>'様式2(一覧)'!B100</f>
        <v>0</v>
      </c>
      <c r="C100" s="57"/>
      <c r="D100" s="58"/>
      <c r="E100" s="58"/>
      <c r="F100" s="58"/>
      <c r="G100" s="58"/>
      <c r="H100" s="58"/>
      <c r="I100" s="58"/>
      <c r="J100" s="58"/>
      <c r="K100" s="222" t="str">
        <f t="shared" si="5"/>
        <v/>
      </c>
      <c r="L100" s="219"/>
      <c r="M100" s="174"/>
      <c r="N100" s="174"/>
      <c r="O100" s="174"/>
      <c r="P100" s="174"/>
      <c r="Q100" s="174"/>
      <c r="R100" s="174"/>
      <c r="S100" s="174"/>
      <c r="T100" s="195" t="str">
        <f t="shared" si="4"/>
        <v/>
      </c>
    </row>
    <row r="101" spans="1:20" hidden="1" x14ac:dyDescent="0.4">
      <c r="A101" s="26">
        <f>'様式2(一覧)'!A101</f>
        <v>94</v>
      </c>
      <c r="B101" s="194">
        <f>'様式2(一覧)'!B101</f>
        <v>0</v>
      </c>
      <c r="C101" s="57"/>
      <c r="D101" s="58"/>
      <c r="E101" s="58"/>
      <c r="F101" s="58"/>
      <c r="G101" s="58"/>
      <c r="H101" s="58"/>
      <c r="I101" s="58"/>
      <c r="J101" s="58"/>
      <c r="K101" s="222" t="str">
        <f t="shared" si="5"/>
        <v/>
      </c>
      <c r="L101" s="219"/>
      <c r="M101" s="174"/>
      <c r="N101" s="174"/>
      <c r="O101" s="174"/>
      <c r="P101" s="174"/>
      <c r="Q101" s="174"/>
      <c r="R101" s="174"/>
      <c r="S101" s="174"/>
      <c r="T101" s="195" t="str">
        <f t="shared" si="4"/>
        <v/>
      </c>
    </row>
    <row r="102" spans="1:20" hidden="1" x14ac:dyDescent="0.4">
      <c r="A102" s="26">
        <f>'様式2(一覧)'!A102</f>
        <v>95</v>
      </c>
      <c r="B102" s="194">
        <f>'様式2(一覧)'!B102</f>
        <v>0</v>
      </c>
      <c r="C102" s="57"/>
      <c r="D102" s="58"/>
      <c r="E102" s="58"/>
      <c r="F102" s="58"/>
      <c r="G102" s="58"/>
      <c r="H102" s="58"/>
      <c r="I102" s="58"/>
      <c r="J102" s="58"/>
      <c r="K102" s="222" t="str">
        <f t="shared" si="5"/>
        <v/>
      </c>
      <c r="L102" s="219"/>
      <c r="M102" s="174"/>
      <c r="N102" s="174"/>
      <c r="O102" s="174"/>
      <c r="P102" s="174"/>
      <c r="Q102" s="174"/>
      <c r="R102" s="174"/>
      <c r="S102" s="174"/>
      <c r="T102" s="195" t="str">
        <f t="shared" si="4"/>
        <v/>
      </c>
    </row>
    <row r="103" spans="1:20" hidden="1" x14ac:dyDescent="0.4">
      <c r="A103" s="26">
        <f>'様式2(一覧)'!A103</f>
        <v>96</v>
      </c>
      <c r="B103" s="194">
        <f>'様式2(一覧)'!B103</f>
        <v>0</v>
      </c>
      <c r="C103" s="57"/>
      <c r="D103" s="58"/>
      <c r="E103" s="58"/>
      <c r="F103" s="58"/>
      <c r="G103" s="58"/>
      <c r="H103" s="58"/>
      <c r="I103" s="58"/>
      <c r="J103" s="58"/>
      <c r="K103" s="222" t="str">
        <f t="shared" si="5"/>
        <v/>
      </c>
      <c r="L103" s="219"/>
      <c r="M103" s="174"/>
      <c r="N103" s="174"/>
      <c r="O103" s="174"/>
      <c r="P103" s="174"/>
      <c r="Q103" s="174"/>
      <c r="R103" s="174"/>
      <c r="S103" s="174"/>
      <c r="T103" s="195" t="str">
        <f t="shared" ref="T103:T106" si="6">IF(B103=0,"",SUM(L103:S103))</f>
        <v/>
      </c>
    </row>
    <row r="104" spans="1:20" hidden="1" x14ac:dyDescent="0.4">
      <c r="A104" s="26">
        <f>'様式2(一覧)'!A104</f>
        <v>97</v>
      </c>
      <c r="B104" s="194">
        <f>'様式2(一覧)'!B104</f>
        <v>0</v>
      </c>
      <c r="C104" s="57"/>
      <c r="D104" s="58"/>
      <c r="E104" s="58"/>
      <c r="F104" s="58"/>
      <c r="G104" s="58"/>
      <c r="H104" s="58"/>
      <c r="I104" s="58"/>
      <c r="J104" s="58"/>
      <c r="K104" s="222" t="str">
        <f t="shared" ref="K104:K106" si="7">IF(B104=0,"",SUM(C104:J104))</f>
        <v/>
      </c>
      <c r="L104" s="219"/>
      <c r="M104" s="174"/>
      <c r="N104" s="174"/>
      <c r="O104" s="174"/>
      <c r="P104" s="174"/>
      <c r="Q104" s="174"/>
      <c r="R104" s="174"/>
      <c r="S104" s="174"/>
      <c r="T104" s="195" t="str">
        <f t="shared" si="6"/>
        <v/>
      </c>
    </row>
    <row r="105" spans="1:20" hidden="1" x14ac:dyDescent="0.4">
      <c r="A105" s="26">
        <f>'様式2(一覧)'!A105</f>
        <v>98</v>
      </c>
      <c r="B105" s="194">
        <f>'様式2(一覧)'!B105</f>
        <v>0</v>
      </c>
      <c r="C105" s="57"/>
      <c r="D105" s="58"/>
      <c r="E105" s="58"/>
      <c r="F105" s="58"/>
      <c r="G105" s="58"/>
      <c r="H105" s="58"/>
      <c r="I105" s="58"/>
      <c r="J105" s="58"/>
      <c r="K105" s="222" t="str">
        <f t="shared" si="7"/>
        <v/>
      </c>
      <c r="L105" s="219"/>
      <c r="M105" s="174"/>
      <c r="N105" s="174"/>
      <c r="O105" s="174"/>
      <c r="P105" s="174"/>
      <c r="Q105" s="174"/>
      <c r="R105" s="174"/>
      <c r="S105" s="174"/>
      <c r="T105" s="195" t="str">
        <f t="shared" si="6"/>
        <v/>
      </c>
    </row>
    <row r="106" spans="1:20" hidden="1" x14ac:dyDescent="0.4">
      <c r="A106" s="26">
        <f>'様式2(一覧)'!A106</f>
        <v>99</v>
      </c>
      <c r="B106" s="194">
        <f>'様式2(一覧)'!B106</f>
        <v>0</v>
      </c>
      <c r="C106" s="57"/>
      <c r="D106" s="58"/>
      <c r="E106" s="58"/>
      <c r="F106" s="58"/>
      <c r="G106" s="58"/>
      <c r="H106" s="58"/>
      <c r="I106" s="58"/>
      <c r="J106" s="58"/>
      <c r="K106" s="222" t="str">
        <f t="shared" si="7"/>
        <v/>
      </c>
      <c r="L106" s="219"/>
      <c r="M106" s="174"/>
      <c r="N106" s="174"/>
      <c r="O106" s="174"/>
      <c r="P106" s="174"/>
      <c r="Q106" s="174"/>
      <c r="R106" s="174"/>
      <c r="S106" s="174"/>
      <c r="T106" s="195" t="str">
        <f t="shared" si="6"/>
        <v/>
      </c>
    </row>
    <row r="107" spans="1:20" ht="19.5" hidden="1" thickBot="1" x14ac:dyDescent="0.45">
      <c r="A107" s="51">
        <f>'様式2(一覧)'!A107</f>
        <v>100</v>
      </c>
      <c r="B107" s="74">
        <f>'様式2(一覧)'!B107</f>
        <v>0</v>
      </c>
      <c r="C107" s="190"/>
      <c r="D107" s="191"/>
      <c r="E107" s="191"/>
      <c r="F107" s="191"/>
      <c r="G107" s="191"/>
      <c r="H107" s="191"/>
      <c r="I107" s="191"/>
      <c r="J107" s="191"/>
      <c r="K107" s="223" t="str">
        <f>IF(B107=0,"",SUM(C107:J107))</f>
        <v/>
      </c>
      <c r="L107" s="220"/>
      <c r="M107" s="192"/>
      <c r="N107" s="192"/>
      <c r="O107" s="192"/>
      <c r="P107" s="192"/>
      <c r="Q107" s="192"/>
      <c r="R107" s="192"/>
      <c r="S107" s="193"/>
      <c r="T107" s="176" t="str">
        <f t="shared" ref="T107" si="8">IF(B107=0,"",SUM(L107:S107))</f>
        <v/>
      </c>
    </row>
    <row r="108" spans="1:20" x14ac:dyDescent="0.4">
      <c r="A108" s="339" t="s">
        <v>144</v>
      </c>
      <c r="B108" s="340"/>
      <c r="C108" s="340"/>
      <c r="D108" s="340"/>
      <c r="E108" s="340"/>
      <c r="F108" s="340"/>
      <c r="G108" s="340"/>
      <c r="H108" s="340"/>
      <c r="I108" s="340"/>
      <c r="J108" s="340"/>
      <c r="K108" s="340"/>
      <c r="L108" s="340"/>
      <c r="M108" s="340"/>
      <c r="N108" s="340"/>
      <c r="O108" s="340"/>
      <c r="P108" s="340"/>
      <c r="Q108" s="340"/>
      <c r="R108" s="340"/>
      <c r="S108" s="340"/>
      <c r="T108" s="340"/>
    </row>
    <row r="109" spans="1:20" x14ac:dyDescent="0.4">
      <c r="A109" s="329" t="s">
        <v>145</v>
      </c>
      <c r="B109" s="330"/>
      <c r="C109" s="330"/>
      <c r="D109" s="330"/>
      <c r="E109" s="330"/>
      <c r="F109" s="330"/>
      <c r="G109" s="330"/>
      <c r="H109" s="330"/>
      <c r="I109" s="330"/>
      <c r="J109" s="330"/>
      <c r="K109" s="330"/>
      <c r="L109" s="330"/>
      <c r="M109" s="330"/>
      <c r="N109" s="330"/>
      <c r="O109" s="330"/>
      <c r="P109" s="330"/>
      <c r="Q109" s="330"/>
      <c r="R109" s="330"/>
      <c r="S109" s="330"/>
      <c r="T109" s="330"/>
    </row>
    <row r="110" spans="1:20" x14ac:dyDescent="0.4">
      <c r="A110" s="329" t="s">
        <v>146</v>
      </c>
      <c r="B110" s="330"/>
      <c r="C110" s="330"/>
      <c r="D110" s="330"/>
      <c r="E110" s="330"/>
      <c r="F110" s="330"/>
      <c r="G110" s="330"/>
      <c r="H110" s="330"/>
      <c r="I110" s="330"/>
      <c r="J110" s="330"/>
      <c r="K110" s="330"/>
      <c r="L110" s="330"/>
      <c r="M110" s="330"/>
      <c r="N110" s="330"/>
      <c r="O110" s="330"/>
      <c r="P110" s="330"/>
      <c r="Q110" s="330"/>
      <c r="R110" s="330"/>
      <c r="S110" s="330"/>
      <c r="T110" s="330"/>
    </row>
  </sheetData>
  <mergeCells count="7">
    <mergeCell ref="A109:T109"/>
    <mergeCell ref="A110:T110"/>
    <mergeCell ref="O1:R1"/>
    <mergeCell ref="L4:T4"/>
    <mergeCell ref="C4:K4"/>
    <mergeCell ref="O2:R2"/>
    <mergeCell ref="A108:T108"/>
  </mergeCells>
  <phoneticPr fontId="1"/>
  <conditionalFormatting sqref="L4:T107">
    <cfRule type="expression" dxfId="0" priority="1">
      <formula>$J$2=5</formula>
    </cfRule>
  </conditionalFormatting>
  <pageMargins left="0.70866141732283472" right="0.31496062992125984" top="0.35433070866141736" bottom="0.35433070866141736"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0"/>
  <sheetViews>
    <sheetView zoomScale="71" zoomScaleNormal="71" workbookViewId="0">
      <selection activeCell="E12" sqref="E12"/>
    </sheetView>
  </sheetViews>
  <sheetFormatPr defaultRowHeight="18.75" x14ac:dyDescent="0.4"/>
  <cols>
    <col min="1" max="1" width="14.25" customWidth="1"/>
    <col min="2" max="2" width="16.625" customWidth="1"/>
    <col min="3" max="3" width="23.625" customWidth="1"/>
    <col min="5" max="5" width="10.25" bestFit="1" customWidth="1"/>
    <col min="6" max="6" width="23.625" customWidth="1"/>
    <col min="8" max="8" width="10.25" bestFit="1" customWidth="1"/>
    <col min="9" max="9" width="23.625" customWidth="1"/>
    <col min="10" max="10" width="9" customWidth="1"/>
    <col min="11" max="11" width="10.25" customWidth="1"/>
    <col min="12" max="12" width="23.625" customWidth="1"/>
    <col min="13" max="13" width="9" customWidth="1"/>
    <col min="14" max="14" width="10.25" customWidth="1"/>
  </cols>
  <sheetData>
    <row r="1" spans="1:16" ht="34.5" customHeight="1" x14ac:dyDescent="0.5">
      <c r="A1" t="s">
        <v>63</v>
      </c>
      <c r="C1" s="36" t="s">
        <v>98</v>
      </c>
      <c r="I1" s="40" t="s">
        <v>24</v>
      </c>
      <c r="J1" s="331" t="str">
        <f>'様式2(一覧)'!N1</f>
        <v>記載例認定こども園</v>
      </c>
      <c r="K1" s="331"/>
      <c r="L1" s="331"/>
      <c r="M1" s="341"/>
    </row>
    <row r="2" spans="1:16" ht="25.5" x14ac:dyDescent="0.5">
      <c r="C2" s="36"/>
      <c r="D2" s="45" t="s">
        <v>47</v>
      </c>
      <c r="E2" s="49">
        <f>'様式2(一覧)'!$K$2</f>
        <v>5</v>
      </c>
      <c r="F2" s="36" t="s">
        <v>48</v>
      </c>
      <c r="G2" s="44"/>
      <c r="H2" s="34"/>
      <c r="I2" s="40" t="s">
        <v>129</v>
      </c>
      <c r="J2" s="331" t="str">
        <f>'様式2(一覧)'!N2</f>
        <v>幼保連携型認定こども園</v>
      </c>
      <c r="K2" s="331"/>
      <c r="L2" s="331"/>
      <c r="M2" s="341"/>
    </row>
    <row r="3" spans="1:16" ht="19.5" thickBot="1" x14ac:dyDescent="0.45"/>
    <row r="4" spans="1:16" s="17" customFormat="1" ht="43.5" customHeight="1" x14ac:dyDescent="0.4">
      <c r="A4" s="53" t="s">
        <v>43</v>
      </c>
      <c r="B4" s="54" t="s">
        <v>1</v>
      </c>
      <c r="C4" s="345" t="s">
        <v>112</v>
      </c>
      <c r="D4" s="337"/>
      <c r="E4" s="337"/>
      <c r="F4" s="337"/>
      <c r="G4" s="337"/>
      <c r="H4" s="337"/>
      <c r="I4" s="346"/>
      <c r="J4" s="346"/>
      <c r="K4" s="346"/>
      <c r="L4" s="346"/>
      <c r="M4" s="346"/>
      <c r="N4" s="346"/>
      <c r="O4" s="346"/>
      <c r="P4" s="347"/>
    </row>
    <row r="5" spans="1:16" s="18" customFormat="1" ht="35.25" customHeight="1" x14ac:dyDescent="0.35">
      <c r="A5" s="61" t="s">
        <v>66</v>
      </c>
      <c r="B5" s="62" t="s">
        <v>65</v>
      </c>
      <c r="C5" s="25" t="s">
        <v>18</v>
      </c>
      <c r="D5" s="21" t="s">
        <v>4</v>
      </c>
      <c r="E5" s="76" t="s">
        <v>42</v>
      </c>
      <c r="F5" s="75" t="s">
        <v>18</v>
      </c>
      <c r="G5" s="59" t="s">
        <v>4</v>
      </c>
      <c r="H5" s="79" t="s">
        <v>42</v>
      </c>
      <c r="I5" s="80" t="s">
        <v>18</v>
      </c>
      <c r="J5" s="59" t="s">
        <v>4</v>
      </c>
      <c r="K5" s="79" t="s">
        <v>42</v>
      </c>
      <c r="L5" s="75" t="s">
        <v>18</v>
      </c>
      <c r="M5" s="59" t="s">
        <v>4</v>
      </c>
      <c r="N5" s="79" t="s">
        <v>42</v>
      </c>
      <c r="O5" s="103" t="s">
        <v>69</v>
      </c>
      <c r="P5" s="101" t="s">
        <v>71</v>
      </c>
    </row>
    <row r="6" spans="1:16" s="1" customFormat="1" ht="19.5" thickBot="1" x14ac:dyDescent="0.45">
      <c r="A6" s="60"/>
      <c r="B6" s="230"/>
      <c r="C6" s="63" t="s">
        <v>60</v>
      </c>
      <c r="D6" s="206"/>
      <c r="E6" s="77"/>
      <c r="F6" s="66" t="s">
        <v>60</v>
      </c>
      <c r="G6" s="206"/>
      <c r="H6" s="77"/>
      <c r="I6" s="66" t="s">
        <v>60</v>
      </c>
      <c r="J6" s="206"/>
      <c r="K6" s="77"/>
      <c r="L6" s="66" t="s">
        <v>60</v>
      </c>
      <c r="M6" s="206"/>
      <c r="N6" s="77"/>
      <c r="O6" s="105"/>
      <c r="P6" s="27"/>
    </row>
    <row r="7" spans="1:16" ht="19.5" thickTop="1" x14ac:dyDescent="0.4">
      <c r="A7" s="50">
        <f>'様式2(一覧)'!A7</f>
        <v>0</v>
      </c>
      <c r="B7" s="94" t="str">
        <f>'様式2(一覧)'!B7</f>
        <v>（例）記載例　太郎</v>
      </c>
      <c r="C7" s="97" t="s">
        <v>70</v>
      </c>
      <c r="D7" s="98">
        <v>15</v>
      </c>
      <c r="E7" s="99">
        <v>0</v>
      </c>
      <c r="F7" s="15"/>
      <c r="G7" s="98"/>
      <c r="H7" s="99"/>
      <c r="I7" s="15"/>
      <c r="J7" s="98"/>
      <c r="K7" s="99"/>
      <c r="L7" s="15"/>
      <c r="M7" s="98"/>
      <c r="N7" s="99"/>
      <c r="O7" s="87">
        <f>D7+G7+J7+M7</f>
        <v>15</v>
      </c>
      <c r="P7" s="104">
        <f>E7+H7+K7+N7</f>
        <v>0</v>
      </c>
    </row>
    <row r="8" spans="1:16" x14ac:dyDescent="0.4">
      <c r="A8" s="50">
        <f>'様式2(一覧)'!A8</f>
        <v>1</v>
      </c>
      <c r="B8" s="32">
        <f>'様式2(一覧)'!B8</f>
        <v>0</v>
      </c>
      <c r="C8" s="64"/>
      <c r="D8" s="65"/>
      <c r="E8" s="78"/>
      <c r="F8" s="69"/>
      <c r="G8" s="65"/>
      <c r="H8" s="78"/>
      <c r="I8" s="69"/>
      <c r="J8" s="65"/>
      <c r="K8" s="78"/>
      <c r="L8" s="69"/>
      <c r="M8" s="65"/>
      <c r="N8" s="78"/>
      <c r="O8" s="88">
        <f t="shared" ref="O8:O36" si="0">D8+G8+J8+M8</f>
        <v>0</v>
      </c>
      <c r="P8" s="102">
        <f t="shared" ref="P8:P36" si="1">E8+H8+K8+N8</f>
        <v>0</v>
      </c>
    </row>
    <row r="9" spans="1:16" x14ac:dyDescent="0.4">
      <c r="A9" s="50">
        <f>'様式2(一覧)'!A9</f>
        <v>2</v>
      </c>
      <c r="B9" s="32">
        <f>'様式2(一覧)'!B9</f>
        <v>0</v>
      </c>
      <c r="C9" s="64"/>
      <c r="D9" s="65"/>
      <c r="E9" s="78"/>
      <c r="F9" s="69"/>
      <c r="G9" s="65"/>
      <c r="H9" s="78"/>
      <c r="I9" s="69"/>
      <c r="J9" s="65"/>
      <c r="K9" s="78"/>
      <c r="L9" s="69"/>
      <c r="M9" s="65"/>
      <c r="N9" s="78"/>
      <c r="O9" s="88">
        <f t="shared" si="0"/>
        <v>0</v>
      </c>
      <c r="P9" s="102">
        <f t="shared" si="1"/>
        <v>0</v>
      </c>
    </row>
    <row r="10" spans="1:16" x14ac:dyDescent="0.4">
      <c r="A10" s="50">
        <f>'様式2(一覧)'!A10</f>
        <v>3</v>
      </c>
      <c r="B10" s="32">
        <f>'様式2(一覧)'!B10</f>
        <v>0</v>
      </c>
      <c r="C10" s="64"/>
      <c r="D10" s="65"/>
      <c r="E10" s="78"/>
      <c r="F10" s="69"/>
      <c r="G10" s="65"/>
      <c r="H10" s="78"/>
      <c r="I10" s="69"/>
      <c r="J10" s="65"/>
      <c r="K10" s="78"/>
      <c r="L10" s="69"/>
      <c r="M10" s="65"/>
      <c r="N10" s="78"/>
      <c r="O10" s="88">
        <f t="shared" si="0"/>
        <v>0</v>
      </c>
      <c r="P10" s="102">
        <f t="shared" si="1"/>
        <v>0</v>
      </c>
    </row>
    <row r="11" spans="1:16" x14ac:dyDescent="0.4">
      <c r="A11" s="50">
        <f>'様式2(一覧)'!A11</f>
        <v>4</v>
      </c>
      <c r="B11" s="32">
        <f>'様式2(一覧)'!B11</f>
        <v>0</v>
      </c>
      <c r="C11" s="64"/>
      <c r="D11" s="65"/>
      <c r="E11" s="78"/>
      <c r="F11" s="69"/>
      <c r="G11" s="65"/>
      <c r="H11" s="78"/>
      <c r="I11" s="69"/>
      <c r="J11" s="65"/>
      <c r="K11" s="78"/>
      <c r="L11" s="69"/>
      <c r="M11" s="65"/>
      <c r="N11" s="78"/>
      <c r="O11" s="88">
        <f t="shared" si="0"/>
        <v>0</v>
      </c>
      <c r="P11" s="102">
        <f t="shared" si="1"/>
        <v>0</v>
      </c>
    </row>
    <row r="12" spans="1:16" x14ac:dyDescent="0.4">
      <c r="A12" s="50">
        <f>'様式2(一覧)'!A12</f>
        <v>5</v>
      </c>
      <c r="B12" s="32">
        <f>'様式2(一覧)'!B12</f>
        <v>0</v>
      </c>
      <c r="C12" s="64"/>
      <c r="D12" s="65"/>
      <c r="E12" s="78"/>
      <c r="F12" s="69"/>
      <c r="G12" s="65"/>
      <c r="H12" s="78"/>
      <c r="I12" s="69"/>
      <c r="J12" s="65"/>
      <c r="K12" s="78"/>
      <c r="L12" s="69"/>
      <c r="M12" s="65"/>
      <c r="N12" s="78"/>
      <c r="O12" s="88">
        <f t="shared" si="0"/>
        <v>0</v>
      </c>
      <c r="P12" s="102">
        <f t="shared" si="1"/>
        <v>0</v>
      </c>
    </row>
    <row r="13" spans="1:16" x14ac:dyDescent="0.4">
      <c r="A13" s="50">
        <f>'様式2(一覧)'!A13</f>
        <v>6</v>
      </c>
      <c r="B13" s="32">
        <f>'様式2(一覧)'!B13</f>
        <v>0</v>
      </c>
      <c r="C13" s="64"/>
      <c r="D13" s="65"/>
      <c r="E13" s="78"/>
      <c r="F13" s="69"/>
      <c r="G13" s="65"/>
      <c r="H13" s="78"/>
      <c r="I13" s="69"/>
      <c r="J13" s="65"/>
      <c r="K13" s="78"/>
      <c r="L13" s="69"/>
      <c r="M13" s="65"/>
      <c r="N13" s="78"/>
      <c r="O13" s="88">
        <f t="shared" si="0"/>
        <v>0</v>
      </c>
      <c r="P13" s="102">
        <f t="shared" si="1"/>
        <v>0</v>
      </c>
    </row>
    <row r="14" spans="1:16" x14ac:dyDescent="0.4">
      <c r="A14" s="50">
        <f>'様式2(一覧)'!A14</f>
        <v>7</v>
      </c>
      <c r="B14" s="32">
        <f>'様式2(一覧)'!B14</f>
        <v>0</v>
      </c>
      <c r="C14" s="64"/>
      <c r="D14" s="65"/>
      <c r="E14" s="78"/>
      <c r="F14" s="69"/>
      <c r="G14" s="65"/>
      <c r="H14" s="78"/>
      <c r="I14" s="69"/>
      <c r="J14" s="65"/>
      <c r="K14" s="78"/>
      <c r="L14" s="69"/>
      <c r="M14" s="65"/>
      <c r="N14" s="78"/>
      <c r="O14" s="88">
        <f t="shared" si="0"/>
        <v>0</v>
      </c>
      <c r="P14" s="102">
        <f t="shared" si="1"/>
        <v>0</v>
      </c>
    </row>
    <row r="15" spans="1:16" x14ac:dyDescent="0.4">
      <c r="A15" s="50">
        <f>'様式2(一覧)'!A15</f>
        <v>8</v>
      </c>
      <c r="B15" s="32">
        <f>'様式2(一覧)'!B15</f>
        <v>0</v>
      </c>
      <c r="C15" s="64"/>
      <c r="D15" s="65"/>
      <c r="E15" s="78"/>
      <c r="F15" s="69"/>
      <c r="G15" s="65"/>
      <c r="H15" s="78"/>
      <c r="I15" s="69"/>
      <c r="J15" s="65"/>
      <c r="K15" s="78"/>
      <c r="L15" s="69"/>
      <c r="M15" s="65"/>
      <c r="N15" s="78"/>
      <c r="O15" s="88">
        <f t="shared" si="0"/>
        <v>0</v>
      </c>
      <c r="P15" s="102">
        <f t="shared" si="1"/>
        <v>0</v>
      </c>
    </row>
    <row r="16" spans="1:16" x14ac:dyDescent="0.4">
      <c r="A16" s="50">
        <f>'様式2(一覧)'!A16</f>
        <v>9</v>
      </c>
      <c r="B16" s="32">
        <f>'様式2(一覧)'!B16</f>
        <v>0</v>
      </c>
      <c r="C16" s="64"/>
      <c r="D16" s="65"/>
      <c r="E16" s="78"/>
      <c r="F16" s="69"/>
      <c r="G16" s="65"/>
      <c r="H16" s="78"/>
      <c r="I16" s="69"/>
      <c r="J16" s="65"/>
      <c r="K16" s="78"/>
      <c r="L16" s="69"/>
      <c r="M16" s="65"/>
      <c r="N16" s="78"/>
      <c r="O16" s="88">
        <f t="shared" si="0"/>
        <v>0</v>
      </c>
      <c r="P16" s="102">
        <f t="shared" si="1"/>
        <v>0</v>
      </c>
    </row>
    <row r="17" spans="1:16" x14ac:dyDescent="0.4">
      <c r="A17" s="50">
        <f>'様式2(一覧)'!A17</f>
        <v>10</v>
      </c>
      <c r="B17" s="32">
        <f>'様式2(一覧)'!B17</f>
        <v>0</v>
      </c>
      <c r="C17" s="64"/>
      <c r="D17" s="65"/>
      <c r="E17" s="78"/>
      <c r="F17" s="69"/>
      <c r="G17" s="65"/>
      <c r="H17" s="78"/>
      <c r="I17" s="69"/>
      <c r="J17" s="65"/>
      <c r="K17" s="78"/>
      <c r="L17" s="69"/>
      <c r="M17" s="65"/>
      <c r="N17" s="78"/>
      <c r="O17" s="88">
        <f t="shared" si="0"/>
        <v>0</v>
      </c>
      <c r="P17" s="102">
        <f t="shared" si="1"/>
        <v>0</v>
      </c>
    </row>
    <row r="18" spans="1:16" x14ac:dyDescent="0.4">
      <c r="A18" s="50">
        <f>'様式2(一覧)'!A18</f>
        <v>11</v>
      </c>
      <c r="B18" s="32">
        <f>'様式2(一覧)'!B18</f>
        <v>0</v>
      </c>
      <c r="C18" s="64"/>
      <c r="D18" s="65"/>
      <c r="E18" s="78"/>
      <c r="F18" s="69"/>
      <c r="G18" s="65"/>
      <c r="H18" s="78"/>
      <c r="I18" s="69"/>
      <c r="J18" s="65"/>
      <c r="K18" s="78"/>
      <c r="L18" s="69"/>
      <c r="M18" s="65"/>
      <c r="N18" s="78"/>
      <c r="O18" s="88">
        <f t="shared" si="0"/>
        <v>0</v>
      </c>
      <c r="P18" s="102">
        <f t="shared" si="1"/>
        <v>0</v>
      </c>
    </row>
    <row r="19" spans="1:16" x14ac:dyDescent="0.4">
      <c r="A19" s="50">
        <f>'様式2(一覧)'!A19</f>
        <v>12</v>
      </c>
      <c r="B19" s="32">
        <f>'様式2(一覧)'!B19</f>
        <v>0</v>
      </c>
      <c r="C19" s="64"/>
      <c r="D19" s="65"/>
      <c r="E19" s="78"/>
      <c r="F19" s="69"/>
      <c r="G19" s="65"/>
      <c r="H19" s="78"/>
      <c r="I19" s="69"/>
      <c r="J19" s="65"/>
      <c r="K19" s="78"/>
      <c r="L19" s="69"/>
      <c r="M19" s="65"/>
      <c r="N19" s="78"/>
      <c r="O19" s="88">
        <f t="shared" si="0"/>
        <v>0</v>
      </c>
      <c r="P19" s="102">
        <f t="shared" si="1"/>
        <v>0</v>
      </c>
    </row>
    <row r="20" spans="1:16" x14ac:dyDescent="0.4">
      <c r="A20" s="50">
        <f>'様式2(一覧)'!A20</f>
        <v>13</v>
      </c>
      <c r="B20" s="32">
        <f>'様式2(一覧)'!B20</f>
        <v>0</v>
      </c>
      <c r="C20" s="64"/>
      <c r="D20" s="65"/>
      <c r="E20" s="78"/>
      <c r="F20" s="69"/>
      <c r="G20" s="65"/>
      <c r="H20" s="78"/>
      <c r="I20" s="69"/>
      <c r="J20" s="65"/>
      <c r="K20" s="78"/>
      <c r="L20" s="69"/>
      <c r="M20" s="65"/>
      <c r="N20" s="78"/>
      <c r="O20" s="88">
        <f t="shared" si="0"/>
        <v>0</v>
      </c>
      <c r="P20" s="102">
        <f t="shared" si="1"/>
        <v>0</v>
      </c>
    </row>
    <row r="21" spans="1:16" x14ac:dyDescent="0.4">
      <c r="A21" s="50">
        <f>'様式2(一覧)'!A21</f>
        <v>14</v>
      </c>
      <c r="B21" s="32">
        <f>'様式2(一覧)'!B21</f>
        <v>0</v>
      </c>
      <c r="C21" s="64"/>
      <c r="D21" s="65"/>
      <c r="E21" s="78"/>
      <c r="F21" s="69"/>
      <c r="G21" s="65"/>
      <c r="H21" s="78"/>
      <c r="I21" s="69"/>
      <c r="J21" s="65"/>
      <c r="K21" s="78"/>
      <c r="L21" s="69"/>
      <c r="M21" s="65"/>
      <c r="N21" s="78"/>
      <c r="O21" s="88">
        <f t="shared" si="0"/>
        <v>0</v>
      </c>
      <c r="P21" s="102">
        <f t="shared" si="1"/>
        <v>0</v>
      </c>
    </row>
    <row r="22" spans="1:16" x14ac:dyDescent="0.4">
      <c r="A22" s="50">
        <f>'様式2(一覧)'!A22</f>
        <v>15</v>
      </c>
      <c r="B22" s="32">
        <f>'様式2(一覧)'!B22</f>
        <v>0</v>
      </c>
      <c r="C22" s="64"/>
      <c r="D22" s="65"/>
      <c r="E22" s="78"/>
      <c r="F22" s="69"/>
      <c r="G22" s="65"/>
      <c r="H22" s="78"/>
      <c r="I22" s="69"/>
      <c r="J22" s="65"/>
      <c r="K22" s="78"/>
      <c r="L22" s="69"/>
      <c r="M22" s="65"/>
      <c r="N22" s="78"/>
      <c r="O22" s="88">
        <f t="shared" si="0"/>
        <v>0</v>
      </c>
      <c r="P22" s="102">
        <f t="shared" si="1"/>
        <v>0</v>
      </c>
    </row>
    <row r="23" spans="1:16" x14ac:dyDescent="0.4">
      <c r="A23" s="50">
        <f>'様式2(一覧)'!A23</f>
        <v>16</v>
      </c>
      <c r="B23" s="32">
        <f>'様式2(一覧)'!B23</f>
        <v>0</v>
      </c>
      <c r="C23" s="64"/>
      <c r="D23" s="65"/>
      <c r="E23" s="78"/>
      <c r="F23" s="69"/>
      <c r="G23" s="65"/>
      <c r="H23" s="78"/>
      <c r="I23" s="69"/>
      <c r="J23" s="65"/>
      <c r="K23" s="78"/>
      <c r="L23" s="69"/>
      <c r="M23" s="65"/>
      <c r="N23" s="78"/>
      <c r="O23" s="88">
        <f t="shared" si="0"/>
        <v>0</v>
      </c>
      <c r="P23" s="102">
        <f t="shared" si="1"/>
        <v>0</v>
      </c>
    </row>
    <row r="24" spans="1:16" x14ac:dyDescent="0.4">
      <c r="A24" s="50">
        <f>'様式2(一覧)'!A24</f>
        <v>17</v>
      </c>
      <c r="B24" s="32">
        <f>'様式2(一覧)'!B24</f>
        <v>0</v>
      </c>
      <c r="C24" s="64"/>
      <c r="D24" s="65"/>
      <c r="E24" s="78"/>
      <c r="F24" s="69"/>
      <c r="G24" s="65"/>
      <c r="H24" s="78"/>
      <c r="I24" s="69"/>
      <c r="J24" s="65"/>
      <c r="K24" s="78"/>
      <c r="L24" s="69"/>
      <c r="M24" s="65"/>
      <c r="N24" s="78"/>
      <c r="O24" s="88">
        <f t="shared" si="0"/>
        <v>0</v>
      </c>
      <c r="P24" s="102">
        <f t="shared" si="1"/>
        <v>0</v>
      </c>
    </row>
    <row r="25" spans="1:16" x14ac:dyDescent="0.4">
      <c r="A25" s="50">
        <f>'様式2(一覧)'!A25</f>
        <v>18</v>
      </c>
      <c r="B25" s="32">
        <f>'様式2(一覧)'!B25</f>
        <v>0</v>
      </c>
      <c r="C25" s="64"/>
      <c r="D25" s="65"/>
      <c r="E25" s="78"/>
      <c r="F25" s="69"/>
      <c r="G25" s="65"/>
      <c r="H25" s="78"/>
      <c r="I25" s="69"/>
      <c r="J25" s="65"/>
      <c r="K25" s="78"/>
      <c r="L25" s="69"/>
      <c r="M25" s="65"/>
      <c r="N25" s="78"/>
      <c r="O25" s="88">
        <f t="shared" si="0"/>
        <v>0</v>
      </c>
      <c r="P25" s="102">
        <f t="shared" si="1"/>
        <v>0</v>
      </c>
    </row>
    <row r="26" spans="1:16" x14ac:dyDescent="0.4">
      <c r="A26" s="50">
        <f>'様式2(一覧)'!A26</f>
        <v>19</v>
      </c>
      <c r="B26" s="32">
        <f>'様式2(一覧)'!B26</f>
        <v>0</v>
      </c>
      <c r="C26" s="64"/>
      <c r="D26" s="65"/>
      <c r="E26" s="78"/>
      <c r="F26" s="69"/>
      <c r="G26" s="65"/>
      <c r="H26" s="78"/>
      <c r="I26" s="69"/>
      <c r="J26" s="65"/>
      <c r="K26" s="78"/>
      <c r="L26" s="69"/>
      <c r="M26" s="65"/>
      <c r="N26" s="78"/>
      <c r="O26" s="88">
        <f t="shared" si="0"/>
        <v>0</v>
      </c>
      <c r="P26" s="102">
        <f t="shared" si="1"/>
        <v>0</v>
      </c>
    </row>
    <row r="27" spans="1:16" x14ac:dyDescent="0.4">
      <c r="A27" s="50">
        <f>'様式2(一覧)'!A27</f>
        <v>20</v>
      </c>
      <c r="B27" s="32">
        <f>'様式2(一覧)'!B27</f>
        <v>0</v>
      </c>
      <c r="C27" s="64"/>
      <c r="D27" s="65"/>
      <c r="E27" s="78"/>
      <c r="F27" s="69"/>
      <c r="G27" s="65"/>
      <c r="H27" s="78"/>
      <c r="I27" s="69"/>
      <c r="J27" s="65"/>
      <c r="K27" s="78"/>
      <c r="L27" s="69"/>
      <c r="M27" s="65"/>
      <c r="N27" s="78"/>
      <c r="O27" s="88">
        <f t="shared" si="0"/>
        <v>0</v>
      </c>
      <c r="P27" s="102">
        <f t="shared" si="1"/>
        <v>0</v>
      </c>
    </row>
    <row r="28" spans="1:16" x14ac:dyDescent="0.4">
      <c r="A28" s="50">
        <f>'様式2(一覧)'!A28</f>
        <v>21</v>
      </c>
      <c r="B28" s="32">
        <f>'様式2(一覧)'!B28</f>
        <v>0</v>
      </c>
      <c r="C28" s="64"/>
      <c r="D28" s="65"/>
      <c r="E28" s="78"/>
      <c r="F28" s="69"/>
      <c r="G28" s="65"/>
      <c r="H28" s="78"/>
      <c r="I28" s="69"/>
      <c r="J28" s="65"/>
      <c r="K28" s="78"/>
      <c r="L28" s="69"/>
      <c r="M28" s="65"/>
      <c r="N28" s="78"/>
      <c r="O28" s="88">
        <f t="shared" si="0"/>
        <v>0</v>
      </c>
      <c r="P28" s="102">
        <f t="shared" si="1"/>
        <v>0</v>
      </c>
    </row>
    <row r="29" spans="1:16" x14ac:dyDescent="0.4">
      <c r="A29" s="50">
        <f>'様式2(一覧)'!A29</f>
        <v>22</v>
      </c>
      <c r="B29" s="32">
        <f>'様式2(一覧)'!B29</f>
        <v>0</v>
      </c>
      <c r="C29" s="64"/>
      <c r="D29" s="65"/>
      <c r="E29" s="78"/>
      <c r="F29" s="69"/>
      <c r="G29" s="65"/>
      <c r="H29" s="78"/>
      <c r="I29" s="69"/>
      <c r="J29" s="65"/>
      <c r="K29" s="78"/>
      <c r="L29" s="69"/>
      <c r="M29" s="65"/>
      <c r="N29" s="78"/>
      <c r="O29" s="88">
        <f t="shared" si="0"/>
        <v>0</v>
      </c>
      <c r="P29" s="102">
        <f t="shared" si="1"/>
        <v>0</v>
      </c>
    </row>
    <row r="30" spans="1:16" x14ac:dyDescent="0.4">
      <c r="A30" s="50">
        <f>'様式2(一覧)'!A30</f>
        <v>23</v>
      </c>
      <c r="B30" s="32">
        <f>'様式2(一覧)'!B30</f>
        <v>0</v>
      </c>
      <c r="C30" s="64"/>
      <c r="D30" s="65"/>
      <c r="E30" s="78"/>
      <c r="F30" s="69"/>
      <c r="G30" s="65"/>
      <c r="H30" s="78"/>
      <c r="I30" s="69"/>
      <c r="J30" s="65"/>
      <c r="K30" s="78"/>
      <c r="L30" s="69"/>
      <c r="M30" s="65"/>
      <c r="N30" s="78"/>
      <c r="O30" s="88">
        <f t="shared" si="0"/>
        <v>0</v>
      </c>
      <c r="P30" s="102">
        <f t="shared" si="1"/>
        <v>0</v>
      </c>
    </row>
    <row r="31" spans="1:16" x14ac:dyDescent="0.4">
      <c r="A31" s="50">
        <f>'様式2(一覧)'!A31</f>
        <v>24</v>
      </c>
      <c r="B31" s="32">
        <f>'様式2(一覧)'!B31</f>
        <v>0</v>
      </c>
      <c r="C31" s="64"/>
      <c r="D31" s="65"/>
      <c r="E31" s="78"/>
      <c r="F31" s="69"/>
      <c r="G31" s="65"/>
      <c r="H31" s="78"/>
      <c r="I31" s="69"/>
      <c r="J31" s="65"/>
      <c r="K31" s="78"/>
      <c r="L31" s="69"/>
      <c r="M31" s="65"/>
      <c r="N31" s="78"/>
      <c r="O31" s="88">
        <f t="shared" si="0"/>
        <v>0</v>
      </c>
      <c r="P31" s="102">
        <f t="shared" si="1"/>
        <v>0</v>
      </c>
    </row>
    <row r="32" spans="1:16" x14ac:dyDescent="0.4">
      <c r="A32" s="50">
        <f>'様式2(一覧)'!A32</f>
        <v>25</v>
      </c>
      <c r="B32" s="32">
        <f>'様式2(一覧)'!B32</f>
        <v>0</v>
      </c>
      <c r="C32" s="64"/>
      <c r="D32" s="65"/>
      <c r="E32" s="78"/>
      <c r="F32" s="69"/>
      <c r="G32" s="65"/>
      <c r="H32" s="78"/>
      <c r="I32" s="69"/>
      <c r="J32" s="65"/>
      <c r="K32" s="78"/>
      <c r="L32" s="69"/>
      <c r="M32" s="65"/>
      <c r="N32" s="78"/>
      <c r="O32" s="88">
        <f t="shared" si="0"/>
        <v>0</v>
      </c>
      <c r="P32" s="102">
        <f t="shared" si="1"/>
        <v>0</v>
      </c>
    </row>
    <row r="33" spans="1:16" x14ac:dyDescent="0.4">
      <c r="A33" s="50">
        <f>'様式2(一覧)'!A33</f>
        <v>26</v>
      </c>
      <c r="B33" s="32">
        <f>'様式2(一覧)'!B33</f>
        <v>0</v>
      </c>
      <c r="C33" s="64"/>
      <c r="D33" s="65"/>
      <c r="E33" s="78"/>
      <c r="F33" s="69"/>
      <c r="G33" s="65"/>
      <c r="H33" s="78"/>
      <c r="I33" s="69"/>
      <c r="J33" s="65"/>
      <c r="K33" s="78"/>
      <c r="L33" s="69"/>
      <c r="M33" s="65"/>
      <c r="N33" s="78"/>
      <c r="O33" s="88">
        <f t="shared" si="0"/>
        <v>0</v>
      </c>
      <c r="P33" s="102">
        <f t="shared" si="1"/>
        <v>0</v>
      </c>
    </row>
    <row r="34" spans="1:16" x14ac:dyDescent="0.4">
      <c r="A34" s="50">
        <f>'様式2(一覧)'!A34</f>
        <v>27</v>
      </c>
      <c r="B34" s="32">
        <f>'様式2(一覧)'!B34</f>
        <v>0</v>
      </c>
      <c r="C34" s="64"/>
      <c r="D34" s="65"/>
      <c r="E34" s="78"/>
      <c r="F34" s="69"/>
      <c r="G34" s="65"/>
      <c r="H34" s="78"/>
      <c r="I34" s="69"/>
      <c r="J34" s="65"/>
      <c r="K34" s="78"/>
      <c r="L34" s="69"/>
      <c r="M34" s="65"/>
      <c r="N34" s="78"/>
      <c r="O34" s="88">
        <f t="shared" si="0"/>
        <v>0</v>
      </c>
      <c r="P34" s="102">
        <f t="shared" si="1"/>
        <v>0</v>
      </c>
    </row>
    <row r="35" spans="1:16" x14ac:dyDescent="0.4">
      <c r="A35" s="50">
        <f>'様式2(一覧)'!A35</f>
        <v>28</v>
      </c>
      <c r="B35" s="32">
        <f>'様式2(一覧)'!B35</f>
        <v>0</v>
      </c>
      <c r="C35" s="64"/>
      <c r="D35" s="65"/>
      <c r="E35" s="78"/>
      <c r="F35" s="69"/>
      <c r="G35" s="65"/>
      <c r="H35" s="78"/>
      <c r="I35" s="69"/>
      <c r="J35" s="65"/>
      <c r="K35" s="78"/>
      <c r="L35" s="69"/>
      <c r="M35" s="65"/>
      <c r="N35" s="78"/>
      <c r="O35" s="88">
        <f t="shared" si="0"/>
        <v>0</v>
      </c>
      <c r="P35" s="102">
        <f t="shared" si="1"/>
        <v>0</v>
      </c>
    </row>
    <row r="36" spans="1:16" x14ac:dyDescent="0.4">
      <c r="A36" s="26">
        <f>'様式2(一覧)'!A36</f>
        <v>29</v>
      </c>
      <c r="B36" s="92">
        <f>'様式2(一覧)'!B36</f>
        <v>0</v>
      </c>
      <c r="C36" s="64"/>
      <c r="D36" s="65"/>
      <c r="E36" s="78"/>
      <c r="F36" s="69"/>
      <c r="G36" s="65"/>
      <c r="H36" s="78"/>
      <c r="I36" s="69"/>
      <c r="J36" s="65"/>
      <c r="K36" s="204"/>
      <c r="L36" s="69"/>
      <c r="M36" s="65"/>
      <c r="N36" s="78"/>
      <c r="O36" s="88">
        <f t="shared" si="0"/>
        <v>0</v>
      </c>
      <c r="P36" s="102">
        <f t="shared" si="1"/>
        <v>0</v>
      </c>
    </row>
    <row r="37" spans="1:16" x14ac:dyDescent="0.4">
      <c r="A37" s="26">
        <f>'様式2(一覧)'!A37</f>
        <v>30</v>
      </c>
      <c r="B37" s="92">
        <f>'様式2(一覧)'!B37</f>
        <v>0</v>
      </c>
      <c r="C37" s="64"/>
      <c r="D37" s="65"/>
      <c r="E37" s="78"/>
      <c r="F37" s="69"/>
      <c r="G37" s="65"/>
      <c r="H37" s="78"/>
      <c r="I37" s="69"/>
      <c r="J37" s="65"/>
      <c r="K37" s="204"/>
      <c r="L37" s="69"/>
      <c r="M37" s="65"/>
      <c r="N37" s="78"/>
      <c r="O37" s="88">
        <f t="shared" ref="O37" si="2">D37+G37+J37+M37</f>
        <v>0</v>
      </c>
      <c r="P37" s="102">
        <f t="shared" ref="P37" si="3">E37+H37+K37+N37</f>
        <v>0</v>
      </c>
    </row>
    <row r="38" spans="1:16" x14ac:dyDescent="0.4">
      <c r="A38" s="26">
        <f>'様式2(一覧)'!A38</f>
        <v>31</v>
      </c>
      <c r="B38" s="92">
        <f>'様式2(一覧)'!B38</f>
        <v>0</v>
      </c>
      <c r="C38" s="64"/>
      <c r="D38" s="65"/>
      <c r="E38" s="78"/>
      <c r="F38" s="69"/>
      <c r="G38" s="65"/>
      <c r="H38" s="78"/>
      <c r="I38" s="69"/>
      <c r="J38" s="65"/>
      <c r="K38" s="204"/>
      <c r="L38" s="69"/>
      <c r="M38" s="65"/>
      <c r="N38" s="78"/>
      <c r="O38" s="88">
        <f t="shared" ref="O38" si="4">D38+G38+J38+M38</f>
        <v>0</v>
      </c>
      <c r="P38" s="102">
        <f t="shared" ref="P38" si="5">E38+H38+K38+N38</f>
        <v>0</v>
      </c>
    </row>
    <row r="39" spans="1:16" x14ac:dyDescent="0.4">
      <c r="A39" s="26">
        <f>'様式2(一覧)'!A39</f>
        <v>32</v>
      </c>
      <c r="B39" s="92">
        <f>'様式2(一覧)'!B39</f>
        <v>0</v>
      </c>
      <c r="C39" s="224"/>
      <c r="D39" s="225"/>
      <c r="E39" s="226"/>
      <c r="F39" s="227"/>
      <c r="G39" s="225"/>
      <c r="H39" s="226"/>
      <c r="I39" s="227"/>
      <c r="J39" s="225"/>
      <c r="K39" s="228"/>
      <c r="L39" s="227"/>
      <c r="M39" s="225"/>
      <c r="N39" s="226"/>
      <c r="O39" s="88">
        <f t="shared" ref="O39" si="6">D39+G39+J39+M39</f>
        <v>0</v>
      </c>
      <c r="P39" s="102">
        <f t="shared" ref="P39" si="7">E39+H39+K39+N39</f>
        <v>0</v>
      </c>
    </row>
    <row r="40" spans="1:16" x14ac:dyDescent="0.4">
      <c r="A40" s="26">
        <f>'様式2(一覧)'!A40</f>
        <v>33</v>
      </c>
      <c r="B40" s="92">
        <f>'様式2(一覧)'!B40</f>
        <v>0</v>
      </c>
      <c r="C40" s="64"/>
      <c r="D40" s="65"/>
      <c r="E40" s="78"/>
      <c r="F40" s="69"/>
      <c r="G40" s="65"/>
      <c r="H40" s="78"/>
      <c r="I40" s="69"/>
      <c r="J40" s="65"/>
      <c r="K40" s="204"/>
      <c r="L40" s="69"/>
      <c r="M40" s="65"/>
      <c r="N40" s="78"/>
      <c r="O40" s="88">
        <f t="shared" ref="O40:O103" si="8">D40+G40+J40+M40</f>
        <v>0</v>
      </c>
      <c r="P40" s="102">
        <f t="shared" ref="P40:P103" si="9">E40+H40+K40+N40</f>
        <v>0</v>
      </c>
    </row>
    <row r="41" spans="1:16" x14ac:dyDescent="0.4">
      <c r="A41" s="26">
        <f>'様式2(一覧)'!A41</f>
        <v>34</v>
      </c>
      <c r="B41" s="92">
        <f>'様式2(一覧)'!B41</f>
        <v>0</v>
      </c>
      <c r="C41" s="64"/>
      <c r="D41" s="65"/>
      <c r="E41" s="78"/>
      <c r="F41" s="69"/>
      <c r="G41" s="65"/>
      <c r="H41" s="78"/>
      <c r="I41" s="69"/>
      <c r="J41" s="65"/>
      <c r="K41" s="204"/>
      <c r="L41" s="69"/>
      <c r="M41" s="65"/>
      <c r="N41" s="78"/>
      <c r="O41" s="88">
        <f t="shared" si="8"/>
        <v>0</v>
      </c>
      <c r="P41" s="102">
        <f t="shared" si="9"/>
        <v>0</v>
      </c>
    </row>
    <row r="42" spans="1:16" x14ac:dyDescent="0.4">
      <c r="A42" s="26">
        <f>'様式2(一覧)'!A42</f>
        <v>35</v>
      </c>
      <c r="B42" s="92">
        <f>'様式2(一覧)'!B42</f>
        <v>0</v>
      </c>
      <c r="C42" s="64"/>
      <c r="D42" s="65"/>
      <c r="E42" s="78"/>
      <c r="F42" s="69"/>
      <c r="G42" s="65"/>
      <c r="H42" s="78"/>
      <c r="I42" s="69"/>
      <c r="J42" s="65"/>
      <c r="K42" s="204"/>
      <c r="L42" s="69"/>
      <c r="M42" s="65"/>
      <c r="N42" s="78"/>
      <c r="O42" s="88">
        <f t="shared" si="8"/>
        <v>0</v>
      </c>
      <c r="P42" s="102">
        <f t="shared" si="9"/>
        <v>0</v>
      </c>
    </row>
    <row r="43" spans="1:16" x14ac:dyDescent="0.4">
      <c r="A43" s="26">
        <f>'様式2(一覧)'!A43</f>
        <v>36</v>
      </c>
      <c r="B43" s="92">
        <f>'様式2(一覧)'!B43</f>
        <v>0</v>
      </c>
      <c r="C43" s="64"/>
      <c r="D43" s="65"/>
      <c r="E43" s="78"/>
      <c r="F43" s="69"/>
      <c r="G43" s="65"/>
      <c r="H43" s="78"/>
      <c r="I43" s="69"/>
      <c r="J43" s="65"/>
      <c r="K43" s="204"/>
      <c r="L43" s="69"/>
      <c r="M43" s="65"/>
      <c r="N43" s="78"/>
      <c r="O43" s="88">
        <f t="shared" si="8"/>
        <v>0</v>
      </c>
      <c r="P43" s="102">
        <f t="shared" si="9"/>
        <v>0</v>
      </c>
    </row>
    <row r="44" spans="1:16" x14ac:dyDescent="0.4">
      <c r="A44" s="26">
        <f>'様式2(一覧)'!A44</f>
        <v>37</v>
      </c>
      <c r="B44" s="92">
        <f>'様式2(一覧)'!B44</f>
        <v>0</v>
      </c>
      <c r="C44" s="64"/>
      <c r="D44" s="65"/>
      <c r="E44" s="78"/>
      <c r="F44" s="69"/>
      <c r="G44" s="65"/>
      <c r="H44" s="78"/>
      <c r="I44" s="69"/>
      <c r="J44" s="65"/>
      <c r="K44" s="204"/>
      <c r="L44" s="69"/>
      <c r="M44" s="65"/>
      <c r="N44" s="78"/>
      <c r="O44" s="88">
        <f t="shared" si="8"/>
        <v>0</v>
      </c>
      <c r="P44" s="102">
        <f t="shared" si="9"/>
        <v>0</v>
      </c>
    </row>
    <row r="45" spans="1:16" x14ac:dyDescent="0.4">
      <c r="A45" s="26">
        <f>'様式2(一覧)'!A45</f>
        <v>38</v>
      </c>
      <c r="B45" s="92">
        <f>'様式2(一覧)'!B45</f>
        <v>0</v>
      </c>
      <c r="C45" s="64"/>
      <c r="D45" s="65"/>
      <c r="E45" s="78"/>
      <c r="F45" s="69"/>
      <c r="G45" s="65"/>
      <c r="H45" s="78"/>
      <c r="I45" s="69"/>
      <c r="J45" s="65"/>
      <c r="K45" s="204"/>
      <c r="L45" s="69"/>
      <c r="M45" s="65"/>
      <c r="N45" s="78"/>
      <c r="O45" s="88">
        <f t="shared" si="8"/>
        <v>0</v>
      </c>
      <c r="P45" s="102">
        <f t="shared" si="9"/>
        <v>0</v>
      </c>
    </row>
    <row r="46" spans="1:16" x14ac:dyDescent="0.4">
      <c r="A46" s="26">
        <f>'様式2(一覧)'!A46</f>
        <v>39</v>
      </c>
      <c r="B46" s="92">
        <f>'様式2(一覧)'!B46</f>
        <v>0</v>
      </c>
      <c r="C46" s="64"/>
      <c r="D46" s="65"/>
      <c r="E46" s="78"/>
      <c r="F46" s="69"/>
      <c r="G46" s="65"/>
      <c r="H46" s="78"/>
      <c r="I46" s="69"/>
      <c r="J46" s="65"/>
      <c r="K46" s="204"/>
      <c r="L46" s="69"/>
      <c r="M46" s="65"/>
      <c r="N46" s="78"/>
      <c r="O46" s="88">
        <f t="shared" si="8"/>
        <v>0</v>
      </c>
      <c r="P46" s="102">
        <f t="shared" si="9"/>
        <v>0</v>
      </c>
    </row>
    <row r="47" spans="1:16" x14ac:dyDescent="0.4">
      <c r="A47" s="26">
        <f>'様式2(一覧)'!A47</f>
        <v>40</v>
      </c>
      <c r="B47" s="92">
        <f>'様式2(一覧)'!B47</f>
        <v>0</v>
      </c>
      <c r="C47" s="64"/>
      <c r="D47" s="65"/>
      <c r="E47" s="78"/>
      <c r="F47" s="69"/>
      <c r="G47" s="65"/>
      <c r="H47" s="78"/>
      <c r="I47" s="69"/>
      <c r="J47" s="65"/>
      <c r="K47" s="204"/>
      <c r="L47" s="69"/>
      <c r="M47" s="65"/>
      <c r="N47" s="78"/>
      <c r="O47" s="88">
        <f t="shared" si="8"/>
        <v>0</v>
      </c>
      <c r="P47" s="102">
        <f t="shared" si="9"/>
        <v>0</v>
      </c>
    </row>
    <row r="48" spans="1:16" x14ac:dyDescent="0.4">
      <c r="A48" s="26">
        <f>'様式2(一覧)'!A48</f>
        <v>41</v>
      </c>
      <c r="B48" s="92">
        <f>'様式2(一覧)'!B48</f>
        <v>0</v>
      </c>
      <c r="C48" s="64"/>
      <c r="D48" s="65"/>
      <c r="E48" s="78"/>
      <c r="F48" s="69"/>
      <c r="G48" s="65"/>
      <c r="H48" s="78"/>
      <c r="I48" s="69"/>
      <c r="J48" s="65"/>
      <c r="K48" s="204"/>
      <c r="L48" s="69"/>
      <c r="M48" s="65"/>
      <c r="N48" s="78"/>
      <c r="O48" s="88">
        <f t="shared" si="8"/>
        <v>0</v>
      </c>
      <c r="P48" s="102">
        <f t="shared" si="9"/>
        <v>0</v>
      </c>
    </row>
    <row r="49" spans="1:16" x14ac:dyDescent="0.4">
      <c r="A49" s="26">
        <f>'様式2(一覧)'!A49</f>
        <v>42</v>
      </c>
      <c r="B49" s="92">
        <f>'様式2(一覧)'!B49</f>
        <v>0</v>
      </c>
      <c r="C49" s="64"/>
      <c r="D49" s="65"/>
      <c r="E49" s="78"/>
      <c r="F49" s="69"/>
      <c r="G49" s="65"/>
      <c r="H49" s="78"/>
      <c r="I49" s="69"/>
      <c r="J49" s="65"/>
      <c r="K49" s="204"/>
      <c r="L49" s="69"/>
      <c r="M49" s="65"/>
      <c r="N49" s="78"/>
      <c r="O49" s="88">
        <f t="shared" si="8"/>
        <v>0</v>
      </c>
      <c r="P49" s="102">
        <f t="shared" si="9"/>
        <v>0</v>
      </c>
    </row>
    <row r="50" spans="1:16" x14ac:dyDescent="0.4">
      <c r="A50" s="26">
        <f>'様式2(一覧)'!A50</f>
        <v>43</v>
      </c>
      <c r="B50" s="92">
        <f>'様式2(一覧)'!B50</f>
        <v>0</v>
      </c>
      <c r="C50" s="64"/>
      <c r="D50" s="65"/>
      <c r="E50" s="78"/>
      <c r="F50" s="69"/>
      <c r="G50" s="65"/>
      <c r="H50" s="78"/>
      <c r="I50" s="69"/>
      <c r="J50" s="65"/>
      <c r="K50" s="204"/>
      <c r="L50" s="69"/>
      <c r="M50" s="65"/>
      <c r="N50" s="78"/>
      <c r="O50" s="88">
        <f t="shared" si="8"/>
        <v>0</v>
      </c>
      <c r="P50" s="102">
        <f t="shared" si="9"/>
        <v>0</v>
      </c>
    </row>
    <row r="51" spans="1:16" x14ac:dyDescent="0.4">
      <c r="A51" s="26">
        <f>'様式2(一覧)'!A51</f>
        <v>44</v>
      </c>
      <c r="B51" s="92">
        <f>'様式2(一覧)'!B51</f>
        <v>0</v>
      </c>
      <c r="C51" s="64"/>
      <c r="D51" s="65"/>
      <c r="E51" s="78"/>
      <c r="F51" s="69"/>
      <c r="G51" s="65"/>
      <c r="H51" s="78"/>
      <c r="I51" s="69"/>
      <c r="J51" s="65"/>
      <c r="K51" s="204"/>
      <c r="L51" s="69"/>
      <c r="M51" s="65"/>
      <c r="N51" s="78"/>
      <c r="O51" s="88">
        <f t="shared" si="8"/>
        <v>0</v>
      </c>
      <c r="P51" s="102">
        <f t="shared" si="9"/>
        <v>0</v>
      </c>
    </row>
    <row r="52" spans="1:16" x14ac:dyDescent="0.4">
      <c r="A52" s="26">
        <f>'様式2(一覧)'!A52</f>
        <v>45</v>
      </c>
      <c r="B52" s="92">
        <f>'様式2(一覧)'!B52</f>
        <v>0</v>
      </c>
      <c r="C52" s="64"/>
      <c r="D52" s="65"/>
      <c r="E52" s="78"/>
      <c r="F52" s="69"/>
      <c r="G52" s="65"/>
      <c r="H52" s="78"/>
      <c r="I52" s="69"/>
      <c r="J52" s="65"/>
      <c r="K52" s="204"/>
      <c r="L52" s="69"/>
      <c r="M52" s="65"/>
      <c r="N52" s="78"/>
      <c r="O52" s="88">
        <f t="shared" si="8"/>
        <v>0</v>
      </c>
      <c r="P52" s="102">
        <f t="shared" si="9"/>
        <v>0</v>
      </c>
    </row>
    <row r="53" spans="1:16" x14ac:dyDescent="0.4">
      <c r="A53" s="26">
        <f>'様式2(一覧)'!A53</f>
        <v>46</v>
      </c>
      <c r="B53" s="92">
        <f>'様式2(一覧)'!B53</f>
        <v>0</v>
      </c>
      <c r="C53" s="64"/>
      <c r="D53" s="65"/>
      <c r="E53" s="78"/>
      <c r="F53" s="69"/>
      <c r="G53" s="65"/>
      <c r="H53" s="78"/>
      <c r="I53" s="69"/>
      <c r="J53" s="65"/>
      <c r="K53" s="204"/>
      <c r="L53" s="69"/>
      <c r="M53" s="65"/>
      <c r="N53" s="78"/>
      <c r="O53" s="88">
        <f t="shared" si="8"/>
        <v>0</v>
      </c>
      <c r="P53" s="102">
        <f t="shared" si="9"/>
        <v>0</v>
      </c>
    </row>
    <row r="54" spans="1:16" x14ac:dyDescent="0.4">
      <c r="A54" s="26">
        <f>'様式2(一覧)'!A54</f>
        <v>47</v>
      </c>
      <c r="B54" s="92">
        <f>'様式2(一覧)'!B54</f>
        <v>0</v>
      </c>
      <c r="C54" s="64"/>
      <c r="D54" s="65"/>
      <c r="E54" s="78"/>
      <c r="F54" s="69"/>
      <c r="G54" s="65"/>
      <c r="H54" s="78"/>
      <c r="I54" s="69"/>
      <c r="J54" s="65"/>
      <c r="K54" s="204"/>
      <c r="L54" s="69"/>
      <c r="M54" s="65"/>
      <c r="N54" s="78"/>
      <c r="O54" s="88">
        <f t="shared" si="8"/>
        <v>0</v>
      </c>
      <c r="P54" s="102">
        <f t="shared" si="9"/>
        <v>0</v>
      </c>
    </row>
    <row r="55" spans="1:16" x14ac:dyDescent="0.4">
      <c r="A55" s="26">
        <f>'様式2(一覧)'!A55</f>
        <v>48</v>
      </c>
      <c r="B55" s="92">
        <f>'様式2(一覧)'!B55</f>
        <v>0</v>
      </c>
      <c r="C55" s="64"/>
      <c r="D55" s="65"/>
      <c r="E55" s="78"/>
      <c r="F55" s="69"/>
      <c r="G55" s="65"/>
      <c r="H55" s="78"/>
      <c r="I55" s="69"/>
      <c r="J55" s="65"/>
      <c r="K55" s="204"/>
      <c r="L55" s="69"/>
      <c r="M55" s="65"/>
      <c r="N55" s="78"/>
      <c r="O55" s="88">
        <f t="shared" si="8"/>
        <v>0</v>
      </c>
      <c r="P55" s="102">
        <f t="shared" si="9"/>
        <v>0</v>
      </c>
    </row>
    <row r="56" spans="1:16" x14ac:dyDescent="0.4">
      <c r="A56" s="26">
        <f>'様式2(一覧)'!A56</f>
        <v>49</v>
      </c>
      <c r="B56" s="92">
        <f>'様式2(一覧)'!B56</f>
        <v>0</v>
      </c>
      <c r="C56" s="64"/>
      <c r="D56" s="65"/>
      <c r="E56" s="78"/>
      <c r="F56" s="69"/>
      <c r="G56" s="65"/>
      <c r="H56" s="78"/>
      <c r="I56" s="69"/>
      <c r="J56" s="65"/>
      <c r="K56" s="204"/>
      <c r="L56" s="69"/>
      <c r="M56" s="65"/>
      <c r="N56" s="78"/>
      <c r="O56" s="88">
        <f t="shared" si="8"/>
        <v>0</v>
      </c>
      <c r="P56" s="102">
        <f t="shared" si="9"/>
        <v>0</v>
      </c>
    </row>
    <row r="57" spans="1:16" ht="19.5" thickBot="1" x14ac:dyDescent="0.45">
      <c r="A57" s="26">
        <f>'様式2(一覧)'!A57</f>
        <v>50</v>
      </c>
      <c r="B57" s="92">
        <f>'様式2(一覧)'!B57</f>
        <v>0</v>
      </c>
      <c r="C57" s="64"/>
      <c r="D57" s="65"/>
      <c r="E57" s="78"/>
      <c r="F57" s="69"/>
      <c r="G57" s="65"/>
      <c r="H57" s="78"/>
      <c r="I57" s="69"/>
      <c r="J57" s="65"/>
      <c r="K57" s="204"/>
      <c r="L57" s="69"/>
      <c r="M57" s="65"/>
      <c r="N57" s="78"/>
      <c r="O57" s="88">
        <f t="shared" si="8"/>
        <v>0</v>
      </c>
      <c r="P57" s="102">
        <f t="shared" si="9"/>
        <v>0</v>
      </c>
    </row>
    <row r="58" spans="1:16" hidden="1" x14ac:dyDescent="0.4">
      <c r="A58" s="26">
        <f>'様式2(一覧)'!A58</f>
        <v>51</v>
      </c>
      <c r="B58" s="92">
        <f>'様式2(一覧)'!B58</f>
        <v>0</v>
      </c>
      <c r="C58" s="64"/>
      <c r="D58" s="65"/>
      <c r="E58" s="78"/>
      <c r="F58" s="69"/>
      <c r="G58" s="65"/>
      <c r="H58" s="78"/>
      <c r="I58" s="69"/>
      <c r="J58" s="65"/>
      <c r="K58" s="204"/>
      <c r="L58" s="69"/>
      <c r="M58" s="65"/>
      <c r="N58" s="78"/>
      <c r="O58" s="88">
        <f t="shared" si="8"/>
        <v>0</v>
      </c>
      <c r="P58" s="102">
        <f t="shared" si="9"/>
        <v>0</v>
      </c>
    </row>
    <row r="59" spans="1:16" hidden="1" x14ac:dyDescent="0.4">
      <c r="A59" s="26">
        <f>'様式2(一覧)'!A59</f>
        <v>52</v>
      </c>
      <c r="B59" s="92">
        <f>'様式2(一覧)'!B59</f>
        <v>0</v>
      </c>
      <c r="C59" s="64"/>
      <c r="D59" s="65"/>
      <c r="E59" s="78"/>
      <c r="F59" s="69"/>
      <c r="G59" s="65"/>
      <c r="H59" s="78"/>
      <c r="I59" s="69"/>
      <c r="J59" s="65"/>
      <c r="K59" s="204"/>
      <c r="L59" s="69"/>
      <c r="M59" s="65"/>
      <c r="N59" s="78"/>
      <c r="O59" s="88">
        <f t="shared" si="8"/>
        <v>0</v>
      </c>
      <c r="P59" s="102">
        <f t="shared" si="9"/>
        <v>0</v>
      </c>
    </row>
    <row r="60" spans="1:16" hidden="1" x14ac:dyDescent="0.4">
      <c r="A60" s="26">
        <f>'様式2(一覧)'!A60</f>
        <v>53</v>
      </c>
      <c r="B60" s="92">
        <f>'様式2(一覧)'!B60</f>
        <v>0</v>
      </c>
      <c r="C60" s="64"/>
      <c r="D60" s="65"/>
      <c r="E60" s="78"/>
      <c r="F60" s="69"/>
      <c r="G60" s="65"/>
      <c r="H60" s="78"/>
      <c r="I60" s="69"/>
      <c r="J60" s="65"/>
      <c r="K60" s="204"/>
      <c r="L60" s="69"/>
      <c r="M60" s="65"/>
      <c r="N60" s="78"/>
      <c r="O60" s="88">
        <f t="shared" si="8"/>
        <v>0</v>
      </c>
      <c r="P60" s="102">
        <f t="shared" si="9"/>
        <v>0</v>
      </c>
    </row>
    <row r="61" spans="1:16" hidden="1" x14ac:dyDescent="0.4">
      <c r="A61" s="26">
        <f>'様式2(一覧)'!A61</f>
        <v>54</v>
      </c>
      <c r="B61" s="92">
        <f>'様式2(一覧)'!B61</f>
        <v>0</v>
      </c>
      <c r="C61" s="64"/>
      <c r="D61" s="65"/>
      <c r="E61" s="78"/>
      <c r="F61" s="69"/>
      <c r="G61" s="65"/>
      <c r="H61" s="78"/>
      <c r="I61" s="69"/>
      <c r="J61" s="65"/>
      <c r="K61" s="204"/>
      <c r="L61" s="69"/>
      <c r="M61" s="65"/>
      <c r="N61" s="78"/>
      <c r="O61" s="88">
        <f t="shared" si="8"/>
        <v>0</v>
      </c>
      <c r="P61" s="102">
        <f t="shared" si="9"/>
        <v>0</v>
      </c>
    </row>
    <row r="62" spans="1:16" hidden="1" x14ac:dyDescent="0.4">
      <c r="A62" s="26">
        <f>'様式2(一覧)'!A62</f>
        <v>55</v>
      </c>
      <c r="B62" s="92">
        <f>'様式2(一覧)'!B62</f>
        <v>0</v>
      </c>
      <c r="C62" s="64"/>
      <c r="D62" s="65"/>
      <c r="E62" s="78"/>
      <c r="F62" s="69"/>
      <c r="G62" s="65"/>
      <c r="H62" s="78"/>
      <c r="I62" s="69"/>
      <c r="J62" s="65"/>
      <c r="K62" s="204"/>
      <c r="L62" s="69"/>
      <c r="M62" s="65"/>
      <c r="N62" s="78"/>
      <c r="O62" s="88">
        <f t="shared" si="8"/>
        <v>0</v>
      </c>
      <c r="P62" s="102">
        <f t="shared" si="9"/>
        <v>0</v>
      </c>
    </row>
    <row r="63" spans="1:16" hidden="1" x14ac:dyDescent="0.4">
      <c r="A63" s="26">
        <f>'様式2(一覧)'!A63</f>
        <v>56</v>
      </c>
      <c r="B63" s="92">
        <f>'様式2(一覧)'!B63</f>
        <v>0</v>
      </c>
      <c r="C63" s="64"/>
      <c r="D63" s="65"/>
      <c r="E63" s="78"/>
      <c r="F63" s="69"/>
      <c r="G63" s="65"/>
      <c r="H63" s="78"/>
      <c r="I63" s="69"/>
      <c r="J63" s="65"/>
      <c r="K63" s="204"/>
      <c r="L63" s="69"/>
      <c r="M63" s="65"/>
      <c r="N63" s="78"/>
      <c r="O63" s="88">
        <f t="shared" si="8"/>
        <v>0</v>
      </c>
      <c r="P63" s="102">
        <f t="shared" si="9"/>
        <v>0</v>
      </c>
    </row>
    <row r="64" spans="1:16" hidden="1" x14ac:dyDescent="0.4">
      <c r="A64" s="26">
        <f>'様式2(一覧)'!A64</f>
        <v>57</v>
      </c>
      <c r="B64" s="92">
        <f>'様式2(一覧)'!B64</f>
        <v>0</v>
      </c>
      <c r="C64" s="64"/>
      <c r="D64" s="65"/>
      <c r="E64" s="78"/>
      <c r="F64" s="69"/>
      <c r="G64" s="65"/>
      <c r="H64" s="78"/>
      <c r="I64" s="69"/>
      <c r="J64" s="65"/>
      <c r="K64" s="204"/>
      <c r="L64" s="69"/>
      <c r="M64" s="65"/>
      <c r="N64" s="78"/>
      <c r="O64" s="88">
        <f t="shared" si="8"/>
        <v>0</v>
      </c>
      <c r="P64" s="102">
        <f t="shared" si="9"/>
        <v>0</v>
      </c>
    </row>
    <row r="65" spans="1:16" hidden="1" x14ac:dyDescent="0.4">
      <c r="A65" s="26">
        <f>'様式2(一覧)'!A65</f>
        <v>58</v>
      </c>
      <c r="B65" s="92">
        <f>'様式2(一覧)'!B65</f>
        <v>0</v>
      </c>
      <c r="C65" s="64"/>
      <c r="D65" s="65"/>
      <c r="E65" s="78"/>
      <c r="F65" s="69"/>
      <c r="G65" s="65"/>
      <c r="H65" s="78"/>
      <c r="I65" s="69"/>
      <c r="J65" s="65"/>
      <c r="K65" s="204"/>
      <c r="L65" s="69"/>
      <c r="M65" s="65"/>
      <c r="N65" s="78"/>
      <c r="O65" s="88">
        <f t="shared" si="8"/>
        <v>0</v>
      </c>
      <c r="P65" s="102">
        <f t="shared" si="9"/>
        <v>0</v>
      </c>
    </row>
    <row r="66" spans="1:16" hidden="1" x14ac:dyDescent="0.4">
      <c r="A66" s="26">
        <f>'様式2(一覧)'!A66</f>
        <v>59</v>
      </c>
      <c r="B66" s="92">
        <f>'様式2(一覧)'!B66</f>
        <v>0</v>
      </c>
      <c r="C66" s="64"/>
      <c r="D66" s="65"/>
      <c r="E66" s="78"/>
      <c r="F66" s="69"/>
      <c r="G66" s="65"/>
      <c r="H66" s="78"/>
      <c r="I66" s="69"/>
      <c r="J66" s="65"/>
      <c r="K66" s="204"/>
      <c r="L66" s="69"/>
      <c r="M66" s="65"/>
      <c r="N66" s="78"/>
      <c r="O66" s="88">
        <f t="shared" si="8"/>
        <v>0</v>
      </c>
      <c r="P66" s="102">
        <f t="shared" si="9"/>
        <v>0</v>
      </c>
    </row>
    <row r="67" spans="1:16" hidden="1" x14ac:dyDescent="0.4">
      <c r="A67" s="26">
        <f>'様式2(一覧)'!A67</f>
        <v>60</v>
      </c>
      <c r="B67" s="92">
        <f>'様式2(一覧)'!B67</f>
        <v>0</v>
      </c>
      <c r="C67" s="64"/>
      <c r="D67" s="65"/>
      <c r="E67" s="78"/>
      <c r="F67" s="69"/>
      <c r="G67" s="65"/>
      <c r="H67" s="78"/>
      <c r="I67" s="69"/>
      <c r="J67" s="65"/>
      <c r="K67" s="204"/>
      <c r="L67" s="69"/>
      <c r="M67" s="65"/>
      <c r="N67" s="78"/>
      <c r="O67" s="88">
        <f t="shared" si="8"/>
        <v>0</v>
      </c>
      <c r="P67" s="102">
        <f t="shared" si="9"/>
        <v>0</v>
      </c>
    </row>
    <row r="68" spans="1:16" hidden="1" x14ac:dyDescent="0.4">
      <c r="A68" s="26">
        <f>'様式2(一覧)'!A68</f>
        <v>61</v>
      </c>
      <c r="B68" s="92">
        <f>'様式2(一覧)'!B68</f>
        <v>0</v>
      </c>
      <c r="C68" s="64"/>
      <c r="D68" s="65"/>
      <c r="E68" s="78"/>
      <c r="F68" s="69"/>
      <c r="G68" s="65"/>
      <c r="H68" s="78"/>
      <c r="I68" s="69"/>
      <c r="J68" s="65"/>
      <c r="K68" s="204"/>
      <c r="L68" s="69"/>
      <c r="M68" s="65"/>
      <c r="N68" s="78"/>
      <c r="O68" s="88">
        <f t="shared" si="8"/>
        <v>0</v>
      </c>
      <c r="P68" s="102">
        <f t="shared" si="9"/>
        <v>0</v>
      </c>
    </row>
    <row r="69" spans="1:16" hidden="1" x14ac:dyDescent="0.4">
      <c r="A69" s="26">
        <f>'様式2(一覧)'!A69</f>
        <v>62</v>
      </c>
      <c r="B69" s="92">
        <f>'様式2(一覧)'!B69</f>
        <v>0</v>
      </c>
      <c r="C69" s="64"/>
      <c r="D69" s="65"/>
      <c r="E69" s="78"/>
      <c r="F69" s="69"/>
      <c r="G69" s="65"/>
      <c r="H69" s="78"/>
      <c r="I69" s="69"/>
      <c r="J69" s="65"/>
      <c r="K69" s="204"/>
      <c r="L69" s="69"/>
      <c r="M69" s="65"/>
      <c r="N69" s="78"/>
      <c r="O69" s="88">
        <f t="shared" si="8"/>
        <v>0</v>
      </c>
      <c r="P69" s="102">
        <f t="shared" si="9"/>
        <v>0</v>
      </c>
    </row>
    <row r="70" spans="1:16" hidden="1" x14ac:dyDescent="0.4">
      <c r="A70" s="26">
        <f>'様式2(一覧)'!A70</f>
        <v>63</v>
      </c>
      <c r="B70" s="92">
        <f>'様式2(一覧)'!B70</f>
        <v>0</v>
      </c>
      <c r="C70" s="64"/>
      <c r="D70" s="65"/>
      <c r="E70" s="78"/>
      <c r="F70" s="69"/>
      <c r="G70" s="65"/>
      <c r="H70" s="78"/>
      <c r="I70" s="69"/>
      <c r="J70" s="65"/>
      <c r="K70" s="204"/>
      <c r="L70" s="69"/>
      <c r="M70" s="65"/>
      <c r="N70" s="78"/>
      <c r="O70" s="88">
        <f t="shared" si="8"/>
        <v>0</v>
      </c>
      <c r="P70" s="102">
        <f t="shared" si="9"/>
        <v>0</v>
      </c>
    </row>
    <row r="71" spans="1:16" hidden="1" x14ac:dyDescent="0.4">
      <c r="A71" s="26">
        <f>'様式2(一覧)'!A71</f>
        <v>64</v>
      </c>
      <c r="B71" s="92">
        <f>'様式2(一覧)'!B71</f>
        <v>0</v>
      </c>
      <c r="C71" s="64"/>
      <c r="D71" s="65"/>
      <c r="E71" s="78"/>
      <c r="F71" s="69"/>
      <c r="G71" s="65"/>
      <c r="H71" s="78"/>
      <c r="I71" s="69"/>
      <c r="J71" s="65"/>
      <c r="K71" s="204"/>
      <c r="L71" s="69"/>
      <c r="M71" s="65"/>
      <c r="N71" s="78"/>
      <c r="O71" s="88">
        <f t="shared" si="8"/>
        <v>0</v>
      </c>
      <c r="P71" s="102">
        <f t="shared" si="9"/>
        <v>0</v>
      </c>
    </row>
    <row r="72" spans="1:16" hidden="1" x14ac:dyDescent="0.4">
      <c r="A72" s="26">
        <f>'様式2(一覧)'!A72</f>
        <v>65</v>
      </c>
      <c r="B72" s="92">
        <f>'様式2(一覧)'!B72</f>
        <v>0</v>
      </c>
      <c r="C72" s="64"/>
      <c r="D72" s="65"/>
      <c r="E72" s="78"/>
      <c r="F72" s="69"/>
      <c r="G72" s="65"/>
      <c r="H72" s="78"/>
      <c r="I72" s="69"/>
      <c r="J72" s="65"/>
      <c r="K72" s="204"/>
      <c r="L72" s="69"/>
      <c r="M72" s="65"/>
      <c r="N72" s="78"/>
      <c r="O72" s="88">
        <f t="shared" si="8"/>
        <v>0</v>
      </c>
      <c r="P72" s="102">
        <f t="shared" si="9"/>
        <v>0</v>
      </c>
    </row>
    <row r="73" spans="1:16" hidden="1" x14ac:dyDescent="0.4">
      <c r="A73" s="26">
        <f>'様式2(一覧)'!A73</f>
        <v>66</v>
      </c>
      <c r="B73" s="92">
        <f>'様式2(一覧)'!B73</f>
        <v>0</v>
      </c>
      <c r="C73" s="64"/>
      <c r="D73" s="65"/>
      <c r="E73" s="78"/>
      <c r="F73" s="69"/>
      <c r="G73" s="65"/>
      <c r="H73" s="78"/>
      <c r="I73" s="69"/>
      <c r="J73" s="65"/>
      <c r="K73" s="204"/>
      <c r="L73" s="69"/>
      <c r="M73" s="65"/>
      <c r="N73" s="78"/>
      <c r="O73" s="88">
        <f t="shared" si="8"/>
        <v>0</v>
      </c>
      <c r="P73" s="102">
        <f t="shared" si="9"/>
        <v>0</v>
      </c>
    </row>
    <row r="74" spans="1:16" hidden="1" x14ac:dyDescent="0.4">
      <c r="A74" s="26">
        <f>'様式2(一覧)'!A74</f>
        <v>67</v>
      </c>
      <c r="B74" s="92">
        <f>'様式2(一覧)'!B74</f>
        <v>0</v>
      </c>
      <c r="C74" s="64"/>
      <c r="D74" s="65"/>
      <c r="E74" s="78"/>
      <c r="F74" s="69"/>
      <c r="G74" s="65"/>
      <c r="H74" s="78"/>
      <c r="I74" s="69"/>
      <c r="J74" s="65"/>
      <c r="K74" s="204"/>
      <c r="L74" s="69"/>
      <c r="M74" s="65"/>
      <c r="N74" s="78"/>
      <c r="O74" s="88">
        <f t="shared" si="8"/>
        <v>0</v>
      </c>
      <c r="P74" s="102">
        <f t="shared" si="9"/>
        <v>0</v>
      </c>
    </row>
    <row r="75" spans="1:16" hidden="1" x14ac:dyDescent="0.4">
      <c r="A75" s="26">
        <f>'様式2(一覧)'!A75</f>
        <v>68</v>
      </c>
      <c r="B75" s="92">
        <f>'様式2(一覧)'!B75</f>
        <v>0</v>
      </c>
      <c r="C75" s="64"/>
      <c r="D75" s="65"/>
      <c r="E75" s="78"/>
      <c r="F75" s="69"/>
      <c r="G75" s="65"/>
      <c r="H75" s="78"/>
      <c r="I75" s="69"/>
      <c r="J75" s="65"/>
      <c r="K75" s="204"/>
      <c r="L75" s="69"/>
      <c r="M75" s="65"/>
      <c r="N75" s="78"/>
      <c r="O75" s="88">
        <f t="shared" si="8"/>
        <v>0</v>
      </c>
      <c r="P75" s="102">
        <f t="shared" si="9"/>
        <v>0</v>
      </c>
    </row>
    <row r="76" spans="1:16" hidden="1" x14ac:dyDescent="0.4">
      <c r="A76" s="26">
        <f>'様式2(一覧)'!A76</f>
        <v>69</v>
      </c>
      <c r="B76" s="92">
        <f>'様式2(一覧)'!B76</f>
        <v>0</v>
      </c>
      <c r="C76" s="64"/>
      <c r="D76" s="65"/>
      <c r="E76" s="78"/>
      <c r="F76" s="69"/>
      <c r="G76" s="65"/>
      <c r="H76" s="78"/>
      <c r="I76" s="69"/>
      <c r="J76" s="65"/>
      <c r="K76" s="204"/>
      <c r="L76" s="69"/>
      <c r="M76" s="65"/>
      <c r="N76" s="78"/>
      <c r="O76" s="88">
        <f t="shared" si="8"/>
        <v>0</v>
      </c>
      <c r="P76" s="102">
        <f t="shared" si="9"/>
        <v>0</v>
      </c>
    </row>
    <row r="77" spans="1:16" hidden="1" x14ac:dyDescent="0.4">
      <c r="A77" s="26">
        <f>'様式2(一覧)'!A77</f>
        <v>70</v>
      </c>
      <c r="B77" s="92">
        <f>'様式2(一覧)'!B77</f>
        <v>0</v>
      </c>
      <c r="C77" s="64"/>
      <c r="D77" s="65"/>
      <c r="E77" s="78"/>
      <c r="F77" s="69"/>
      <c r="G77" s="65"/>
      <c r="H77" s="78"/>
      <c r="I77" s="69"/>
      <c r="J77" s="65"/>
      <c r="K77" s="204"/>
      <c r="L77" s="69"/>
      <c r="M77" s="65"/>
      <c r="N77" s="78"/>
      <c r="O77" s="88">
        <f t="shared" si="8"/>
        <v>0</v>
      </c>
      <c r="P77" s="102">
        <f t="shared" si="9"/>
        <v>0</v>
      </c>
    </row>
    <row r="78" spans="1:16" hidden="1" x14ac:dyDescent="0.4">
      <c r="A78" s="26">
        <f>'様式2(一覧)'!A78</f>
        <v>71</v>
      </c>
      <c r="B78" s="92">
        <f>'様式2(一覧)'!B78</f>
        <v>0</v>
      </c>
      <c r="C78" s="64"/>
      <c r="D78" s="65"/>
      <c r="E78" s="78"/>
      <c r="F78" s="69"/>
      <c r="G78" s="65"/>
      <c r="H78" s="78"/>
      <c r="I78" s="69"/>
      <c r="J78" s="65"/>
      <c r="K78" s="204"/>
      <c r="L78" s="69"/>
      <c r="M78" s="65"/>
      <c r="N78" s="78"/>
      <c r="O78" s="88">
        <f t="shared" si="8"/>
        <v>0</v>
      </c>
      <c r="P78" s="102">
        <f t="shared" si="9"/>
        <v>0</v>
      </c>
    </row>
    <row r="79" spans="1:16" hidden="1" x14ac:dyDescent="0.4">
      <c r="A79" s="26">
        <f>'様式2(一覧)'!A79</f>
        <v>72</v>
      </c>
      <c r="B79" s="92">
        <f>'様式2(一覧)'!B79</f>
        <v>0</v>
      </c>
      <c r="C79" s="64"/>
      <c r="D79" s="65"/>
      <c r="E79" s="78"/>
      <c r="F79" s="69"/>
      <c r="G79" s="65"/>
      <c r="H79" s="78"/>
      <c r="I79" s="69"/>
      <c r="J79" s="65"/>
      <c r="K79" s="204"/>
      <c r="L79" s="69"/>
      <c r="M79" s="65"/>
      <c r="N79" s="78"/>
      <c r="O79" s="88">
        <f t="shared" si="8"/>
        <v>0</v>
      </c>
      <c r="P79" s="102">
        <f t="shared" si="9"/>
        <v>0</v>
      </c>
    </row>
    <row r="80" spans="1:16" hidden="1" x14ac:dyDescent="0.4">
      <c r="A80" s="26">
        <f>'様式2(一覧)'!A80</f>
        <v>73</v>
      </c>
      <c r="B80" s="92">
        <f>'様式2(一覧)'!B80</f>
        <v>0</v>
      </c>
      <c r="C80" s="64"/>
      <c r="D80" s="65"/>
      <c r="E80" s="78"/>
      <c r="F80" s="69"/>
      <c r="G80" s="65"/>
      <c r="H80" s="78"/>
      <c r="I80" s="69"/>
      <c r="J80" s="65"/>
      <c r="K80" s="204"/>
      <c r="L80" s="69"/>
      <c r="M80" s="65"/>
      <c r="N80" s="78"/>
      <c r="O80" s="88">
        <f t="shared" si="8"/>
        <v>0</v>
      </c>
      <c r="P80" s="102">
        <f t="shared" si="9"/>
        <v>0</v>
      </c>
    </row>
    <row r="81" spans="1:16" hidden="1" x14ac:dyDescent="0.4">
      <c r="A81" s="26">
        <f>'様式2(一覧)'!A81</f>
        <v>74</v>
      </c>
      <c r="B81" s="92">
        <f>'様式2(一覧)'!B81</f>
        <v>0</v>
      </c>
      <c r="C81" s="64"/>
      <c r="D81" s="65"/>
      <c r="E81" s="78"/>
      <c r="F81" s="69"/>
      <c r="G81" s="65"/>
      <c r="H81" s="78"/>
      <c r="I81" s="69"/>
      <c r="J81" s="65"/>
      <c r="K81" s="204"/>
      <c r="L81" s="69"/>
      <c r="M81" s="65"/>
      <c r="N81" s="78"/>
      <c r="O81" s="88">
        <f t="shared" si="8"/>
        <v>0</v>
      </c>
      <c r="P81" s="102">
        <f t="shared" si="9"/>
        <v>0</v>
      </c>
    </row>
    <row r="82" spans="1:16" hidden="1" x14ac:dyDescent="0.4">
      <c r="A82" s="26">
        <f>'様式2(一覧)'!A82</f>
        <v>75</v>
      </c>
      <c r="B82" s="92">
        <f>'様式2(一覧)'!B82</f>
        <v>0</v>
      </c>
      <c r="C82" s="64"/>
      <c r="D82" s="65"/>
      <c r="E82" s="78"/>
      <c r="F82" s="69"/>
      <c r="G82" s="65"/>
      <c r="H82" s="78"/>
      <c r="I82" s="69"/>
      <c r="J82" s="65"/>
      <c r="K82" s="204"/>
      <c r="L82" s="69"/>
      <c r="M82" s="65"/>
      <c r="N82" s="78"/>
      <c r="O82" s="88">
        <f t="shared" si="8"/>
        <v>0</v>
      </c>
      <c r="P82" s="102">
        <f t="shared" si="9"/>
        <v>0</v>
      </c>
    </row>
    <row r="83" spans="1:16" hidden="1" x14ac:dyDescent="0.4">
      <c r="A83" s="26">
        <f>'様式2(一覧)'!A83</f>
        <v>76</v>
      </c>
      <c r="B83" s="92">
        <f>'様式2(一覧)'!B83</f>
        <v>0</v>
      </c>
      <c r="C83" s="64"/>
      <c r="D83" s="65"/>
      <c r="E83" s="78"/>
      <c r="F83" s="69"/>
      <c r="G83" s="65"/>
      <c r="H83" s="78"/>
      <c r="I83" s="69"/>
      <c r="J83" s="65"/>
      <c r="K83" s="204"/>
      <c r="L83" s="69"/>
      <c r="M83" s="65"/>
      <c r="N83" s="78"/>
      <c r="O83" s="88">
        <f t="shared" si="8"/>
        <v>0</v>
      </c>
      <c r="P83" s="102">
        <f t="shared" si="9"/>
        <v>0</v>
      </c>
    </row>
    <row r="84" spans="1:16" hidden="1" x14ac:dyDescent="0.4">
      <c r="A84" s="26">
        <f>'様式2(一覧)'!A84</f>
        <v>77</v>
      </c>
      <c r="B84" s="92">
        <f>'様式2(一覧)'!B84</f>
        <v>0</v>
      </c>
      <c r="C84" s="64"/>
      <c r="D84" s="65"/>
      <c r="E84" s="78"/>
      <c r="F84" s="69"/>
      <c r="G84" s="65"/>
      <c r="H84" s="78"/>
      <c r="I84" s="69"/>
      <c r="J84" s="65"/>
      <c r="K84" s="204"/>
      <c r="L84" s="69"/>
      <c r="M84" s="65"/>
      <c r="N84" s="78"/>
      <c r="O84" s="88">
        <f t="shared" si="8"/>
        <v>0</v>
      </c>
      <c r="P84" s="102">
        <f t="shared" si="9"/>
        <v>0</v>
      </c>
    </row>
    <row r="85" spans="1:16" hidden="1" x14ac:dyDescent="0.4">
      <c r="A85" s="26">
        <f>'様式2(一覧)'!A85</f>
        <v>78</v>
      </c>
      <c r="B85" s="92">
        <f>'様式2(一覧)'!B85</f>
        <v>0</v>
      </c>
      <c r="C85" s="64"/>
      <c r="D85" s="65"/>
      <c r="E85" s="78"/>
      <c r="F85" s="69"/>
      <c r="G85" s="65"/>
      <c r="H85" s="78"/>
      <c r="I85" s="69"/>
      <c r="J85" s="65"/>
      <c r="K85" s="204"/>
      <c r="L85" s="69"/>
      <c r="M85" s="65"/>
      <c r="N85" s="78"/>
      <c r="O85" s="88">
        <f t="shared" si="8"/>
        <v>0</v>
      </c>
      <c r="P85" s="102">
        <f t="shared" si="9"/>
        <v>0</v>
      </c>
    </row>
    <row r="86" spans="1:16" hidden="1" x14ac:dyDescent="0.4">
      <c r="A86" s="26">
        <f>'様式2(一覧)'!A86</f>
        <v>79</v>
      </c>
      <c r="B86" s="92">
        <f>'様式2(一覧)'!B86</f>
        <v>0</v>
      </c>
      <c r="C86" s="64"/>
      <c r="D86" s="65"/>
      <c r="E86" s="78"/>
      <c r="F86" s="69"/>
      <c r="G86" s="65"/>
      <c r="H86" s="78"/>
      <c r="I86" s="69"/>
      <c r="J86" s="65"/>
      <c r="K86" s="204"/>
      <c r="L86" s="69"/>
      <c r="M86" s="65"/>
      <c r="N86" s="78"/>
      <c r="O86" s="88">
        <f t="shared" si="8"/>
        <v>0</v>
      </c>
      <c r="P86" s="102">
        <f t="shared" si="9"/>
        <v>0</v>
      </c>
    </row>
    <row r="87" spans="1:16" hidden="1" x14ac:dyDescent="0.4">
      <c r="A87" s="26">
        <f>'様式2(一覧)'!A87</f>
        <v>80</v>
      </c>
      <c r="B87" s="92">
        <f>'様式2(一覧)'!B87</f>
        <v>0</v>
      </c>
      <c r="C87" s="64"/>
      <c r="D87" s="65"/>
      <c r="E87" s="78"/>
      <c r="F87" s="69"/>
      <c r="G87" s="65"/>
      <c r="H87" s="78"/>
      <c r="I87" s="69"/>
      <c r="J87" s="65"/>
      <c r="K87" s="204"/>
      <c r="L87" s="69"/>
      <c r="M87" s="65"/>
      <c r="N87" s="78"/>
      <c r="O87" s="88">
        <f t="shared" si="8"/>
        <v>0</v>
      </c>
      <c r="P87" s="102">
        <f t="shared" si="9"/>
        <v>0</v>
      </c>
    </row>
    <row r="88" spans="1:16" hidden="1" x14ac:dyDescent="0.4">
      <c r="A88" s="26">
        <f>'様式2(一覧)'!A88</f>
        <v>81</v>
      </c>
      <c r="B88" s="92">
        <f>'様式2(一覧)'!B88</f>
        <v>0</v>
      </c>
      <c r="C88" s="64"/>
      <c r="D88" s="65"/>
      <c r="E88" s="78"/>
      <c r="F88" s="69"/>
      <c r="G88" s="65"/>
      <c r="H88" s="78"/>
      <c r="I88" s="69"/>
      <c r="J88" s="65"/>
      <c r="K88" s="204"/>
      <c r="L88" s="69"/>
      <c r="M88" s="65"/>
      <c r="N88" s="78"/>
      <c r="O88" s="88">
        <f t="shared" si="8"/>
        <v>0</v>
      </c>
      <c r="P88" s="102">
        <f t="shared" si="9"/>
        <v>0</v>
      </c>
    </row>
    <row r="89" spans="1:16" hidden="1" x14ac:dyDescent="0.4">
      <c r="A89" s="26">
        <f>'様式2(一覧)'!A89</f>
        <v>82</v>
      </c>
      <c r="B89" s="92">
        <f>'様式2(一覧)'!B89</f>
        <v>0</v>
      </c>
      <c r="C89" s="64"/>
      <c r="D89" s="65"/>
      <c r="E89" s="78"/>
      <c r="F89" s="69"/>
      <c r="G89" s="65"/>
      <c r="H89" s="78"/>
      <c r="I89" s="69"/>
      <c r="J89" s="65"/>
      <c r="K89" s="204"/>
      <c r="L89" s="69"/>
      <c r="M89" s="65"/>
      <c r="N89" s="78"/>
      <c r="O89" s="88">
        <f t="shared" si="8"/>
        <v>0</v>
      </c>
      <c r="P89" s="102">
        <f t="shared" si="9"/>
        <v>0</v>
      </c>
    </row>
    <row r="90" spans="1:16" hidden="1" x14ac:dyDescent="0.4">
      <c r="A90" s="26">
        <f>'様式2(一覧)'!A90</f>
        <v>83</v>
      </c>
      <c r="B90" s="92">
        <f>'様式2(一覧)'!B90</f>
        <v>0</v>
      </c>
      <c r="C90" s="64"/>
      <c r="D90" s="65"/>
      <c r="E90" s="78"/>
      <c r="F90" s="69"/>
      <c r="G90" s="65"/>
      <c r="H90" s="78"/>
      <c r="I90" s="69"/>
      <c r="J90" s="65"/>
      <c r="K90" s="204"/>
      <c r="L90" s="69"/>
      <c r="M90" s="65"/>
      <c r="N90" s="78"/>
      <c r="O90" s="88">
        <f t="shared" si="8"/>
        <v>0</v>
      </c>
      <c r="P90" s="102">
        <f t="shared" si="9"/>
        <v>0</v>
      </c>
    </row>
    <row r="91" spans="1:16" hidden="1" x14ac:dyDescent="0.4">
      <c r="A91" s="26">
        <f>'様式2(一覧)'!A91</f>
        <v>84</v>
      </c>
      <c r="B91" s="92">
        <f>'様式2(一覧)'!B91</f>
        <v>0</v>
      </c>
      <c r="C91" s="64"/>
      <c r="D91" s="65"/>
      <c r="E91" s="78"/>
      <c r="F91" s="69"/>
      <c r="G91" s="65"/>
      <c r="H91" s="78"/>
      <c r="I91" s="69"/>
      <c r="J91" s="65"/>
      <c r="K91" s="204"/>
      <c r="L91" s="69"/>
      <c r="M91" s="65"/>
      <c r="N91" s="78"/>
      <c r="O91" s="88">
        <f t="shared" si="8"/>
        <v>0</v>
      </c>
      <c r="P91" s="102">
        <f t="shared" si="9"/>
        <v>0</v>
      </c>
    </row>
    <row r="92" spans="1:16" hidden="1" x14ac:dyDescent="0.4">
      <c r="A92" s="26">
        <f>'様式2(一覧)'!A92</f>
        <v>85</v>
      </c>
      <c r="B92" s="92">
        <f>'様式2(一覧)'!B92</f>
        <v>0</v>
      </c>
      <c r="C92" s="64"/>
      <c r="D92" s="65"/>
      <c r="E92" s="78"/>
      <c r="F92" s="69"/>
      <c r="G92" s="65"/>
      <c r="H92" s="78"/>
      <c r="I92" s="69"/>
      <c r="J92" s="65"/>
      <c r="K92" s="204"/>
      <c r="L92" s="69"/>
      <c r="M92" s="65"/>
      <c r="N92" s="78"/>
      <c r="O92" s="88">
        <f t="shared" si="8"/>
        <v>0</v>
      </c>
      <c r="P92" s="102">
        <f t="shared" si="9"/>
        <v>0</v>
      </c>
    </row>
    <row r="93" spans="1:16" hidden="1" x14ac:dyDescent="0.4">
      <c r="A93" s="26">
        <f>'様式2(一覧)'!A93</f>
        <v>86</v>
      </c>
      <c r="B93" s="92">
        <f>'様式2(一覧)'!B93</f>
        <v>0</v>
      </c>
      <c r="C93" s="64"/>
      <c r="D93" s="65"/>
      <c r="E93" s="78"/>
      <c r="F93" s="69"/>
      <c r="G93" s="65"/>
      <c r="H93" s="78"/>
      <c r="I93" s="69"/>
      <c r="J93" s="65"/>
      <c r="K93" s="204"/>
      <c r="L93" s="69"/>
      <c r="M93" s="65"/>
      <c r="N93" s="78"/>
      <c r="O93" s="88">
        <f t="shared" si="8"/>
        <v>0</v>
      </c>
      <c r="P93" s="102">
        <f t="shared" si="9"/>
        <v>0</v>
      </c>
    </row>
    <row r="94" spans="1:16" hidden="1" x14ac:dyDescent="0.4">
      <c r="A94" s="26">
        <f>'様式2(一覧)'!A94</f>
        <v>87</v>
      </c>
      <c r="B94" s="92">
        <f>'様式2(一覧)'!B94</f>
        <v>0</v>
      </c>
      <c r="C94" s="64"/>
      <c r="D94" s="65"/>
      <c r="E94" s="78"/>
      <c r="F94" s="69"/>
      <c r="G94" s="65"/>
      <c r="H94" s="78"/>
      <c r="I94" s="69"/>
      <c r="J94" s="65"/>
      <c r="K94" s="204"/>
      <c r="L94" s="69"/>
      <c r="M94" s="65"/>
      <c r="N94" s="78"/>
      <c r="O94" s="88">
        <f t="shared" si="8"/>
        <v>0</v>
      </c>
      <c r="P94" s="102">
        <f t="shared" si="9"/>
        <v>0</v>
      </c>
    </row>
    <row r="95" spans="1:16" hidden="1" x14ac:dyDescent="0.4">
      <c r="A95" s="26">
        <f>'様式2(一覧)'!A95</f>
        <v>88</v>
      </c>
      <c r="B95" s="92">
        <f>'様式2(一覧)'!B95</f>
        <v>0</v>
      </c>
      <c r="C95" s="64"/>
      <c r="D95" s="65"/>
      <c r="E95" s="78"/>
      <c r="F95" s="69"/>
      <c r="G95" s="65"/>
      <c r="H95" s="78"/>
      <c r="I95" s="69"/>
      <c r="J95" s="65"/>
      <c r="K95" s="204"/>
      <c r="L95" s="69"/>
      <c r="M95" s="65"/>
      <c r="N95" s="78"/>
      <c r="O95" s="88">
        <f t="shared" si="8"/>
        <v>0</v>
      </c>
      <c r="P95" s="102">
        <f t="shared" si="9"/>
        <v>0</v>
      </c>
    </row>
    <row r="96" spans="1:16" hidden="1" x14ac:dyDescent="0.4">
      <c r="A96" s="26">
        <f>'様式2(一覧)'!A96</f>
        <v>89</v>
      </c>
      <c r="B96" s="92">
        <f>'様式2(一覧)'!B96</f>
        <v>0</v>
      </c>
      <c r="C96" s="64"/>
      <c r="D96" s="65"/>
      <c r="E96" s="78"/>
      <c r="F96" s="69"/>
      <c r="G96" s="65"/>
      <c r="H96" s="78"/>
      <c r="I96" s="69"/>
      <c r="J96" s="65"/>
      <c r="K96" s="204"/>
      <c r="L96" s="69"/>
      <c r="M96" s="65"/>
      <c r="N96" s="78"/>
      <c r="O96" s="88">
        <f t="shared" si="8"/>
        <v>0</v>
      </c>
      <c r="P96" s="102">
        <f t="shared" si="9"/>
        <v>0</v>
      </c>
    </row>
    <row r="97" spans="1:16" hidden="1" x14ac:dyDescent="0.4">
      <c r="A97" s="26">
        <f>'様式2(一覧)'!A97</f>
        <v>90</v>
      </c>
      <c r="B97" s="92">
        <f>'様式2(一覧)'!B97</f>
        <v>0</v>
      </c>
      <c r="C97" s="64"/>
      <c r="D97" s="65"/>
      <c r="E97" s="78"/>
      <c r="F97" s="69"/>
      <c r="G97" s="65"/>
      <c r="H97" s="78"/>
      <c r="I97" s="69"/>
      <c r="J97" s="65"/>
      <c r="K97" s="204"/>
      <c r="L97" s="69"/>
      <c r="M97" s="65"/>
      <c r="N97" s="78"/>
      <c r="O97" s="88">
        <f t="shared" si="8"/>
        <v>0</v>
      </c>
      <c r="P97" s="102">
        <f t="shared" si="9"/>
        <v>0</v>
      </c>
    </row>
    <row r="98" spans="1:16" hidden="1" x14ac:dyDescent="0.4">
      <c r="A98" s="26">
        <f>'様式2(一覧)'!A98</f>
        <v>91</v>
      </c>
      <c r="B98" s="92">
        <f>'様式2(一覧)'!B98</f>
        <v>0</v>
      </c>
      <c r="C98" s="64"/>
      <c r="D98" s="65"/>
      <c r="E98" s="78"/>
      <c r="F98" s="69"/>
      <c r="G98" s="65"/>
      <c r="H98" s="78"/>
      <c r="I98" s="69"/>
      <c r="J98" s="65"/>
      <c r="K98" s="204"/>
      <c r="L98" s="69"/>
      <c r="M98" s="65"/>
      <c r="N98" s="78"/>
      <c r="O98" s="88">
        <f t="shared" si="8"/>
        <v>0</v>
      </c>
      <c r="P98" s="102">
        <f t="shared" si="9"/>
        <v>0</v>
      </c>
    </row>
    <row r="99" spans="1:16" hidden="1" x14ac:dyDescent="0.4">
      <c r="A99" s="26">
        <f>'様式2(一覧)'!A99</f>
        <v>92</v>
      </c>
      <c r="B99" s="92">
        <f>'様式2(一覧)'!B99</f>
        <v>0</v>
      </c>
      <c r="C99" s="64"/>
      <c r="D99" s="65"/>
      <c r="E99" s="78"/>
      <c r="F99" s="69"/>
      <c r="G99" s="65"/>
      <c r="H99" s="78"/>
      <c r="I99" s="69"/>
      <c r="J99" s="65"/>
      <c r="K99" s="204"/>
      <c r="L99" s="69"/>
      <c r="M99" s="65"/>
      <c r="N99" s="78"/>
      <c r="O99" s="88">
        <f t="shared" si="8"/>
        <v>0</v>
      </c>
      <c r="P99" s="102">
        <f t="shared" si="9"/>
        <v>0</v>
      </c>
    </row>
    <row r="100" spans="1:16" hidden="1" x14ac:dyDescent="0.4">
      <c r="A100" s="26">
        <f>'様式2(一覧)'!A100</f>
        <v>93</v>
      </c>
      <c r="B100" s="92">
        <f>'様式2(一覧)'!B100</f>
        <v>0</v>
      </c>
      <c r="C100" s="64"/>
      <c r="D100" s="65"/>
      <c r="E100" s="78"/>
      <c r="F100" s="69"/>
      <c r="G100" s="65"/>
      <c r="H100" s="78"/>
      <c r="I100" s="69"/>
      <c r="J100" s="65"/>
      <c r="K100" s="204"/>
      <c r="L100" s="69"/>
      <c r="M100" s="65"/>
      <c r="N100" s="78"/>
      <c r="O100" s="88">
        <f t="shared" si="8"/>
        <v>0</v>
      </c>
      <c r="P100" s="102">
        <f t="shared" si="9"/>
        <v>0</v>
      </c>
    </row>
    <row r="101" spans="1:16" hidden="1" x14ac:dyDescent="0.4">
      <c r="A101" s="26">
        <f>'様式2(一覧)'!A101</f>
        <v>94</v>
      </c>
      <c r="B101" s="92">
        <f>'様式2(一覧)'!B101</f>
        <v>0</v>
      </c>
      <c r="C101" s="64"/>
      <c r="D101" s="65"/>
      <c r="E101" s="78"/>
      <c r="F101" s="69"/>
      <c r="G101" s="65"/>
      <c r="H101" s="78"/>
      <c r="I101" s="69"/>
      <c r="J101" s="65"/>
      <c r="K101" s="204"/>
      <c r="L101" s="69"/>
      <c r="M101" s="65"/>
      <c r="N101" s="78"/>
      <c r="O101" s="88">
        <f t="shared" si="8"/>
        <v>0</v>
      </c>
      <c r="P101" s="102">
        <f t="shared" si="9"/>
        <v>0</v>
      </c>
    </row>
    <row r="102" spans="1:16" hidden="1" x14ac:dyDescent="0.4">
      <c r="A102" s="26">
        <f>'様式2(一覧)'!A102</f>
        <v>95</v>
      </c>
      <c r="B102" s="92">
        <f>'様式2(一覧)'!B102</f>
        <v>0</v>
      </c>
      <c r="C102" s="64"/>
      <c r="D102" s="65"/>
      <c r="E102" s="78"/>
      <c r="F102" s="69"/>
      <c r="G102" s="65"/>
      <c r="H102" s="78"/>
      <c r="I102" s="69"/>
      <c r="J102" s="65"/>
      <c r="K102" s="204"/>
      <c r="L102" s="69"/>
      <c r="M102" s="65"/>
      <c r="N102" s="78"/>
      <c r="O102" s="88">
        <f t="shared" si="8"/>
        <v>0</v>
      </c>
      <c r="P102" s="102">
        <f t="shared" si="9"/>
        <v>0</v>
      </c>
    </row>
    <row r="103" spans="1:16" hidden="1" x14ac:dyDescent="0.4">
      <c r="A103" s="26">
        <f>'様式2(一覧)'!A103</f>
        <v>96</v>
      </c>
      <c r="B103" s="92">
        <f>'様式2(一覧)'!B103</f>
        <v>0</v>
      </c>
      <c r="C103" s="64"/>
      <c r="D103" s="65"/>
      <c r="E103" s="78"/>
      <c r="F103" s="69"/>
      <c r="G103" s="65"/>
      <c r="H103" s="78"/>
      <c r="I103" s="69"/>
      <c r="J103" s="65"/>
      <c r="K103" s="204"/>
      <c r="L103" s="69"/>
      <c r="M103" s="65"/>
      <c r="N103" s="78"/>
      <c r="O103" s="88">
        <f t="shared" si="8"/>
        <v>0</v>
      </c>
      <c r="P103" s="102">
        <f t="shared" si="9"/>
        <v>0</v>
      </c>
    </row>
    <row r="104" spans="1:16" hidden="1" x14ac:dyDescent="0.4">
      <c r="A104" s="26">
        <f>'様式2(一覧)'!A104</f>
        <v>97</v>
      </c>
      <c r="B104" s="92">
        <f>'様式2(一覧)'!B104</f>
        <v>0</v>
      </c>
      <c r="C104" s="64"/>
      <c r="D104" s="65"/>
      <c r="E104" s="78"/>
      <c r="F104" s="69"/>
      <c r="G104" s="65"/>
      <c r="H104" s="78"/>
      <c r="I104" s="69"/>
      <c r="J104" s="65"/>
      <c r="K104" s="204"/>
      <c r="L104" s="69"/>
      <c r="M104" s="65"/>
      <c r="N104" s="78"/>
      <c r="O104" s="88">
        <f t="shared" ref="O104:O106" si="10">D104+G104+J104+M104</f>
        <v>0</v>
      </c>
      <c r="P104" s="102">
        <f t="shared" ref="P104:P106" si="11">E104+H104+K104+N104</f>
        <v>0</v>
      </c>
    </row>
    <row r="105" spans="1:16" hidden="1" x14ac:dyDescent="0.4">
      <c r="A105" s="26">
        <f>'様式2(一覧)'!A105</f>
        <v>98</v>
      </c>
      <c r="B105" s="92">
        <f>'様式2(一覧)'!B105</f>
        <v>0</v>
      </c>
      <c r="C105" s="64"/>
      <c r="D105" s="65"/>
      <c r="E105" s="78"/>
      <c r="F105" s="69"/>
      <c r="G105" s="65"/>
      <c r="H105" s="78"/>
      <c r="I105" s="69"/>
      <c r="J105" s="65"/>
      <c r="K105" s="204"/>
      <c r="L105" s="69"/>
      <c r="M105" s="65"/>
      <c r="N105" s="78"/>
      <c r="O105" s="88">
        <f t="shared" si="10"/>
        <v>0</v>
      </c>
      <c r="P105" s="102">
        <f t="shared" si="11"/>
        <v>0</v>
      </c>
    </row>
    <row r="106" spans="1:16" hidden="1" x14ac:dyDescent="0.4">
      <c r="A106" s="26">
        <f>'様式2(一覧)'!A106</f>
        <v>99</v>
      </c>
      <c r="B106" s="92">
        <f>'様式2(一覧)'!B106</f>
        <v>0</v>
      </c>
      <c r="C106" s="64"/>
      <c r="D106" s="65"/>
      <c r="E106" s="78"/>
      <c r="F106" s="69"/>
      <c r="G106" s="65"/>
      <c r="H106" s="78"/>
      <c r="I106" s="69"/>
      <c r="J106" s="65"/>
      <c r="K106" s="204"/>
      <c r="L106" s="69"/>
      <c r="M106" s="65"/>
      <c r="N106" s="78"/>
      <c r="O106" s="88">
        <f t="shared" si="10"/>
        <v>0</v>
      </c>
      <c r="P106" s="102">
        <f t="shared" si="11"/>
        <v>0</v>
      </c>
    </row>
    <row r="107" spans="1:16" ht="19.5" hidden="1" thickBot="1" x14ac:dyDescent="0.45">
      <c r="A107" s="51">
        <f>'様式2(一覧)'!A107</f>
        <v>100</v>
      </c>
      <c r="B107" s="52">
        <f>'様式2(一覧)'!B107</f>
        <v>0</v>
      </c>
      <c r="C107" s="231"/>
      <c r="D107" s="232"/>
      <c r="E107" s="233"/>
      <c r="F107" s="234"/>
      <c r="G107" s="232"/>
      <c r="H107" s="235"/>
      <c r="I107" s="236"/>
      <c r="J107" s="232"/>
      <c r="K107" s="237"/>
      <c r="L107" s="234"/>
      <c r="M107" s="232"/>
      <c r="N107" s="233"/>
      <c r="O107" s="229">
        <f t="shared" ref="O107" si="12">D107+G107+J107+M107</f>
        <v>0</v>
      </c>
      <c r="P107" s="203">
        <f t="shared" ref="P107" si="13">E107+H107+K107+N107</f>
        <v>0</v>
      </c>
    </row>
    <row r="108" spans="1:16" ht="77.25" customHeight="1" x14ac:dyDescent="0.4">
      <c r="A108" s="342" t="s">
        <v>147</v>
      </c>
      <c r="B108" s="343"/>
      <c r="C108" s="344"/>
      <c r="D108" s="344"/>
      <c r="E108" s="344"/>
      <c r="F108" s="344"/>
      <c r="G108" s="344"/>
      <c r="H108" s="344"/>
      <c r="I108" s="344"/>
      <c r="J108" s="344"/>
      <c r="K108" s="344"/>
      <c r="L108" s="344"/>
      <c r="M108" s="344"/>
      <c r="N108" s="344"/>
    </row>
    <row r="109" spans="1:16" x14ac:dyDescent="0.4">
      <c r="A109" s="348" t="s">
        <v>113</v>
      </c>
      <c r="B109" s="349"/>
      <c r="C109" s="349"/>
      <c r="D109" s="349"/>
      <c r="E109" s="349"/>
      <c r="F109" s="349"/>
      <c r="G109" s="349"/>
      <c r="H109" s="349"/>
      <c r="I109" s="349"/>
      <c r="J109" s="349"/>
      <c r="K109" s="349"/>
      <c r="L109" s="349"/>
      <c r="M109" s="349"/>
      <c r="N109" s="349"/>
    </row>
    <row r="110" spans="1:16" x14ac:dyDescent="0.4">
      <c r="A110" s="349"/>
      <c r="B110" s="349"/>
      <c r="C110" s="349"/>
      <c r="D110" s="349"/>
      <c r="E110" s="349"/>
      <c r="F110" s="349"/>
      <c r="G110" s="349"/>
      <c r="H110" s="349"/>
      <c r="I110" s="349"/>
      <c r="J110" s="349"/>
      <c r="K110" s="349"/>
      <c r="L110" s="349"/>
      <c r="M110" s="349"/>
      <c r="N110" s="349"/>
    </row>
  </sheetData>
  <mergeCells count="5">
    <mergeCell ref="J1:M1"/>
    <mergeCell ref="A108:N108"/>
    <mergeCell ref="C4:P4"/>
    <mergeCell ref="A109:N110"/>
    <mergeCell ref="J2:M2"/>
  </mergeCells>
  <phoneticPr fontId="1"/>
  <pageMargins left="0.70866141732283472" right="0.31496062992125984" top="0.35433070866141736" bottom="0.35433070866141736" header="0.31496062992125984" footer="0.31496062992125984"/>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選択肢!$A$1:$A$5</xm:f>
          </x14:formula1>
          <xm:sqref>C7:C107 F7:F107 I7:I107 L7:L107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10"/>
  <sheetViews>
    <sheetView zoomScale="78" zoomScaleNormal="78" workbookViewId="0">
      <selection activeCell="E52" sqref="E52"/>
    </sheetView>
  </sheetViews>
  <sheetFormatPr defaultRowHeight="18.75" outlineLevelCol="1" x14ac:dyDescent="0.4"/>
  <cols>
    <col min="1" max="1" width="13.5" customWidth="1"/>
    <col min="2" max="2" width="17.5" customWidth="1"/>
    <col min="3" max="3" width="24.625" style="1" customWidth="1"/>
    <col min="4" max="4" width="18.375" style="1" customWidth="1"/>
    <col min="5" max="5" width="16.25" style="1" customWidth="1"/>
    <col min="6" max="6" width="12.125" style="1" customWidth="1"/>
    <col min="8" max="8" width="12.375" customWidth="1"/>
    <col min="9" max="9" width="24.625" style="1" customWidth="1"/>
    <col min="10" max="10" width="18.375" style="1" customWidth="1"/>
    <col min="11" max="11" width="18" style="1" customWidth="1"/>
    <col min="12" max="12" width="12.25" style="1" customWidth="1"/>
    <col min="13" max="13" width="9" customWidth="1"/>
    <col min="14" max="14" width="12.75" customWidth="1"/>
    <col min="15" max="15" width="24.625" style="1" hidden="1" customWidth="1" outlineLevel="1"/>
    <col min="16" max="16" width="18.375" style="1" hidden="1" customWidth="1" outlineLevel="1"/>
    <col min="17" max="17" width="18" style="1" hidden="1" customWidth="1" outlineLevel="1"/>
    <col min="18" max="18" width="12.125" style="1" hidden="1" customWidth="1" outlineLevel="1"/>
    <col min="19" max="19" width="9" hidden="1" customWidth="1" outlineLevel="1"/>
    <col min="20" max="20" width="12.375" hidden="1" customWidth="1" outlineLevel="1"/>
    <col min="21" max="21" width="24.625" style="1" hidden="1" customWidth="1" outlineLevel="1"/>
    <col min="22" max="22" width="18.375" style="1" hidden="1" customWidth="1" outlineLevel="1"/>
    <col min="23" max="23" width="18" style="1" hidden="1" customWidth="1" outlineLevel="1"/>
    <col min="24" max="24" width="12.125" style="1" hidden="1" customWidth="1" outlineLevel="1"/>
    <col min="25" max="25" width="9" hidden="1" customWidth="1" outlineLevel="1"/>
    <col min="26" max="26" width="12.125" hidden="1" customWidth="1" outlineLevel="1"/>
    <col min="27" max="27" width="24.625" style="1" hidden="1" customWidth="1" outlineLevel="1"/>
    <col min="28" max="28" width="18.375" style="1" hidden="1" customWidth="1" outlineLevel="1"/>
    <col min="29" max="29" width="18" style="1" hidden="1" customWidth="1" outlineLevel="1"/>
    <col min="30" max="30" width="12.125" style="1" hidden="1" customWidth="1" outlineLevel="1"/>
    <col min="31" max="31" width="9" hidden="1" customWidth="1" outlineLevel="1"/>
    <col min="32" max="32" width="13.125" hidden="1" customWidth="1" outlineLevel="1"/>
    <col min="33" max="33" width="24.625" style="1" hidden="1" customWidth="1" outlineLevel="1"/>
    <col min="34" max="34" width="18.375" style="1" hidden="1" customWidth="1" outlineLevel="1"/>
    <col min="35" max="35" width="18" style="1" hidden="1" customWidth="1" outlineLevel="1"/>
    <col min="36" max="36" width="12.25" style="1" hidden="1" customWidth="1" outlineLevel="1"/>
    <col min="37" max="37" width="9" hidden="1" customWidth="1" outlineLevel="1"/>
    <col min="38" max="38" width="12.25" hidden="1" customWidth="1" outlineLevel="1"/>
    <col min="39" max="39" width="9" customWidth="1" collapsed="1"/>
    <col min="40" max="40" width="13.875" customWidth="1"/>
  </cols>
  <sheetData>
    <row r="1" spans="1:40" ht="25.5" x14ac:dyDescent="0.5">
      <c r="A1" t="s">
        <v>61</v>
      </c>
      <c r="C1" s="36" t="s">
        <v>99</v>
      </c>
      <c r="D1"/>
      <c r="E1"/>
      <c r="F1"/>
      <c r="I1" s="40" t="s">
        <v>24</v>
      </c>
      <c r="J1" s="331" t="str">
        <f>'様式2(一覧)'!N1</f>
        <v>記載例認定こども園</v>
      </c>
      <c r="K1" s="350"/>
      <c r="L1" s="350"/>
      <c r="M1" s="277"/>
      <c r="N1" s="83"/>
      <c r="Q1" s="67"/>
      <c r="R1" s="67"/>
    </row>
    <row r="2" spans="1:40" ht="55.5" customHeight="1" x14ac:dyDescent="0.5">
      <c r="C2" s="36"/>
      <c r="D2" s="45" t="s">
        <v>47</v>
      </c>
      <c r="E2" s="106">
        <f>'様式2(一覧)'!$K$2</f>
        <v>5</v>
      </c>
      <c r="F2" s="106"/>
      <c r="G2" s="36" t="s">
        <v>48</v>
      </c>
      <c r="H2" s="36"/>
      <c r="I2" s="40" t="s">
        <v>129</v>
      </c>
      <c r="J2" s="331" t="str">
        <f>'様式2(一覧)'!N2</f>
        <v>幼保連携型認定こども園</v>
      </c>
      <c r="K2" s="350"/>
      <c r="L2" s="350"/>
      <c r="M2" s="277"/>
    </row>
    <row r="3" spans="1:40" ht="19.5" thickBot="1" x14ac:dyDescent="0.45"/>
    <row r="4" spans="1:40" s="17" customFormat="1" ht="43.5" customHeight="1" x14ac:dyDescent="0.4">
      <c r="A4" s="53" t="s">
        <v>43</v>
      </c>
      <c r="B4" s="54" t="s">
        <v>1</v>
      </c>
      <c r="C4" s="351" t="s">
        <v>72</v>
      </c>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c r="AD4" s="352"/>
      <c r="AE4" s="352"/>
      <c r="AF4" s="352"/>
      <c r="AG4" s="352"/>
      <c r="AH4" s="352"/>
      <c r="AI4" s="352"/>
      <c r="AJ4" s="352"/>
      <c r="AK4" s="352"/>
      <c r="AL4" s="346"/>
      <c r="AM4" s="346"/>
      <c r="AN4" s="347"/>
    </row>
    <row r="5" spans="1:40" s="18" customFormat="1" hidden="1" x14ac:dyDescent="0.4">
      <c r="A5" s="84"/>
      <c r="B5" s="91"/>
      <c r="C5" s="23"/>
      <c r="D5" s="22"/>
      <c r="E5" s="22"/>
      <c r="F5" s="22"/>
      <c r="G5" s="21"/>
      <c r="H5" s="21"/>
      <c r="I5" s="22"/>
      <c r="J5" s="22"/>
      <c r="K5" s="22"/>
      <c r="L5" s="22"/>
      <c r="M5" s="21"/>
      <c r="N5" s="21"/>
      <c r="O5" s="22"/>
      <c r="P5" s="22"/>
      <c r="Q5" s="22"/>
      <c r="R5" s="22"/>
      <c r="S5" s="21"/>
      <c r="T5" s="21"/>
      <c r="U5" s="22"/>
      <c r="V5" s="22"/>
      <c r="W5" s="22"/>
      <c r="X5" s="22"/>
      <c r="Y5" s="21"/>
      <c r="Z5" s="21"/>
      <c r="AA5" s="22"/>
      <c r="AB5" s="22"/>
      <c r="AC5" s="22"/>
      <c r="AD5" s="22"/>
      <c r="AE5" s="21"/>
      <c r="AF5" s="21"/>
      <c r="AG5" s="22"/>
      <c r="AH5" s="22"/>
      <c r="AI5" s="22"/>
      <c r="AJ5" s="22"/>
      <c r="AK5" s="21"/>
      <c r="AL5" s="21"/>
      <c r="AM5" s="21"/>
      <c r="AN5" s="24"/>
    </row>
    <row r="6" spans="1:40" s="68" customFormat="1" ht="38.25" thickBot="1" x14ac:dyDescent="0.45">
      <c r="A6" s="85" t="s">
        <v>64</v>
      </c>
      <c r="B6" s="81" t="s">
        <v>66</v>
      </c>
      <c r="C6" s="63" t="s">
        <v>20</v>
      </c>
      <c r="D6" s="205" t="s">
        <v>21</v>
      </c>
      <c r="E6" s="205" t="s">
        <v>22</v>
      </c>
      <c r="F6" s="150" t="s">
        <v>118</v>
      </c>
      <c r="G6" s="82" t="s">
        <v>4</v>
      </c>
      <c r="H6" s="89" t="s">
        <v>73</v>
      </c>
      <c r="I6" s="90" t="s">
        <v>20</v>
      </c>
      <c r="J6" s="205" t="s">
        <v>21</v>
      </c>
      <c r="K6" s="205" t="s">
        <v>22</v>
      </c>
      <c r="L6" s="150" t="s">
        <v>118</v>
      </c>
      <c r="M6" s="82" t="s">
        <v>4</v>
      </c>
      <c r="N6" s="89" t="s">
        <v>73</v>
      </c>
      <c r="O6" s="66" t="s">
        <v>20</v>
      </c>
      <c r="P6" s="205" t="s">
        <v>21</v>
      </c>
      <c r="Q6" s="205" t="s">
        <v>22</v>
      </c>
      <c r="R6" s="150" t="s">
        <v>118</v>
      </c>
      <c r="S6" s="82" t="s">
        <v>4</v>
      </c>
      <c r="T6" s="89" t="s">
        <v>73</v>
      </c>
      <c r="U6" s="66" t="s">
        <v>20</v>
      </c>
      <c r="V6" s="205" t="s">
        <v>21</v>
      </c>
      <c r="W6" s="205" t="s">
        <v>22</v>
      </c>
      <c r="X6" s="150" t="s">
        <v>118</v>
      </c>
      <c r="Y6" s="82" t="s">
        <v>4</v>
      </c>
      <c r="Z6" s="89" t="s">
        <v>73</v>
      </c>
      <c r="AA6" s="66" t="s">
        <v>20</v>
      </c>
      <c r="AB6" s="205" t="s">
        <v>21</v>
      </c>
      <c r="AC6" s="205" t="s">
        <v>22</v>
      </c>
      <c r="AD6" s="150" t="s">
        <v>118</v>
      </c>
      <c r="AE6" s="82" t="s">
        <v>4</v>
      </c>
      <c r="AF6" s="89" t="s">
        <v>73</v>
      </c>
      <c r="AG6" s="66" t="s">
        <v>20</v>
      </c>
      <c r="AH6" s="205" t="s">
        <v>21</v>
      </c>
      <c r="AI6" s="205" t="s">
        <v>22</v>
      </c>
      <c r="AJ6" s="150" t="s">
        <v>118</v>
      </c>
      <c r="AK6" s="82" t="s">
        <v>4</v>
      </c>
      <c r="AL6" s="89" t="s">
        <v>73</v>
      </c>
      <c r="AM6" s="86" t="s">
        <v>69</v>
      </c>
      <c r="AN6" s="93" t="s">
        <v>74</v>
      </c>
    </row>
    <row r="7" spans="1:40" ht="19.5" thickTop="1" x14ac:dyDescent="0.4">
      <c r="A7" s="50">
        <f>'様式2(一覧)'!A7</f>
        <v>0</v>
      </c>
      <c r="B7" s="94" t="str">
        <f>'様式2(一覧)'!B7</f>
        <v>（例）記載例　太郎</v>
      </c>
      <c r="C7" s="151" t="s">
        <v>75</v>
      </c>
      <c r="D7" s="207" t="s">
        <v>11</v>
      </c>
      <c r="E7" s="207" t="s">
        <v>77</v>
      </c>
      <c r="F7" s="207"/>
      <c r="G7" s="120">
        <v>10</v>
      </c>
      <c r="H7" s="152">
        <v>0</v>
      </c>
      <c r="I7" s="153" t="s">
        <v>79</v>
      </c>
      <c r="J7" s="207" t="s">
        <v>76</v>
      </c>
      <c r="K7" s="207" t="s">
        <v>78</v>
      </c>
      <c r="L7" s="207" t="s">
        <v>122</v>
      </c>
      <c r="M7" s="120">
        <v>4</v>
      </c>
      <c r="N7" s="152">
        <v>4</v>
      </c>
      <c r="O7" s="153"/>
      <c r="P7" s="207"/>
      <c r="Q7" s="207"/>
      <c r="R7" s="207"/>
      <c r="S7" s="120"/>
      <c r="T7" s="152"/>
      <c r="U7" s="153"/>
      <c r="V7" s="207"/>
      <c r="W7" s="207"/>
      <c r="X7" s="207"/>
      <c r="Y7" s="120"/>
      <c r="Z7" s="152"/>
      <c r="AA7" s="153"/>
      <c r="AB7" s="207"/>
      <c r="AC7" s="207"/>
      <c r="AD7" s="207"/>
      <c r="AE7" s="120"/>
      <c r="AF7" s="152"/>
      <c r="AG7" s="153"/>
      <c r="AH7" s="207"/>
      <c r="AI7" s="207"/>
      <c r="AJ7" s="207"/>
      <c r="AK7" s="120"/>
      <c r="AL7" s="152"/>
      <c r="AM7" s="87">
        <f>G7+M7+S7+Y7+AE7+AK7</f>
        <v>14</v>
      </c>
      <c r="AN7" s="95">
        <f>H7+N7+T7+Z7+AF7+AL7</f>
        <v>4</v>
      </c>
    </row>
    <row r="8" spans="1:40" x14ac:dyDescent="0.4">
      <c r="A8" s="26">
        <f>'様式2(一覧)'!A8</f>
        <v>1</v>
      </c>
      <c r="B8" s="92">
        <f>'様式2(一覧)'!B8</f>
        <v>0</v>
      </c>
      <c r="C8" s="154"/>
      <c r="D8" s="155"/>
      <c r="E8" s="155"/>
      <c r="F8" s="155"/>
      <c r="G8" s="156"/>
      <c r="H8" s="157"/>
      <c r="I8" s="208"/>
      <c r="J8" s="155"/>
      <c r="K8" s="155"/>
      <c r="L8" s="155"/>
      <c r="M8" s="156"/>
      <c r="N8" s="157"/>
      <c r="O8" s="208"/>
      <c r="P8" s="155"/>
      <c r="Q8" s="155"/>
      <c r="R8" s="155"/>
      <c r="S8" s="156"/>
      <c r="T8" s="157"/>
      <c r="U8" s="208"/>
      <c r="V8" s="155"/>
      <c r="W8" s="155"/>
      <c r="X8" s="155"/>
      <c r="Y8" s="156"/>
      <c r="Z8" s="157"/>
      <c r="AA8" s="208"/>
      <c r="AB8" s="155"/>
      <c r="AC8" s="155"/>
      <c r="AD8" s="155"/>
      <c r="AE8" s="156"/>
      <c r="AF8" s="157"/>
      <c r="AG8" s="208"/>
      <c r="AH8" s="155"/>
      <c r="AI8" s="155"/>
      <c r="AJ8" s="155"/>
      <c r="AK8" s="156"/>
      <c r="AL8" s="157"/>
      <c r="AM8" s="88">
        <f t="shared" ref="AM8:AM36" si="0">G8+M8+S8+Y8+AE8+AK8</f>
        <v>0</v>
      </c>
      <c r="AN8" s="95">
        <f t="shared" ref="AN8:AN36" si="1">H8+N8+T8+Z8+AF8+AL8</f>
        <v>0</v>
      </c>
    </row>
    <row r="9" spans="1:40" x14ac:dyDescent="0.4">
      <c r="A9" s="26">
        <f>'様式2(一覧)'!A9</f>
        <v>2</v>
      </c>
      <c r="B9" s="92">
        <f>'様式2(一覧)'!B9</f>
        <v>0</v>
      </c>
      <c r="C9" s="154"/>
      <c r="D9" s="155"/>
      <c r="E9" s="155"/>
      <c r="F9" s="155"/>
      <c r="G9" s="156"/>
      <c r="H9" s="157"/>
      <c r="I9" s="208"/>
      <c r="J9" s="155"/>
      <c r="K9" s="155"/>
      <c r="L9" s="155"/>
      <c r="M9" s="156"/>
      <c r="N9" s="157"/>
      <c r="O9" s="208"/>
      <c r="P9" s="155"/>
      <c r="Q9" s="155"/>
      <c r="R9" s="155"/>
      <c r="S9" s="156"/>
      <c r="T9" s="157"/>
      <c r="U9" s="208"/>
      <c r="V9" s="155"/>
      <c r="W9" s="155"/>
      <c r="X9" s="155"/>
      <c r="Y9" s="156"/>
      <c r="Z9" s="157"/>
      <c r="AA9" s="208"/>
      <c r="AB9" s="155"/>
      <c r="AC9" s="155"/>
      <c r="AD9" s="155"/>
      <c r="AE9" s="156"/>
      <c r="AF9" s="157"/>
      <c r="AG9" s="208"/>
      <c r="AH9" s="155"/>
      <c r="AI9" s="155"/>
      <c r="AJ9" s="155"/>
      <c r="AK9" s="156"/>
      <c r="AL9" s="157"/>
      <c r="AM9" s="88">
        <f t="shared" si="0"/>
        <v>0</v>
      </c>
      <c r="AN9" s="95">
        <f t="shared" si="1"/>
        <v>0</v>
      </c>
    </row>
    <row r="10" spans="1:40" x14ac:dyDescent="0.4">
      <c r="A10" s="26">
        <f>'様式2(一覧)'!A10</f>
        <v>3</v>
      </c>
      <c r="B10" s="92">
        <f>'様式2(一覧)'!B10</f>
        <v>0</v>
      </c>
      <c r="C10" s="154"/>
      <c r="D10" s="155"/>
      <c r="E10" s="155"/>
      <c r="F10" s="155"/>
      <c r="G10" s="156"/>
      <c r="H10" s="157"/>
      <c r="I10" s="208"/>
      <c r="J10" s="155"/>
      <c r="K10" s="155"/>
      <c r="L10" s="155"/>
      <c r="M10" s="156"/>
      <c r="N10" s="157"/>
      <c r="O10" s="208"/>
      <c r="P10" s="155"/>
      <c r="Q10" s="155"/>
      <c r="R10" s="155"/>
      <c r="S10" s="156"/>
      <c r="T10" s="157"/>
      <c r="U10" s="208"/>
      <c r="V10" s="155"/>
      <c r="W10" s="155"/>
      <c r="X10" s="155"/>
      <c r="Y10" s="156"/>
      <c r="Z10" s="157"/>
      <c r="AA10" s="208"/>
      <c r="AB10" s="155"/>
      <c r="AC10" s="155"/>
      <c r="AD10" s="155"/>
      <c r="AE10" s="156"/>
      <c r="AF10" s="157"/>
      <c r="AG10" s="208"/>
      <c r="AH10" s="155"/>
      <c r="AI10" s="155"/>
      <c r="AJ10" s="155"/>
      <c r="AK10" s="156"/>
      <c r="AL10" s="157"/>
      <c r="AM10" s="88">
        <f t="shared" si="0"/>
        <v>0</v>
      </c>
      <c r="AN10" s="95">
        <f t="shared" si="1"/>
        <v>0</v>
      </c>
    </row>
    <row r="11" spans="1:40" x14ac:dyDescent="0.4">
      <c r="A11" s="26">
        <f>'様式2(一覧)'!A11</f>
        <v>4</v>
      </c>
      <c r="B11" s="92">
        <f>'様式2(一覧)'!B11</f>
        <v>0</v>
      </c>
      <c r="C11" s="154"/>
      <c r="D11" s="155"/>
      <c r="E11" s="155"/>
      <c r="F11" s="155"/>
      <c r="G11" s="156"/>
      <c r="H11" s="157"/>
      <c r="I11" s="208"/>
      <c r="J11" s="155"/>
      <c r="K11" s="155"/>
      <c r="L11" s="155"/>
      <c r="M11" s="156"/>
      <c r="N11" s="157"/>
      <c r="O11" s="208"/>
      <c r="P11" s="155"/>
      <c r="Q11" s="155"/>
      <c r="R11" s="155"/>
      <c r="S11" s="156"/>
      <c r="T11" s="157"/>
      <c r="U11" s="208"/>
      <c r="V11" s="155"/>
      <c r="W11" s="155"/>
      <c r="X11" s="155"/>
      <c r="Y11" s="156"/>
      <c r="Z11" s="157"/>
      <c r="AA11" s="208"/>
      <c r="AB11" s="155"/>
      <c r="AC11" s="155"/>
      <c r="AD11" s="155"/>
      <c r="AE11" s="156"/>
      <c r="AF11" s="157"/>
      <c r="AG11" s="208"/>
      <c r="AH11" s="155"/>
      <c r="AI11" s="155"/>
      <c r="AJ11" s="155"/>
      <c r="AK11" s="156"/>
      <c r="AL11" s="157"/>
      <c r="AM11" s="88">
        <f t="shared" si="0"/>
        <v>0</v>
      </c>
      <c r="AN11" s="95">
        <f t="shared" si="1"/>
        <v>0</v>
      </c>
    </row>
    <row r="12" spans="1:40" x14ac:dyDescent="0.4">
      <c r="A12" s="26">
        <f>'様式2(一覧)'!A12</f>
        <v>5</v>
      </c>
      <c r="B12" s="92">
        <f>'様式2(一覧)'!B12</f>
        <v>0</v>
      </c>
      <c r="C12" s="154"/>
      <c r="D12" s="155"/>
      <c r="E12" s="155"/>
      <c r="F12" s="155"/>
      <c r="G12" s="156"/>
      <c r="H12" s="157"/>
      <c r="I12" s="208"/>
      <c r="J12" s="155"/>
      <c r="K12" s="155"/>
      <c r="L12" s="155"/>
      <c r="M12" s="156"/>
      <c r="N12" s="157"/>
      <c r="O12" s="208"/>
      <c r="P12" s="155"/>
      <c r="Q12" s="155"/>
      <c r="R12" s="155"/>
      <c r="S12" s="156"/>
      <c r="T12" s="157"/>
      <c r="U12" s="208"/>
      <c r="V12" s="155"/>
      <c r="W12" s="155"/>
      <c r="X12" s="155"/>
      <c r="Y12" s="156"/>
      <c r="Z12" s="157"/>
      <c r="AA12" s="208"/>
      <c r="AB12" s="155"/>
      <c r="AC12" s="155"/>
      <c r="AD12" s="155"/>
      <c r="AE12" s="156"/>
      <c r="AF12" s="157"/>
      <c r="AG12" s="208"/>
      <c r="AH12" s="155"/>
      <c r="AI12" s="155"/>
      <c r="AJ12" s="155"/>
      <c r="AK12" s="156"/>
      <c r="AL12" s="157"/>
      <c r="AM12" s="88">
        <f t="shared" si="0"/>
        <v>0</v>
      </c>
      <c r="AN12" s="95">
        <f t="shared" si="1"/>
        <v>0</v>
      </c>
    </row>
    <row r="13" spans="1:40" x14ac:dyDescent="0.4">
      <c r="A13" s="26">
        <f>'様式2(一覧)'!A13</f>
        <v>6</v>
      </c>
      <c r="B13" s="92">
        <f>'様式2(一覧)'!B13</f>
        <v>0</v>
      </c>
      <c r="C13" s="154"/>
      <c r="D13" s="155"/>
      <c r="E13" s="155"/>
      <c r="F13" s="155"/>
      <c r="G13" s="156"/>
      <c r="H13" s="157"/>
      <c r="I13" s="208"/>
      <c r="J13" s="155"/>
      <c r="K13" s="155"/>
      <c r="L13" s="155"/>
      <c r="M13" s="156"/>
      <c r="N13" s="157"/>
      <c r="O13" s="208"/>
      <c r="P13" s="155"/>
      <c r="Q13" s="155"/>
      <c r="R13" s="155"/>
      <c r="S13" s="156"/>
      <c r="T13" s="157"/>
      <c r="U13" s="208"/>
      <c r="V13" s="155"/>
      <c r="W13" s="155"/>
      <c r="X13" s="155"/>
      <c r="Y13" s="156"/>
      <c r="Z13" s="157"/>
      <c r="AA13" s="208"/>
      <c r="AB13" s="155"/>
      <c r="AC13" s="155"/>
      <c r="AD13" s="155"/>
      <c r="AE13" s="156"/>
      <c r="AF13" s="157"/>
      <c r="AG13" s="208"/>
      <c r="AH13" s="155"/>
      <c r="AI13" s="155"/>
      <c r="AJ13" s="155"/>
      <c r="AK13" s="156"/>
      <c r="AL13" s="157"/>
      <c r="AM13" s="88">
        <f t="shared" si="0"/>
        <v>0</v>
      </c>
      <c r="AN13" s="95">
        <f t="shared" si="1"/>
        <v>0</v>
      </c>
    </row>
    <row r="14" spans="1:40" x14ac:dyDescent="0.4">
      <c r="A14" s="26">
        <f>'様式2(一覧)'!A14</f>
        <v>7</v>
      </c>
      <c r="B14" s="92">
        <f>'様式2(一覧)'!B14</f>
        <v>0</v>
      </c>
      <c r="C14" s="154"/>
      <c r="D14" s="155"/>
      <c r="E14" s="155"/>
      <c r="F14" s="155"/>
      <c r="G14" s="156"/>
      <c r="H14" s="157"/>
      <c r="I14" s="208"/>
      <c r="J14" s="155"/>
      <c r="K14" s="155"/>
      <c r="L14" s="155"/>
      <c r="M14" s="156"/>
      <c r="N14" s="157"/>
      <c r="O14" s="208"/>
      <c r="P14" s="155"/>
      <c r="Q14" s="155"/>
      <c r="R14" s="155"/>
      <c r="S14" s="156"/>
      <c r="T14" s="157"/>
      <c r="U14" s="208"/>
      <c r="V14" s="155"/>
      <c r="W14" s="155"/>
      <c r="X14" s="155"/>
      <c r="Y14" s="156"/>
      <c r="Z14" s="157"/>
      <c r="AA14" s="208"/>
      <c r="AB14" s="155"/>
      <c r="AC14" s="155"/>
      <c r="AD14" s="155"/>
      <c r="AE14" s="156"/>
      <c r="AF14" s="157"/>
      <c r="AG14" s="208"/>
      <c r="AH14" s="155"/>
      <c r="AI14" s="155"/>
      <c r="AJ14" s="155"/>
      <c r="AK14" s="156"/>
      <c r="AL14" s="157"/>
      <c r="AM14" s="88">
        <f t="shared" si="0"/>
        <v>0</v>
      </c>
      <c r="AN14" s="95">
        <f t="shared" si="1"/>
        <v>0</v>
      </c>
    </row>
    <row r="15" spans="1:40" x14ac:dyDescent="0.4">
      <c r="A15" s="26">
        <f>'様式2(一覧)'!A15</f>
        <v>8</v>
      </c>
      <c r="B15" s="92">
        <f>'様式2(一覧)'!B15</f>
        <v>0</v>
      </c>
      <c r="C15" s="154"/>
      <c r="D15" s="155"/>
      <c r="E15" s="155"/>
      <c r="F15" s="155"/>
      <c r="G15" s="156"/>
      <c r="H15" s="157"/>
      <c r="I15" s="208"/>
      <c r="J15" s="155"/>
      <c r="K15" s="155"/>
      <c r="L15" s="155"/>
      <c r="M15" s="156"/>
      <c r="N15" s="157"/>
      <c r="O15" s="208"/>
      <c r="P15" s="155"/>
      <c r="Q15" s="155"/>
      <c r="R15" s="155"/>
      <c r="S15" s="156"/>
      <c r="T15" s="157"/>
      <c r="U15" s="208"/>
      <c r="V15" s="155"/>
      <c r="W15" s="155"/>
      <c r="X15" s="155"/>
      <c r="Y15" s="156"/>
      <c r="Z15" s="157"/>
      <c r="AA15" s="208"/>
      <c r="AB15" s="155"/>
      <c r="AC15" s="155"/>
      <c r="AD15" s="155"/>
      <c r="AE15" s="156"/>
      <c r="AF15" s="157"/>
      <c r="AG15" s="208"/>
      <c r="AH15" s="155"/>
      <c r="AI15" s="155"/>
      <c r="AJ15" s="155"/>
      <c r="AK15" s="156"/>
      <c r="AL15" s="157"/>
      <c r="AM15" s="88">
        <f t="shared" si="0"/>
        <v>0</v>
      </c>
      <c r="AN15" s="95">
        <f t="shared" si="1"/>
        <v>0</v>
      </c>
    </row>
    <row r="16" spans="1:40" x14ac:dyDescent="0.4">
      <c r="A16" s="26">
        <f>'様式2(一覧)'!A16</f>
        <v>9</v>
      </c>
      <c r="B16" s="92">
        <f>'様式2(一覧)'!B16</f>
        <v>0</v>
      </c>
      <c r="C16" s="154"/>
      <c r="D16" s="155"/>
      <c r="E16" s="155"/>
      <c r="F16" s="155"/>
      <c r="G16" s="156"/>
      <c r="H16" s="157"/>
      <c r="I16" s="208"/>
      <c r="J16" s="155"/>
      <c r="K16" s="155"/>
      <c r="L16" s="155"/>
      <c r="M16" s="156"/>
      <c r="N16" s="157"/>
      <c r="O16" s="208"/>
      <c r="P16" s="155"/>
      <c r="Q16" s="155"/>
      <c r="R16" s="155"/>
      <c r="S16" s="156"/>
      <c r="T16" s="157"/>
      <c r="U16" s="208"/>
      <c r="V16" s="155"/>
      <c r="W16" s="155"/>
      <c r="X16" s="155"/>
      <c r="Y16" s="156"/>
      <c r="Z16" s="157"/>
      <c r="AA16" s="208"/>
      <c r="AB16" s="155"/>
      <c r="AC16" s="155"/>
      <c r="AD16" s="155"/>
      <c r="AE16" s="156"/>
      <c r="AF16" s="157"/>
      <c r="AG16" s="208"/>
      <c r="AH16" s="155"/>
      <c r="AI16" s="155"/>
      <c r="AJ16" s="155"/>
      <c r="AK16" s="156"/>
      <c r="AL16" s="157"/>
      <c r="AM16" s="88">
        <f t="shared" si="0"/>
        <v>0</v>
      </c>
      <c r="AN16" s="95">
        <f t="shared" si="1"/>
        <v>0</v>
      </c>
    </row>
    <row r="17" spans="1:40" x14ac:dyDescent="0.4">
      <c r="A17" s="26">
        <f>'様式2(一覧)'!A17</f>
        <v>10</v>
      </c>
      <c r="B17" s="92">
        <f>'様式2(一覧)'!B17</f>
        <v>0</v>
      </c>
      <c r="C17" s="154"/>
      <c r="D17" s="155"/>
      <c r="E17" s="155"/>
      <c r="F17" s="155"/>
      <c r="G17" s="156"/>
      <c r="H17" s="157"/>
      <c r="I17" s="208"/>
      <c r="J17" s="155"/>
      <c r="K17" s="155"/>
      <c r="L17" s="155"/>
      <c r="M17" s="156"/>
      <c r="N17" s="157"/>
      <c r="O17" s="208"/>
      <c r="P17" s="155"/>
      <c r="Q17" s="155"/>
      <c r="R17" s="155"/>
      <c r="S17" s="156"/>
      <c r="T17" s="157"/>
      <c r="U17" s="208"/>
      <c r="V17" s="155"/>
      <c r="W17" s="155"/>
      <c r="X17" s="155"/>
      <c r="Y17" s="156"/>
      <c r="Z17" s="157"/>
      <c r="AA17" s="208"/>
      <c r="AB17" s="155"/>
      <c r="AC17" s="155"/>
      <c r="AD17" s="155"/>
      <c r="AE17" s="156"/>
      <c r="AF17" s="157"/>
      <c r="AG17" s="208"/>
      <c r="AH17" s="155"/>
      <c r="AI17" s="155"/>
      <c r="AJ17" s="155"/>
      <c r="AK17" s="156"/>
      <c r="AL17" s="157"/>
      <c r="AM17" s="88">
        <f t="shared" si="0"/>
        <v>0</v>
      </c>
      <c r="AN17" s="95">
        <f t="shared" si="1"/>
        <v>0</v>
      </c>
    </row>
    <row r="18" spans="1:40" x14ac:dyDescent="0.4">
      <c r="A18" s="26">
        <f>'様式2(一覧)'!A18</f>
        <v>11</v>
      </c>
      <c r="B18" s="92">
        <f>'様式2(一覧)'!B18</f>
        <v>0</v>
      </c>
      <c r="C18" s="154"/>
      <c r="D18" s="155"/>
      <c r="E18" s="155"/>
      <c r="F18" s="155"/>
      <c r="G18" s="156"/>
      <c r="H18" s="157"/>
      <c r="I18" s="208"/>
      <c r="J18" s="155"/>
      <c r="K18" s="155"/>
      <c r="L18" s="155"/>
      <c r="M18" s="156"/>
      <c r="N18" s="157"/>
      <c r="O18" s="208"/>
      <c r="P18" s="155"/>
      <c r="Q18" s="155"/>
      <c r="R18" s="155"/>
      <c r="S18" s="156"/>
      <c r="T18" s="157"/>
      <c r="U18" s="208"/>
      <c r="V18" s="155"/>
      <c r="W18" s="155"/>
      <c r="X18" s="155"/>
      <c r="Y18" s="156"/>
      <c r="Z18" s="157"/>
      <c r="AA18" s="208"/>
      <c r="AB18" s="155"/>
      <c r="AC18" s="155"/>
      <c r="AD18" s="155"/>
      <c r="AE18" s="156"/>
      <c r="AF18" s="157"/>
      <c r="AG18" s="208"/>
      <c r="AH18" s="155"/>
      <c r="AI18" s="155"/>
      <c r="AJ18" s="155"/>
      <c r="AK18" s="156"/>
      <c r="AL18" s="157"/>
      <c r="AM18" s="88">
        <f t="shared" si="0"/>
        <v>0</v>
      </c>
      <c r="AN18" s="95">
        <f t="shared" si="1"/>
        <v>0</v>
      </c>
    </row>
    <row r="19" spans="1:40" x14ac:dyDescent="0.4">
      <c r="A19" s="26">
        <f>'様式2(一覧)'!A19</f>
        <v>12</v>
      </c>
      <c r="B19" s="92">
        <f>'様式2(一覧)'!B19</f>
        <v>0</v>
      </c>
      <c r="C19" s="154"/>
      <c r="D19" s="155"/>
      <c r="E19" s="155"/>
      <c r="F19" s="155"/>
      <c r="G19" s="156"/>
      <c r="H19" s="157"/>
      <c r="I19" s="208"/>
      <c r="J19" s="155"/>
      <c r="K19" s="155"/>
      <c r="L19" s="155"/>
      <c r="M19" s="156"/>
      <c r="N19" s="157"/>
      <c r="O19" s="208"/>
      <c r="P19" s="155"/>
      <c r="Q19" s="155"/>
      <c r="R19" s="155"/>
      <c r="S19" s="156"/>
      <c r="T19" s="157"/>
      <c r="U19" s="208"/>
      <c r="V19" s="155"/>
      <c r="W19" s="155"/>
      <c r="X19" s="155"/>
      <c r="Y19" s="156"/>
      <c r="Z19" s="157"/>
      <c r="AA19" s="208"/>
      <c r="AB19" s="155"/>
      <c r="AC19" s="155"/>
      <c r="AD19" s="155"/>
      <c r="AE19" s="156"/>
      <c r="AF19" s="157"/>
      <c r="AG19" s="208"/>
      <c r="AH19" s="155"/>
      <c r="AI19" s="155"/>
      <c r="AJ19" s="155"/>
      <c r="AK19" s="156"/>
      <c r="AL19" s="157"/>
      <c r="AM19" s="88">
        <f t="shared" si="0"/>
        <v>0</v>
      </c>
      <c r="AN19" s="95">
        <f t="shared" si="1"/>
        <v>0</v>
      </c>
    </row>
    <row r="20" spans="1:40" x14ac:dyDescent="0.4">
      <c r="A20" s="26">
        <f>'様式2(一覧)'!A20</f>
        <v>13</v>
      </c>
      <c r="B20" s="92">
        <f>'様式2(一覧)'!B20</f>
        <v>0</v>
      </c>
      <c r="C20" s="154"/>
      <c r="D20" s="155"/>
      <c r="E20" s="155"/>
      <c r="F20" s="155"/>
      <c r="G20" s="156"/>
      <c r="H20" s="157"/>
      <c r="I20" s="208"/>
      <c r="J20" s="155"/>
      <c r="K20" s="155"/>
      <c r="L20" s="155"/>
      <c r="M20" s="156"/>
      <c r="N20" s="157"/>
      <c r="O20" s="208"/>
      <c r="P20" s="155"/>
      <c r="Q20" s="155"/>
      <c r="R20" s="155"/>
      <c r="S20" s="156"/>
      <c r="T20" s="157"/>
      <c r="U20" s="208"/>
      <c r="V20" s="155"/>
      <c r="W20" s="155"/>
      <c r="X20" s="155"/>
      <c r="Y20" s="156"/>
      <c r="Z20" s="157"/>
      <c r="AA20" s="208"/>
      <c r="AB20" s="155"/>
      <c r="AC20" s="155"/>
      <c r="AD20" s="155"/>
      <c r="AE20" s="156"/>
      <c r="AF20" s="157"/>
      <c r="AG20" s="208"/>
      <c r="AH20" s="155"/>
      <c r="AI20" s="155"/>
      <c r="AJ20" s="155"/>
      <c r="AK20" s="156"/>
      <c r="AL20" s="157"/>
      <c r="AM20" s="88">
        <f t="shared" si="0"/>
        <v>0</v>
      </c>
      <c r="AN20" s="95">
        <f t="shared" si="1"/>
        <v>0</v>
      </c>
    </row>
    <row r="21" spans="1:40" x14ac:dyDescent="0.4">
      <c r="A21" s="26">
        <f>'様式2(一覧)'!A21</f>
        <v>14</v>
      </c>
      <c r="B21" s="92">
        <f>'様式2(一覧)'!B21</f>
        <v>0</v>
      </c>
      <c r="C21" s="154"/>
      <c r="D21" s="155"/>
      <c r="E21" s="155"/>
      <c r="F21" s="155"/>
      <c r="G21" s="156"/>
      <c r="H21" s="157"/>
      <c r="I21" s="208"/>
      <c r="J21" s="155"/>
      <c r="K21" s="155"/>
      <c r="L21" s="155"/>
      <c r="M21" s="156"/>
      <c r="N21" s="157"/>
      <c r="O21" s="208"/>
      <c r="P21" s="155"/>
      <c r="Q21" s="155"/>
      <c r="R21" s="155"/>
      <c r="S21" s="156"/>
      <c r="T21" s="157"/>
      <c r="U21" s="208"/>
      <c r="V21" s="155"/>
      <c r="W21" s="155"/>
      <c r="X21" s="155"/>
      <c r="Y21" s="156"/>
      <c r="Z21" s="157"/>
      <c r="AA21" s="208"/>
      <c r="AB21" s="155"/>
      <c r="AC21" s="155"/>
      <c r="AD21" s="155"/>
      <c r="AE21" s="156"/>
      <c r="AF21" s="157"/>
      <c r="AG21" s="208"/>
      <c r="AH21" s="155"/>
      <c r="AI21" s="155"/>
      <c r="AJ21" s="155"/>
      <c r="AK21" s="156"/>
      <c r="AL21" s="157"/>
      <c r="AM21" s="88">
        <f t="shared" si="0"/>
        <v>0</v>
      </c>
      <c r="AN21" s="95">
        <f t="shared" si="1"/>
        <v>0</v>
      </c>
    </row>
    <row r="22" spans="1:40" x14ac:dyDescent="0.4">
      <c r="A22" s="26">
        <f>'様式2(一覧)'!A22</f>
        <v>15</v>
      </c>
      <c r="B22" s="92">
        <f>'様式2(一覧)'!B22</f>
        <v>0</v>
      </c>
      <c r="C22" s="154"/>
      <c r="D22" s="155"/>
      <c r="E22" s="155"/>
      <c r="F22" s="155"/>
      <c r="G22" s="156"/>
      <c r="H22" s="157"/>
      <c r="I22" s="208"/>
      <c r="J22" s="155"/>
      <c r="K22" s="155"/>
      <c r="L22" s="155"/>
      <c r="M22" s="156"/>
      <c r="N22" s="157"/>
      <c r="O22" s="208"/>
      <c r="P22" s="155"/>
      <c r="Q22" s="155"/>
      <c r="R22" s="155"/>
      <c r="S22" s="156"/>
      <c r="T22" s="157"/>
      <c r="U22" s="208"/>
      <c r="V22" s="155"/>
      <c r="W22" s="155"/>
      <c r="X22" s="155"/>
      <c r="Y22" s="156"/>
      <c r="Z22" s="157"/>
      <c r="AA22" s="208"/>
      <c r="AB22" s="155"/>
      <c r="AC22" s="155"/>
      <c r="AD22" s="155"/>
      <c r="AE22" s="156"/>
      <c r="AF22" s="157"/>
      <c r="AG22" s="208"/>
      <c r="AH22" s="155"/>
      <c r="AI22" s="155"/>
      <c r="AJ22" s="155"/>
      <c r="AK22" s="156"/>
      <c r="AL22" s="157"/>
      <c r="AM22" s="88">
        <f t="shared" si="0"/>
        <v>0</v>
      </c>
      <c r="AN22" s="95">
        <f t="shared" si="1"/>
        <v>0</v>
      </c>
    </row>
    <row r="23" spans="1:40" x14ac:dyDescent="0.4">
      <c r="A23" s="26">
        <f>'様式2(一覧)'!A23</f>
        <v>16</v>
      </c>
      <c r="B23" s="92">
        <f>'様式2(一覧)'!B23</f>
        <v>0</v>
      </c>
      <c r="C23" s="154"/>
      <c r="D23" s="155"/>
      <c r="E23" s="155"/>
      <c r="F23" s="155"/>
      <c r="G23" s="156"/>
      <c r="H23" s="157"/>
      <c r="I23" s="208"/>
      <c r="J23" s="155"/>
      <c r="K23" s="155"/>
      <c r="L23" s="155"/>
      <c r="M23" s="156"/>
      <c r="N23" s="157"/>
      <c r="O23" s="208"/>
      <c r="P23" s="155"/>
      <c r="Q23" s="155"/>
      <c r="R23" s="155"/>
      <c r="S23" s="156"/>
      <c r="T23" s="157"/>
      <c r="U23" s="208"/>
      <c r="V23" s="155"/>
      <c r="W23" s="155"/>
      <c r="X23" s="155"/>
      <c r="Y23" s="156"/>
      <c r="Z23" s="157"/>
      <c r="AA23" s="208"/>
      <c r="AB23" s="155"/>
      <c r="AC23" s="155"/>
      <c r="AD23" s="155"/>
      <c r="AE23" s="156"/>
      <c r="AF23" s="157"/>
      <c r="AG23" s="208"/>
      <c r="AH23" s="155"/>
      <c r="AI23" s="155"/>
      <c r="AJ23" s="155"/>
      <c r="AK23" s="156"/>
      <c r="AL23" s="157"/>
      <c r="AM23" s="88">
        <f t="shared" si="0"/>
        <v>0</v>
      </c>
      <c r="AN23" s="95">
        <f t="shared" si="1"/>
        <v>0</v>
      </c>
    </row>
    <row r="24" spans="1:40" x14ac:dyDescent="0.4">
      <c r="A24" s="26">
        <f>'様式2(一覧)'!A24</f>
        <v>17</v>
      </c>
      <c r="B24" s="92">
        <f>'様式2(一覧)'!B24</f>
        <v>0</v>
      </c>
      <c r="C24" s="154"/>
      <c r="D24" s="155"/>
      <c r="E24" s="155"/>
      <c r="F24" s="155"/>
      <c r="G24" s="156"/>
      <c r="H24" s="157"/>
      <c r="I24" s="208"/>
      <c r="J24" s="155"/>
      <c r="K24" s="155"/>
      <c r="L24" s="155"/>
      <c r="M24" s="156"/>
      <c r="N24" s="157"/>
      <c r="O24" s="208"/>
      <c r="P24" s="155"/>
      <c r="Q24" s="155"/>
      <c r="R24" s="155"/>
      <c r="S24" s="156"/>
      <c r="T24" s="157"/>
      <c r="U24" s="208"/>
      <c r="V24" s="155"/>
      <c r="W24" s="155"/>
      <c r="X24" s="155"/>
      <c r="Y24" s="156"/>
      <c r="Z24" s="157"/>
      <c r="AA24" s="208"/>
      <c r="AB24" s="155"/>
      <c r="AC24" s="155"/>
      <c r="AD24" s="155"/>
      <c r="AE24" s="156"/>
      <c r="AF24" s="157"/>
      <c r="AG24" s="208"/>
      <c r="AH24" s="155"/>
      <c r="AI24" s="155"/>
      <c r="AJ24" s="155"/>
      <c r="AK24" s="156"/>
      <c r="AL24" s="157"/>
      <c r="AM24" s="88">
        <f t="shared" si="0"/>
        <v>0</v>
      </c>
      <c r="AN24" s="95">
        <f t="shared" si="1"/>
        <v>0</v>
      </c>
    </row>
    <row r="25" spans="1:40" x14ac:dyDescent="0.4">
      <c r="A25" s="26">
        <f>'様式2(一覧)'!A25</f>
        <v>18</v>
      </c>
      <c r="B25" s="92">
        <f>'様式2(一覧)'!B25</f>
        <v>0</v>
      </c>
      <c r="C25" s="154"/>
      <c r="D25" s="155"/>
      <c r="E25" s="155"/>
      <c r="F25" s="155"/>
      <c r="G25" s="156"/>
      <c r="H25" s="157"/>
      <c r="I25" s="208"/>
      <c r="J25" s="155"/>
      <c r="K25" s="155"/>
      <c r="L25" s="155"/>
      <c r="M25" s="156"/>
      <c r="N25" s="157"/>
      <c r="O25" s="208"/>
      <c r="P25" s="155"/>
      <c r="Q25" s="155"/>
      <c r="R25" s="155"/>
      <c r="S25" s="156"/>
      <c r="T25" s="157"/>
      <c r="U25" s="208"/>
      <c r="V25" s="155"/>
      <c r="W25" s="155"/>
      <c r="X25" s="155"/>
      <c r="Y25" s="156"/>
      <c r="Z25" s="157"/>
      <c r="AA25" s="208"/>
      <c r="AB25" s="155"/>
      <c r="AC25" s="155"/>
      <c r="AD25" s="155"/>
      <c r="AE25" s="156"/>
      <c r="AF25" s="157"/>
      <c r="AG25" s="208"/>
      <c r="AH25" s="155"/>
      <c r="AI25" s="155"/>
      <c r="AJ25" s="155"/>
      <c r="AK25" s="156"/>
      <c r="AL25" s="157"/>
      <c r="AM25" s="88">
        <f t="shared" si="0"/>
        <v>0</v>
      </c>
      <c r="AN25" s="95">
        <f t="shared" si="1"/>
        <v>0</v>
      </c>
    </row>
    <row r="26" spans="1:40" x14ac:dyDescent="0.4">
      <c r="A26" s="26">
        <f>'様式2(一覧)'!A26</f>
        <v>19</v>
      </c>
      <c r="B26" s="92">
        <f>'様式2(一覧)'!B26</f>
        <v>0</v>
      </c>
      <c r="C26" s="154"/>
      <c r="D26" s="155"/>
      <c r="E26" s="155"/>
      <c r="F26" s="155"/>
      <c r="G26" s="156"/>
      <c r="H26" s="157"/>
      <c r="I26" s="208"/>
      <c r="J26" s="155"/>
      <c r="K26" s="155"/>
      <c r="L26" s="155"/>
      <c r="M26" s="156"/>
      <c r="N26" s="157"/>
      <c r="O26" s="208"/>
      <c r="P26" s="155"/>
      <c r="Q26" s="155"/>
      <c r="R26" s="155"/>
      <c r="S26" s="156"/>
      <c r="T26" s="157"/>
      <c r="U26" s="208"/>
      <c r="V26" s="155"/>
      <c r="W26" s="155"/>
      <c r="X26" s="155"/>
      <c r="Y26" s="156"/>
      <c r="Z26" s="157"/>
      <c r="AA26" s="208"/>
      <c r="AB26" s="155"/>
      <c r="AC26" s="155"/>
      <c r="AD26" s="155"/>
      <c r="AE26" s="156"/>
      <c r="AF26" s="157"/>
      <c r="AG26" s="208"/>
      <c r="AH26" s="155"/>
      <c r="AI26" s="155"/>
      <c r="AJ26" s="155"/>
      <c r="AK26" s="156"/>
      <c r="AL26" s="157"/>
      <c r="AM26" s="88">
        <f t="shared" si="0"/>
        <v>0</v>
      </c>
      <c r="AN26" s="95">
        <f t="shared" si="1"/>
        <v>0</v>
      </c>
    </row>
    <row r="27" spans="1:40" x14ac:dyDescent="0.4">
      <c r="A27" s="26">
        <f>'様式2(一覧)'!A27</f>
        <v>20</v>
      </c>
      <c r="B27" s="92">
        <f>'様式2(一覧)'!B27</f>
        <v>0</v>
      </c>
      <c r="C27" s="154"/>
      <c r="D27" s="155"/>
      <c r="E27" s="155"/>
      <c r="F27" s="155"/>
      <c r="G27" s="156"/>
      <c r="H27" s="157"/>
      <c r="I27" s="208"/>
      <c r="J27" s="155"/>
      <c r="K27" s="155"/>
      <c r="L27" s="155"/>
      <c r="M27" s="156"/>
      <c r="N27" s="157"/>
      <c r="O27" s="208"/>
      <c r="P27" s="155"/>
      <c r="Q27" s="155"/>
      <c r="R27" s="155"/>
      <c r="S27" s="156"/>
      <c r="T27" s="157"/>
      <c r="U27" s="208"/>
      <c r="V27" s="155"/>
      <c r="W27" s="155"/>
      <c r="X27" s="155"/>
      <c r="Y27" s="156"/>
      <c r="Z27" s="157"/>
      <c r="AA27" s="208"/>
      <c r="AB27" s="155"/>
      <c r="AC27" s="155"/>
      <c r="AD27" s="155"/>
      <c r="AE27" s="156"/>
      <c r="AF27" s="157"/>
      <c r="AG27" s="208"/>
      <c r="AH27" s="155"/>
      <c r="AI27" s="155"/>
      <c r="AJ27" s="155"/>
      <c r="AK27" s="156"/>
      <c r="AL27" s="157"/>
      <c r="AM27" s="88">
        <f t="shared" si="0"/>
        <v>0</v>
      </c>
      <c r="AN27" s="95">
        <f t="shared" si="1"/>
        <v>0</v>
      </c>
    </row>
    <row r="28" spans="1:40" x14ac:dyDescent="0.4">
      <c r="A28" s="26">
        <f>'様式2(一覧)'!A28</f>
        <v>21</v>
      </c>
      <c r="B28" s="92">
        <f>'様式2(一覧)'!B28</f>
        <v>0</v>
      </c>
      <c r="C28" s="154"/>
      <c r="D28" s="155"/>
      <c r="E28" s="155"/>
      <c r="F28" s="155"/>
      <c r="G28" s="156"/>
      <c r="H28" s="157"/>
      <c r="I28" s="208"/>
      <c r="J28" s="155"/>
      <c r="K28" s="155"/>
      <c r="L28" s="155"/>
      <c r="M28" s="156"/>
      <c r="N28" s="157"/>
      <c r="O28" s="208"/>
      <c r="P28" s="155"/>
      <c r="Q28" s="155"/>
      <c r="R28" s="155"/>
      <c r="S28" s="156"/>
      <c r="T28" s="157"/>
      <c r="U28" s="208"/>
      <c r="V28" s="155"/>
      <c r="W28" s="155"/>
      <c r="X28" s="155"/>
      <c r="Y28" s="156"/>
      <c r="Z28" s="157"/>
      <c r="AA28" s="208"/>
      <c r="AB28" s="155"/>
      <c r="AC28" s="155"/>
      <c r="AD28" s="155"/>
      <c r="AE28" s="156"/>
      <c r="AF28" s="157"/>
      <c r="AG28" s="208"/>
      <c r="AH28" s="155"/>
      <c r="AI28" s="155"/>
      <c r="AJ28" s="155"/>
      <c r="AK28" s="156"/>
      <c r="AL28" s="157"/>
      <c r="AM28" s="88">
        <f t="shared" si="0"/>
        <v>0</v>
      </c>
      <c r="AN28" s="95">
        <f t="shared" si="1"/>
        <v>0</v>
      </c>
    </row>
    <row r="29" spans="1:40" x14ac:dyDescent="0.4">
      <c r="A29" s="26">
        <f>'様式2(一覧)'!A29</f>
        <v>22</v>
      </c>
      <c r="B29" s="92">
        <f>'様式2(一覧)'!B29</f>
        <v>0</v>
      </c>
      <c r="C29" s="154"/>
      <c r="D29" s="155"/>
      <c r="E29" s="155"/>
      <c r="F29" s="155"/>
      <c r="G29" s="156"/>
      <c r="H29" s="157"/>
      <c r="I29" s="208"/>
      <c r="J29" s="155"/>
      <c r="K29" s="155"/>
      <c r="L29" s="155"/>
      <c r="M29" s="156"/>
      <c r="N29" s="157"/>
      <c r="O29" s="208"/>
      <c r="P29" s="155"/>
      <c r="Q29" s="155"/>
      <c r="R29" s="155"/>
      <c r="S29" s="156"/>
      <c r="T29" s="157"/>
      <c r="U29" s="208"/>
      <c r="V29" s="155"/>
      <c r="W29" s="155"/>
      <c r="X29" s="155"/>
      <c r="Y29" s="156"/>
      <c r="Z29" s="157"/>
      <c r="AA29" s="208"/>
      <c r="AB29" s="155"/>
      <c r="AC29" s="155"/>
      <c r="AD29" s="155"/>
      <c r="AE29" s="156"/>
      <c r="AF29" s="157"/>
      <c r="AG29" s="208"/>
      <c r="AH29" s="155"/>
      <c r="AI29" s="155"/>
      <c r="AJ29" s="155"/>
      <c r="AK29" s="156"/>
      <c r="AL29" s="157"/>
      <c r="AM29" s="88">
        <f t="shared" si="0"/>
        <v>0</v>
      </c>
      <c r="AN29" s="95">
        <f t="shared" si="1"/>
        <v>0</v>
      </c>
    </row>
    <row r="30" spans="1:40" x14ac:dyDescent="0.4">
      <c r="A30" s="26">
        <f>'様式2(一覧)'!A30</f>
        <v>23</v>
      </c>
      <c r="B30" s="92">
        <f>'様式2(一覧)'!B25</f>
        <v>0</v>
      </c>
      <c r="C30" s="154"/>
      <c r="D30" s="155"/>
      <c r="E30" s="155"/>
      <c r="F30" s="155"/>
      <c r="G30" s="156"/>
      <c r="H30" s="157"/>
      <c r="I30" s="208"/>
      <c r="J30" s="155"/>
      <c r="K30" s="155"/>
      <c r="L30" s="155"/>
      <c r="M30" s="156"/>
      <c r="N30" s="157"/>
      <c r="O30" s="208"/>
      <c r="P30" s="155"/>
      <c r="Q30" s="155"/>
      <c r="R30" s="155"/>
      <c r="S30" s="156"/>
      <c r="T30" s="157"/>
      <c r="U30" s="208"/>
      <c r="V30" s="155"/>
      <c r="W30" s="155"/>
      <c r="X30" s="155"/>
      <c r="Y30" s="156"/>
      <c r="Z30" s="157"/>
      <c r="AA30" s="208"/>
      <c r="AB30" s="155"/>
      <c r="AC30" s="155"/>
      <c r="AD30" s="155"/>
      <c r="AE30" s="156"/>
      <c r="AF30" s="157"/>
      <c r="AG30" s="208"/>
      <c r="AH30" s="155"/>
      <c r="AI30" s="155"/>
      <c r="AJ30" s="155"/>
      <c r="AK30" s="156"/>
      <c r="AL30" s="157"/>
      <c r="AM30" s="88">
        <f t="shared" si="0"/>
        <v>0</v>
      </c>
      <c r="AN30" s="95">
        <f t="shared" si="1"/>
        <v>0</v>
      </c>
    </row>
    <row r="31" spans="1:40" x14ac:dyDescent="0.4">
      <c r="A31" s="26">
        <f>'様式2(一覧)'!A31</f>
        <v>24</v>
      </c>
      <c r="B31" s="92">
        <f>'様式2(一覧)'!B26</f>
        <v>0</v>
      </c>
      <c r="C31" s="154"/>
      <c r="D31" s="155"/>
      <c r="E31" s="155"/>
      <c r="F31" s="155"/>
      <c r="G31" s="156"/>
      <c r="H31" s="157"/>
      <c r="I31" s="208"/>
      <c r="J31" s="155"/>
      <c r="K31" s="155"/>
      <c r="L31" s="155"/>
      <c r="M31" s="156"/>
      <c r="N31" s="157"/>
      <c r="O31" s="208"/>
      <c r="P31" s="155"/>
      <c r="Q31" s="155"/>
      <c r="R31" s="155"/>
      <c r="S31" s="156"/>
      <c r="T31" s="157"/>
      <c r="U31" s="208"/>
      <c r="V31" s="155"/>
      <c r="W31" s="155"/>
      <c r="X31" s="155"/>
      <c r="Y31" s="156"/>
      <c r="Z31" s="157"/>
      <c r="AA31" s="208"/>
      <c r="AB31" s="155"/>
      <c r="AC31" s="155"/>
      <c r="AD31" s="155"/>
      <c r="AE31" s="156"/>
      <c r="AF31" s="157"/>
      <c r="AG31" s="208"/>
      <c r="AH31" s="155"/>
      <c r="AI31" s="155"/>
      <c r="AJ31" s="155"/>
      <c r="AK31" s="156"/>
      <c r="AL31" s="157"/>
      <c r="AM31" s="88">
        <f t="shared" si="0"/>
        <v>0</v>
      </c>
      <c r="AN31" s="95">
        <f t="shared" si="1"/>
        <v>0</v>
      </c>
    </row>
    <row r="32" spans="1:40" x14ac:dyDescent="0.4">
      <c r="A32" s="26">
        <f>'様式2(一覧)'!A32</f>
        <v>25</v>
      </c>
      <c r="B32" s="92">
        <f>'様式2(一覧)'!B27</f>
        <v>0</v>
      </c>
      <c r="C32" s="154"/>
      <c r="D32" s="155"/>
      <c r="E32" s="155"/>
      <c r="F32" s="155"/>
      <c r="G32" s="156"/>
      <c r="H32" s="157"/>
      <c r="I32" s="208"/>
      <c r="J32" s="155"/>
      <c r="K32" s="155"/>
      <c r="L32" s="155"/>
      <c r="M32" s="156"/>
      <c r="N32" s="157"/>
      <c r="O32" s="208"/>
      <c r="P32" s="155"/>
      <c r="Q32" s="155"/>
      <c r="R32" s="155"/>
      <c r="S32" s="156"/>
      <c r="T32" s="157"/>
      <c r="U32" s="208"/>
      <c r="V32" s="155"/>
      <c r="W32" s="155"/>
      <c r="X32" s="155"/>
      <c r="Y32" s="156"/>
      <c r="Z32" s="157"/>
      <c r="AA32" s="208"/>
      <c r="AB32" s="155"/>
      <c r="AC32" s="155"/>
      <c r="AD32" s="155"/>
      <c r="AE32" s="156"/>
      <c r="AF32" s="157"/>
      <c r="AG32" s="208"/>
      <c r="AH32" s="155"/>
      <c r="AI32" s="155"/>
      <c r="AJ32" s="155"/>
      <c r="AK32" s="156"/>
      <c r="AL32" s="157"/>
      <c r="AM32" s="88">
        <f t="shared" si="0"/>
        <v>0</v>
      </c>
      <c r="AN32" s="95">
        <f t="shared" si="1"/>
        <v>0</v>
      </c>
    </row>
    <row r="33" spans="1:40" x14ac:dyDescent="0.4">
      <c r="A33" s="26">
        <f>'様式2(一覧)'!A33</f>
        <v>26</v>
      </c>
      <c r="B33" s="92">
        <f>'様式2(一覧)'!B28</f>
        <v>0</v>
      </c>
      <c r="C33" s="154"/>
      <c r="D33" s="155"/>
      <c r="E33" s="155"/>
      <c r="F33" s="155"/>
      <c r="G33" s="156"/>
      <c r="H33" s="157"/>
      <c r="I33" s="208"/>
      <c r="J33" s="155"/>
      <c r="K33" s="155"/>
      <c r="L33" s="155"/>
      <c r="M33" s="156"/>
      <c r="N33" s="157"/>
      <c r="O33" s="208"/>
      <c r="P33" s="155"/>
      <c r="Q33" s="155"/>
      <c r="R33" s="155"/>
      <c r="S33" s="156"/>
      <c r="T33" s="157"/>
      <c r="U33" s="208"/>
      <c r="V33" s="155"/>
      <c r="W33" s="155"/>
      <c r="X33" s="155"/>
      <c r="Y33" s="156"/>
      <c r="Z33" s="157"/>
      <c r="AA33" s="208"/>
      <c r="AB33" s="155"/>
      <c r="AC33" s="155"/>
      <c r="AD33" s="155"/>
      <c r="AE33" s="156"/>
      <c r="AF33" s="157"/>
      <c r="AG33" s="208"/>
      <c r="AH33" s="155"/>
      <c r="AI33" s="155"/>
      <c r="AJ33" s="155"/>
      <c r="AK33" s="156"/>
      <c r="AL33" s="157"/>
      <c r="AM33" s="88">
        <f t="shared" si="0"/>
        <v>0</v>
      </c>
      <c r="AN33" s="95">
        <f t="shared" si="1"/>
        <v>0</v>
      </c>
    </row>
    <row r="34" spans="1:40" x14ac:dyDescent="0.4">
      <c r="A34" s="26">
        <f>'様式2(一覧)'!A34</f>
        <v>27</v>
      </c>
      <c r="B34" s="92">
        <f>'様式2(一覧)'!B29</f>
        <v>0</v>
      </c>
      <c r="C34" s="154"/>
      <c r="D34" s="155"/>
      <c r="E34" s="155"/>
      <c r="F34" s="155"/>
      <c r="G34" s="156"/>
      <c r="H34" s="157"/>
      <c r="I34" s="208"/>
      <c r="J34" s="155"/>
      <c r="K34" s="155"/>
      <c r="L34" s="155"/>
      <c r="M34" s="156"/>
      <c r="N34" s="157"/>
      <c r="O34" s="208"/>
      <c r="P34" s="155"/>
      <c r="Q34" s="155"/>
      <c r="R34" s="155"/>
      <c r="S34" s="156"/>
      <c r="T34" s="157"/>
      <c r="U34" s="208"/>
      <c r="V34" s="155"/>
      <c r="W34" s="155"/>
      <c r="X34" s="155"/>
      <c r="Y34" s="156"/>
      <c r="Z34" s="157"/>
      <c r="AA34" s="208"/>
      <c r="AB34" s="155"/>
      <c r="AC34" s="155"/>
      <c r="AD34" s="155"/>
      <c r="AE34" s="156"/>
      <c r="AF34" s="157"/>
      <c r="AG34" s="208"/>
      <c r="AH34" s="155"/>
      <c r="AI34" s="155"/>
      <c r="AJ34" s="155"/>
      <c r="AK34" s="156"/>
      <c r="AL34" s="157"/>
      <c r="AM34" s="88">
        <f t="shared" si="0"/>
        <v>0</v>
      </c>
      <c r="AN34" s="95">
        <f t="shared" si="1"/>
        <v>0</v>
      </c>
    </row>
    <row r="35" spans="1:40" x14ac:dyDescent="0.4">
      <c r="A35" s="26">
        <f>'様式2(一覧)'!A35</f>
        <v>28</v>
      </c>
      <c r="B35" s="92">
        <f>'様式2(一覧)'!B35</f>
        <v>0</v>
      </c>
      <c r="C35" s="154"/>
      <c r="D35" s="155"/>
      <c r="E35" s="155"/>
      <c r="F35" s="155"/>
      <c r="G35" s="156"/>
      <c r="H35" s="157"/>
      <c r="I35" s="208"/>
      <c r="J35" s="155"/>
      <c r="K35" s="155"/>
      <c r="L35" s="155"/>
      <c r="M35" s="156"/>
      <c r="N35" s="157"/>
      <c r="O35" s="208"/>
      <c r="P35" s="155"/>
      <c r="Q35" s="155"/>
      <c r="R35" s="155"/>
      <c r="S35" s="156"/>
      <c r="T35" s="157"/>
      <c r="U35" s="208"/>
      <c r="V35" s="155"/>
      <c r="W35" s="155"/>
      <c r="X35" s="155"/>
      <c r="Y35" s="156"/>
      <c r="Z35" s="157"/>
      <c r="AA35" s="208"/>
      <c r="AB35" s="155"/>
      <c r="AC35" s="155"/>
      <c r="AD35" s="155"/>
      <c r="AE35" s="156"/>
      <c r="AF35" s="157"/>
      <c r="AG35" s="208"/>
      <c r="AH35" s="155"/>
      <c r="AI35" s="155"/>
      <c r="AJ35" s="155"/>
      <c r="AK35" s="156"/>
      <c r="AL35" s="157"/>
      <c r="AM35" s="88">
        <f t="shared" si="0"/>
        <v>0</v>
      </c>
      <c r="AN35" s="95">
        <f t="shared" si="1"/>
        <v>0</v>
      </c>
    </row>
    <row r="36" spans="1:40" x14ac:dyDescent="0.4">
      <c r="A36" s="26">
        <f>'様式2(一覧)'!A36</f>
        <v>29</v>
      </c>
      <c r="B36" s="92">
        <f>'様式2(一覧)'!B36</f>
        <v>0</v>
      </c>
      <c r="C36" s="154"/>
      <c r="D36" s="155"/>
      <c r="E36" s="155"/>
      <c r="F36" s="155"/>
      <c r="G36" s="156"/>
      <c r="H36" s="157"/>
      <c r="I36" s="208"/>
      <c r="J36" s="155"/>
      <c r="K36" s="155"/>
      <c r="L36" s="155"/>
      <c r="M36" s="156"/>
      <c r="N36" s="157"/>
      <c r="O36" s="208"/>
      <c r="P36" s="155"/>
      <c r="Q36" s="155"/>
      <c r="R36" s="155"/>
      <c r="S36" s="156"/>
      <c r="T36" s="157"/>
      <c r="U36" s="208"/>
      <c r="V36" s="155"/>
      <c r="W36" s="155"/>
      <c r="X36" s="155"/>
      <c r="Y36" s="156"/>
      <c r="Z36" s="157"/>
      <c r="AA36" s="208"/>
      <c r="AB36" s="155"/>
      <c r="AC36" s="155"/>
      <c r="AD36" s="155"/>
      <c r="AE36" s="156"/>
      <c r="AF36" s="157"/>
      <c r="AG36" s="208"/>
      <c r="AH36" s="155"/>
      <c r="AI36" s="155"/>
      <c r="AJ36" s="155"/>
      <c r="AK36" s="156"/>
      <c r="AL36" s="157"/>
      <c r="AM36" s="88">
        <f t="shared" si="0"/>
        <v>0</v>
      </c>
      <c r="AN36" s="202">
        <f t="shared" si="1"/>
        <v>0</v>
      </c>
    </row>
    <row r="37" spans="1:40" x14ac:dyDescent="0.4">
      <c r="A37" s="26">
        <f>'様式2(一覧)'!A37</f>
        <v>30</v>
      </c>
      <c r="B37" s="92">
        <f>'様式2(一覧)'!B37</f>
        <v>0</v>
      </c>
      <c r="C37" s="154"/>
      <c r="D37" s="155"/>
      <c r="E37" s="155"/>
      <c r="F37" s="155"/>
      <c r="G37" s="156"/>
      <c r="H37" s="157"/>
      <c r="I37" s="208"/>
      <c r="J37" s="155"/>
      <c r="K37" s="155"/>
      <c r="L37" s="155"/>
      <c r="M37" s="156"/>
      <c r="N37" s="157"/>
      <c r="O37" s="208"/>
      <c r="P37" s="155"/>
      <c r="Q37" s="155"/>
      <c r="R37" s="155"/>
      <c r="S37" s="156"/>
      <c r="T37" s="157"/>
      <c r="U37" s="208"/>
      <c r="V37" s="155"/>
      <c r="W37" s="155"/>
      <c r="X37" s="155"/>
      <c r="Y37" s="156"/>
      <c r="Z37" s="157"/>
      <c r="AA37" s="208"/>
      <c r="AB37" s="155"/>
      <c r="AC37" s="155"/>
      <c r="AD37" s="155"/>
      <c r="AE37" s="156"/>
      <c r="AF37" s="157"/>
      <c r="AG37" s="208"/>
      <c r="AH37" s="155"/>
      <c r="AI37" s="155"/>
      <c r="AJ37" s="155"/>
      <c r="AK37" s="156"/>
      <c r="AL37" s="157"/>
      <c r="AM37" s="88">
        <f t="shared" ref="AM37" si="2">G37+M37+S37+Y37+AE37+AK37</f>
        <v>0</v>
      </c>
      <c r="AN37" s="202">
        <f t="shared" ref="AN37" si="3">H37+N37+T37+Z37+AF37+AL37</f>
        <v>0</v>
      </c>
    </row>
    <row r="38" spans="1:40" x14ac:dyDescent="0.4">
      <c r="A38" s="26">
        <f>'様式2(一覧)'!A38</f>
        <v>31</v>
      </c>
      <c r="B38" s="92">
        <f>'様式2(一覧)'!B38</f>
        <v>0</v>
      </c>
      <c r="C38" s="154"/>
      <c r="D38" s="155"/>
      <c r="E38" s="155"/>
      <c r="F38" s="155"/>
      <c r="G38" s="156"/>
      <c r="H38" s="241"/>
      <c r="I38" s="243"/>
      <c r="J38" s="155"/>
      <c r="K38" s="155"/>
      <c r="L38" s="155"/>
      <c r="M38" s="156"/>
      <c r="N38" s="157"/>
      <c r="O38" s="208"/>
      <c r="P38" s="155"/>
      <c r="Q38" s="155"/>
      <c r="R38" s="155"/>
      <c r="S38" s="156"/>
      <c r="T38" s="157"/>
      <c r="U38" s="208"/>
      <c r="V38" s="155"/>
      <c r="W38" s="155"/>
      <c r="X38" s="155"/>
      <c r="Y38" s="156"/>
      <c r="Z38" s="157"/>
      <c r="AA38" s="208"/>
      <c r="AB38" s="155"/>
      <c r="AC38" s="155"/>
      <c r="AD38" s="155"/>
      <c r="AE38" s="156"/>
      <c r="AF38" s="157"/>
      <c r="AG38" s="208"/>
      <c r="AH38" s="155"/>
      <c r="AI38" s="155"/>
      <c r="AJ38" s="155"/>
      <c r="AK38" s="156"/>
      <c r="AL38" s="157"/>
      <c r="AM38" s="88">
        <f t="shared" ref="AM38" si="4">G38+M38+S38+Y38+AE38+AK38</f>
        <v>0</v>
      </c>
      <c r="AN38" s="202">
        <f t="shared" ref="AN38" si="5">H38+N38+T38+Z38+AF38+AL38</f>
        <v>0</v>
      </c>
    </row>
    <row r="39" spans="1:40" x14ac:dyDescent="0.4">
      <c r="A39" s="26">
        <f>'様式2(一覧)'!A39</f>
        <v>32</v>
      </c>
      <c r="B39" s="92">
        <f>'様式2(一覧)'!B39</f>
        <v>0</v>
      </c>
      <c r="C39" s="238"/>
      <c r="D39" s="239"/>
      <c r="E39" s="239"/>
      <c r="F39" s="239"/>
      <c r="G39" s="240"/>
      <c r="H39" s="246"/>
      <c r="I39" s="247"/>
      <c r="J39" s="239"/>
      <c r="K39" s="239"/>
      <c r="L39" s="239"/>
      <c r="M39" s="240"/>
      <c r="N39" s="246"/>
      <c r="O39" s="243"/>
      <c r="P39" s="155"/>
      <c r="Q39" s="155"/>
      <c r="R39" s="155"/>
      <c r="S39" s="156"/>
      <c r="T39" s="241"/>
      <c r="U39" s="243"/>
      <c r="V39" s="155"/>
      <c r="W39" s="155"/>
      <c r="X39" s="155"/>
      <c r="Y39" s="156"/>
      <c r="Z39" s="157"/>
      <c r="AA39" s="208"/>
      <c r="AB39" s="155"/>
      <c r="AC39" s="155"/>
      <c r="AD39" s="155"/>
      <c r="AE39" s="156"/>
      <c r="AF39" s="157"/>
      <c r="AG39" s="208"/>
      <c r="AH39" s="155"/>
      <c r="AI39" s="155"/>
      <c r="AJ39" s="155"/>
      <c r="AK39" s="156"/>
      <c r="AL39" s="241"/>
      <c r="AM39" s="242">
        <f t="shared" ref="AM39:AM102" si="6">G39+M39+S39+Y39+AE39+AK39</f>
        <v>0</v>
      </c>
      <c r="AN39" s="202">
        <f t="shared" ref="AN39:AN102" si="7">H39+N39+T39+Z39+AF39+AL39</f>
        <v>0</v>
      </c>
    </row>
    <row r="40" spans="1:40" x14ac:dyDescent="0.4">
      <c r="A40" s="26">
        <f>'様式2(一覧)'!A40</f>
        <v>33</v>
      </c>
      <c r="B40" s="92">
        <f>'様式2(一覧)'!B40</f>
        <v>0</v>
      </c>
      <c r="C40" s="154"/>
      <c r="D40" s="155"/>
      <c r="E40" s="155"/>
      <c r="F40" s="155"/>
      <c r="G40" s="156"/>
      <c r="H40" s="241"/>
      <c r="I40" s="243"/>
      <c r="J40" s="155"/>
      <c r="K40" s="155"/>
      <c r="L40" s="155"/>
      <c r="M40" s="156"/>
      <c r="N40" s="241"/>
      <c r="O40" s="243"/>
      <c r="P40" s="155"/>
      <c r="Q40" s="155"/>
      <c r="R40" s="155"/>
      <c r="S40" s="156"/>
      <c r="T40" s="241"/>
      <c r="U40" s="243"/>
      <c r="V40" s="155"/>
      <c r="W40" s="155"/>
      <c r="X40" s="155"/>
      <c r="Y40" s="156"/>
      <c r="Z40" s="241"/>
      <c r="AA40" s="243"/>
      <c r="AB40" s="155"/>
      <c r="AC40" s="155"/>
      <c r="AD40" s="155"/>
      <c r="AE40" s="156"/>
      <c r="AF40" s="241"/>
      <c r="AG40" s="243"/>
      <c r="AH40" s="155"/>
      <c r="AI40" s="155"/>
      <c r="AJ40" s="155"/>
      <c r="AK40" s="156"/>
      <c r="AL40" s="241"/>
      <c r="AM40" s="242">
        <f t="shared" si="6"/>
        <v>0</v>
      </c>
      <c r="AN40" s="202">
        <f t="shared" si="7"/>
        <v>0</v>
      </c>
    </row>
    <row r="41" spans="1:40" x14ac:dyDescent="0.4">
      <c r="A41" s="26">
        <f>'様式2(一覧)'!A41</f>
        <v>34</v>
      </c>
      <c r="B41" s="92">
        <f>'様式2(一覧)'!B41</f>
        <v>0</v>
      </c>
      <c r="C41" s="154"/>
      <c r="D41" s="155"/>
      <c r="E41" s="155"/>
      <c r="F41" s="155"/>
      <c r="G41" s="156"/>
      <c r="H41" s="241"/>
      <c r="I41" s="243"/>
      <c r="J41" s="155"/>
      <c r="K41" s="155"/>
      <c r="L41" s="155"/>
      <c r="M41" s="156"/>
      <c r="N41" s="241"/>
      <c r="O41" s="243"/>
      <c r="P41" s="155"/>
      <c r="Q41" s="155"/>
      <c r="R41" s="155"/>
      <c r="S41" s="156"/>
      <c r="T41" s="241"/>
      <c r="U41" s="243"/>
      <c r="V41" s="155"/>
      <c r="W41" s="155"/>
      <c r="X41" s="155"/>
      <c r="Y41" s="156"/>
      <c r="Z41" s="241"/>
      <c r="AA41" s="243"/>
      <c r="AB41" s="155"/>
      <c r="AC41" s="155"/>
      <c r="AD41" s="155"/>
      <c r="AE41" s="156"/>
      <c r="AF41" s="241"/>
      <c r="AG41" s="243"/>
      <c r="AH41" s="155"/>
      <c r="AI41" s="155"/>
      <c r="AJ41" s="155"/>
      <c r="AK41" s="156"/>
      <c r="AL41" s="241"/>
      <c r="AM41" s="242">
        <f t="shared" si="6"/>
        <v>0</v>
      </c>
      <c r="AN41" s="202">
        <f t="shared" si="7"/>
        <v>0</v>
      </c>
    </row>
    <row r="42" spans="1:40" x14ac:dyDescent="0.4">
      <c r="A42" s="26">
        <f>'様式2(一覧)'!A42</f>
        <v>35</v>
      </c>
      <c r="B42" s="92">
        <f>'様式2(一覧)'!B42</f>
        <v>0</v>
      </c>
      <c r="C42" s="154"/>
      <c r="D42" s="155"/>
      <c r="E42" s="155"/>
      <c r="F42" s="155"/>
      <c r="G42" s="156"/>
      <c r="H42" s="241"/>
      <c r="I42" s="243"/>
      <c r="J42" s="155"/>
      <c r="K42" s="155"/>
      <c r="L42" s="155"/>
      <c r="M42" s="156"/>
      <c r="N42" s="241"/>
      <c r="O42" s="243"/>
      <c r="P42" s="155"/>
      <c r="Q42" s="155"/>
      <c r="R42" s="155"/>
      <c r="S42" s="156"/>
      <c r="T42" s="241"/>
      <c r="U42" s="243"/>
      <c r="V42" s="155"/>
      <c r="W42" s="155"/>
      <c r="X42" s="155"/>
      <c r="Y42" s="156"/>
      <c r="Z42" s="241"/>
      <c r="AA42" s="243"/>
      <c r="AB42" s="155"/>
      <c r="AC42" s="155"/>
      <c r="AD42" s="155"/>
      <c r="AE42" s="156"/>
      <c r="AF42" s="241"/>
      <c r="AG42" s="243"/>
      <c r="AH42" s="155"/>
      <c r="AI42" s="155"/>
      <c r="AJ42" s="155"/>
      <c r="AK42" s="156"/>
      <c r="AL42" s="241"/>
      <c r="AM42" s="242">
        <f t="shared" si="6"/>
        <v>0</v>
      </c>
      <c r="AN42" s="202">
        <f t="shared" si="7"/>
        <v>0</v>
      </c>
    </row>
    <row r="43" spans="1:40" x14ac:dyDescent="0.4">
      <c r="A43" s="26">
        <f>'様式2(一覧)'!A43</f>
        <v>36</v>
      </c>
      <c r="B43" s="92">
        <f>'様式2(一覧)'!B43</f>
        <v>0</v>
      </c>
      <c r="C43" s="154"/>
      <c r="D43" s="155"/>
      <c r="E43" s="155"/>
      <c r="F43" s="155"/>
      <c r="G43" s="156"/>
      <c r="H43" s="241"/>
      <c r="I43" s="243"/>
      <c r="J43" s="155"/>
      <c r="K43" s="155"/>
      <c r="L43" s="155"/>
      <c r="M43" s="156"/>
      <c r="N43" s="241"/>
      <c r="O43" s="243"/>
      <c r="P43" s="155"/>
      <c r="Q43" s="155"/>
      <c r="R43" s="155"/>
      <c r="S43" s="156"/>
      <c r="T43" s="241"/>
      <c r="U43" s="243"/>
      <c r="V43" s="155"/>
      <c r="W43" s="155"/>
      <c r="X43" s="155"/>
      <c r="Y43" s="156"/>
      <c r="Z43" s="241"/>
      <c r="AA43" s="243"/>
      <c r="AB43" s="155"/>
      <c r="AC43" s="155"/>
      <c r="AD43" s="155"/>
      <c r="AE43" s="156"/>
      <c r="AF43" s="241"/>
      <c r="AG43" s="243"/>
      <c r="AH43" s="155"/>
      <c r="AI43" s="155"/>
      <c r="AJ43" s="155"/>
      <c r="AK43" s="156"/>
      <c r="AL43" s="241"/>
      <c r="AM43" s="242">
        <f t="shared" si="6"/>
        <v>0</v>
      </c>
      <c r="AN43" s="202">
        <f t="shared" si="7"/>
        <v>0</v>
      </c>
    </row>
    <row r="44" spans="1:40" x14ac:dyDescent="0.4">
      <c r="A44" s="26">
        <f>'様式2(一覧)'!A44</f>
        <v>37</v>
      </c>
      <c r="B44" s="92">
        <f>'様式2(一覧)'!B44</f>
        <v>0</v>
      </c>
      <c r="C44" s="154"/>
      <c r="D44" s="155"/>
      <c r="E44" s="155"/>
      <c r="F44" s="155"/>
      <c r="G44" s="156"/>
      <c r="H44" s="241"/>
      <c r="I44" s="243"/>
      <c r="J44" s="155"/>
      <c r="K44" s="155"/>
      <c r="L44" s="155"/>
      <c r="M44" s="156"/>
      <c r="N44" s="241"/>
      <c r="O44" s="243"/>
      <c r="P44" s="155"/>
      <c r="Q44" s="155"/>
      <c r="R44" s="155"/>
      <c r="S44" s="156"/>
      <c r="T44" s="241"/>
      <c r="U44" s="243"/>
      <c r="V44" s="155"/>
      <c r="W44" s="155"/>
      <c r="X44" s="155"/>
      <c r="Y44" s="156"/>
      <c r="Z44" s="241"/>
      <c r="AA44" s="243"/>
      <c r="AB44" s="155"/>
      <c r="AC44" s="155"/>
      <c r="AD44" s="155"/>
      <c r="AE44" s="156"/>
      <c r="AF44" s="241"/>
      <c r="AG44" s="243"/>
      <c r="AH44" s="155"/>
      <c r="AI44" s="155"/>
      <c r="AJ44" s="155"/>
      <c r="AK44" s="156"/>
      <c r="AL44" s="241"/>
      <c r="AM44" s="242">
        <f t="shared" si="6"/>
        <v>0</v>
      </c>
      <c r="AN44" s="202">
        <f t="shared" si="7"/>
        <v>0</v>
      </c>
    </row>
    <row r="45" spans="1:40" x14ac:dyDescent="0.4">
      <c r="A45" s="26">
        <f>'様式2(一覧)'!A45</f>
        <v>38</v>
      </c>
      <c r="B45" s="92">
        <f>'様式2(一覧)'!B45</f>
        <v>0</v>
      </c>
      <c r="C45" s="154"/>
      <c r="D45" s="155"/>
      <c r="E45" s="155"/>
      <c r="F45" s="155"/>
      <c r="G45" s="156"/>
      <c r="H45" s="241"/>
      <c r="I45" s="243"/>
      <c r="J45" s="155"/>
      <c r="K45" s="155"/>
      <c r="L45" s="155"/>
      <c r="M45" s="156"/>
      <c r="N45" s="241"/>
      <c r="O45" s="243"/>
      <c r="P45" s="155"/>
      <c r="Q45" s="155"/>
      <c r="R45" s="155"/>
      <c r="S45" s="156"/>
      <c r="T45" s="241"/>
      <c r="U45" s="243"/>
      <c r="V45" s="155"/>
      <c r="W45" s="155"/>
      <c r="X45" s="155"/>
      <c r="Y45" s="156"/>
      <c r="Z45" s="241"/>
      <c r="AA45" s="243"/>
      <c r="AB45" s="155"/>
      <c r="AC45" s="155"/>
      <c r="AD45" s="155"/>
      <c r="AE45" s="156"/>
      <c r="AF45" s="241"/>
      <c r="AG45" s="243"/>
      <c r="AH45" s="155"/>
      <c r="AI45" s="155"/>
      <c r="AJ45" s="155"/>
      <c r="AK45" s="156"/>
      <c r="AL45" s="241"/>
      <c r="AM45" s="242">
        <f t="shared" si="6"/>
        <v>0</v>
      </c>
      <c r="AN45" s="202">
        <f t="shared" si="7"/>
        <v>0</v>
      </c>
    </row>
    <row r="46" spans="1:40" x14ac:dyDescent="0.4">
      <c r="A46" s="26">
        <f>'様式2(一覧)'!A46</f>
        <v>39</v>
      </c>
      <c r="B46" s="92">
        <f>'様式2(一覧)'!B46</f>
        <v>0</v>
      </c>
      <c r="C46" s="154"/>
      <c r="D46" s="155"/>
      <c r="E46" s="155"/>
      <c r="F46" s="155"/>
      <c r="G46" s="156"/>
      <c r="H46" s="241"/>
      <c r="I46" s="243"/>
      <c r="J46" s="155"/>
      <c r="K46" s="155"/>
      <c r="L46" s="155"/>
      <c r="M46" s="156"/>
      <c r="N46" s="241"/>
      <c r="O46" s="243"/>
      <c r="P46" s="155"/>
      <c r="Q46" s="155"/>
      <c r="R46" s="155"/>
      <c r="S46" s="156"/>
      <c r="T46" s="241"/>
      <c r="U46" s="243"/>
      <c r="V46" s="155"/>
      <c r="W46" s="155"/>
      <c r="X46" s="155"/>
      <c r="Y46" s="156"/>
      <c r="Z46" s="241"/>
      <c r="AA46" s="243"/>
      <c r="AB46" s="155"/>
      <c r="AC46" s="155"/>
      <c r="AD46" s="155"/>
      <c r="AE46" s="156"/>
      <c r="AF46" s="241"/>
      <c r="AG46" s="243"/>
      <c r="AH46" s="155"/>
      <c r="AI46" s="155"/>
      <c r="AJ46" s="155"/>
      <c r="AK46" s="156"/>
      <c r="AL46" s="241"/>
      <c r="AM46" s="242">
        <f t="shared" si="6"/>
        <v>0</v>
      </c>
      <c r="AN46" s="202">
        <f t="shared" si="7"/>
        <v>0</v>
      </c>
    </row>
    <row r="47" spans="1:40" x14ac:dyDescent="0.4">
      <c r="A47" s="26">
        <f>'様式2(一覧)'!A47</f>
        <v>40</v>
      </c>
      <c r="B47" s="92">
        <f>'様式2(一覧)'!B47</f>
        <v>0</v>
      </c>
      <c r="C47" s="154"/>
      <c r="D47" s="155"/>
      <c r="E47" s="155"/>
      <c r="F47" s="155"/>
      <c r="G47" s="156"/>
      <c r="H47" s="241"/>
      <c r="I47" s="243"/>
      <c r="J47" s="155"/>
      <c r="K47" s="155"/>
      <c r="L47" s="155"/>
      <c r="M47" s="156"/>
      <c r="N47" s="241"/>
      <c r="O47" s="243"/>
      <c r="P47" s="155"/>
      <c r="Q47" s="155"/>
      <c r="R47" s="155"/>
      <c r="S47" s="156"/>
      <c r="T47" s="241"/>
      <c r="U47" s="243"/>
      <c r="V47" s="155"/>
      <c r="W47" s="155"/>
      <c r="X47" s="155"/>
      <c r="Y47" s="156"/>
      <c r="Z47" s="241"/>
      <c r="AA47" s="243"/>
      <c r="AB47" s="155"/>
      <c r="AC47" s="155"/>
      <c r="AD47" s="155"/>
      <c r="AE47" s="156"/>
      <c r="AF47" s="241"/>
      <c r="AG47" s="243"/>
      <c r="AH47" s="155"/>
      <c r="AI47" s="155"/>
      <c r="AJ47" s="155"/>
      <c r="AK47" s="156"/>
      <c r="AL47" s="241"/>
      <c r="AM47" s="242">
        <f t="shared" si="6"/>
        <v>0</v>
      </c>
      <c r="AN47" s="202">
        <f t="shared" si="7"/>
        <v>0</v>
      </c>
    </row>
    <row r="48" spans="1:40" x14ac:dyDescent="0.4">
      <c r="A48" s="26">
        <f>'様式2(一覧)'!A48</f>
        <v>41</v>
      </c>
      <c r="B48" s="92">
        <f>'様式2(一覧)'!B48</f>
        <v>0</v>
      </c>
      <c r="C48" s="154"/>
      <c r="D48" s="155"/>
      <c r="E48" s="155"/>
      <c r="F48" s="155"/>
      <c r="G48" s="156"/>
      <c r="H48" s="241"/>
      <c r="I48" s="243"/>
      <c r="J48" s="155"/>
      <c r="K48" s="155"/>
      <c r="L48" s="155"/>
      <c r="M48" s="156"/>
      <c r="N48" s="241"/>
      <c r="O48" s="243"/>
      <c r="P48" s="155"/>
      <c r="Q48" s="155"/>
      <c r="R48" s="155"/>
      <c r="S48" s="156"/>
      <c r="T48" s="241"/>
      <c r="U48" s="243"/>
      <c r="V48" s="155"/>
      <c r="W48" s="155"/>
      <c r="X48" s="155"/>
      <c r="Y48" s="156"/>
      <c r="Z48" s="241"/>
      <c r="AA48" s="243"/>
      <c r="AB48" s="155"/>
      <c r="AC48" s="155"/>
      <c r="AD48" s="155"/>
      <c r="AE48" s="156"/>
      <c r="AF48" s="241"/>
      <c r="AG48" s="243"/>
      <c r="AH48" s="155"/>
      <c r="AI48" s="155"/>
      <c r="AJ48" s="155"/>
      <c r="AK48" s="156"/>
      <c r="AL48" s="241"/>
      <c r="AM48" s="242">
        <f t="shared" si="6"/>
        <v>0</v>
      </c>
      <c r="AN48" s="202">
        <f t="shared" si="7"/>
        <v>0</v>
      </c>
    </row>
    <row r="49" spans="1:40" x14ac:dyDescent="0.4">
      <c r="A49" s="26">
        <f>'様式2(一覧)'!A49</f>
        <v>42</v>
      </c>
      <c r="B49" s="92">
        <f>'様式2(一覧)'!B49</f>
        <v>0</v>
      </c>
      <c r="C49" s="154"/>
      <c r="D49" s="155"/>
      <c r="E49" s="155"/>
      <c r="F49" s="155"/>
      <c r="G49" s="156"/>
      <c r="H49" s="241"/>
      <c r="I49" s="243"/>
      <c r="J49" s="155"/>
      <c r="K49" s="155"/>
      <c r="L49" s="155"/>
      <c r="M49" s="156"/>
      <c r="N49" s="241"/>
      <c r="O49" s="243"/>
      <c r="P49" s="155"/>
      <c r="Q49" s="155"/>
      <c r="R49" s="155"/>
      <c r="S49" s="156"/>
      <c r="T49" s="241"/>
      <c r="U49" s="243"/>
      <c r="V49" s="155"/>
      <c r="W49" s="155"/>
      <c r="X49" s="155"/>
      <c r="Y49" s="156"/>
      <c r="Z49" s="241"/>
      <c r="AA49" s="243"/>
      <c r="AB49" s="155"/>
      <c r="AC49" s="155"/>
      <c r="AD49" s="155"/>
      <c r="AE49" s="156"/>
      <c r="AF49" s="241"/>
      <c r="AG49" s="243"/>
      <c r="AH49" s="155"/>
      <c r="AI49" s="155"/>
      <c r="AJ49" s="155"/>
      <c r="AK49" s="156"/>
      <c r="AL49" s="241"/>
      <c r="AM49" s="242">
        <f t="shared" si="6"/>
        <v>0</v>
      </c>
      <c r="AN49" s="202">
        <f t="shared" si="7"/>
        <v>0</v>
      </c>
    </row>
    <row r="50" spans="1:40" x14ac:dyDescent="0.4">
      <c r="A50" s="26">
        <f>'様式2(一覧)'!A50</f>
        <v>43</v>
      </c>
      <c r="B50" s="92">
        <f>'様式2(一覧)'!B50</f>
        <v>0</v>
      </c>
      <c r="C50" s="154"/>
      <c r="D50" s="155"/>
      <c r="E50" s="155"/>
      <c r="F50" s="155"/>
      <c r="G50" s="156"/>
      <c r="H50" s="241"/>
      <c r="I50" s="243"/>
      <c r="J50" s="155"/>
      <c r="K50" s="155"/>
      <c r="L50" s="155"/>
      <c r="M50" s="156"/>
      <c r="N50" s="241"/>
      <c r="O50" s="243"/>
      <c r="P50" s="155"/>
      <c r="Q50" s="155"/>
      <c r="R50" s="155"/>
      <c r="S50" s="156"/>
      <c r="T50" s="241"/>
      <c r="U50" s="243"/>
      <c r="V50" s="155"/>
      <c r="W50" s="155"/>
      <c r="X50" s="155"/>
      <c r="Y50" s="156"/>
      <c r="Z50" s="241"/>
      <c r="AA50" s="243"/>
      <c r="AB50" s="155"/>
      <c r="AC50" s="155"/>
      <c r="AD50" s="155"/>
      <c r="AE50" s="156"/>
      <c r="AF50" s="241"/>
      <c r="AG50" s="243"/>
      <c r="AH50" s="155"/>
      <c r="AI50" s="155"/>
      <c r="AJ50" s="155"/>
      <c r="AK50" s="156"/>
      <c r="AL50" s="241"/>
      <c r="AM50" s="242">
        <f t="shared" si="6"/>
        <v>0</v>
      </c>
      <c r="AN50" s="202">
        <f t="shared" si="7"/>
        <v>0</v>
      </c>
    </row>
    <row r="51" spans="1:40" x14ac:dyDescent="0.4">
      <c r="A51" s="26">
        <f>'様式2(一覧)'!A51</f>
        <v>44</v>
      </c>
      <c r="B51" s="92">
        <f>'様式2(一覧)'!B51</f>
        <v>0</v>
      </c>
      <c r="C51" s="154"/>
      <c r="D51" s="155"/>
      <c r="E51" s="155"/>
      <c r="F51" s="155"/>
      <c r="G51" s="156"/>
      <c r="H51" s="241"/>
      <c r="I51" s="243"/>
      <c r="J51" s="155"/>
      <c r="K51" s="155"/>
      <c r="L51" s="155"/>
      <c r="M51" s="156"/>
      <c r="N51" s="241"/>
      <c r="O51" s="243"/>
      <c r="P51" s="155"/>
      <c r="Q51" s="155"/>
      <c r="R51" s="155"/>
      <c r="S51" s="156"/>
      <c r="T51" s="241"/>
      <c r="U51" s="243"/>
      <c r="V51" s="155"/>
      <c r="W51" s="155"/>
      <c r="X51" s="155"/>
      <c r="Y51" s="156"/>
      <c r="Z51" s="241"/>
      <c r="AA51" s="243"/>
      <c r="AB51" s="155"/>
      <c r="AC51" s="155"/>
      <c r="AD51" s="155"/>
      <c r="AE51" s="156"/>
      <c r="AF51" s="241"/>
      <c r="AG51" s="243"/>
      <c r="AH51" s="155"/>
      <c r="AI51" s="155"/>
      <c r="AJ51" s="155"/>
      <c r="AK51" s="156"/>
      <c r="AL51" s="241"/>
      <c r="AM51" s="242">
        <f t="shared" si="6"/>
        <v>0</v>
      </c>
      <c r="AN51" s="202">
        <f t="shared" si="7"/>
        <v>0</v>
      </c>
    </row>
    <row r="52" spans="1:40" x14ac:dyDescent="0.4">
      <c r="A52" s="26">
        <f>'様式2(一覧)'!A52</f>
        <v>45</v>
      </c>
      <c r="B52" s="92">
        <f>'様式2(一覧)'!B52</f>
        <v>0</v>
      </c>
      <c r="C52" s="154"/>
      <c r="D52" s="155"/>
      <c r="E52" s="155"/>
      <c r="F52" s="155"/>
      <c r="G52" s="156"/>
      <c r="H52" s="241"/>
      <c r="I52" s="243"/>
      <c r="J52" s="155"/>
      <c r="K52" s="155"/>
      <c r="L52" s="155"/>
      <c r="M52" s="156"/>
      <c r="N52" s="241"/>
      <c r="O52" s="243"/>
      <c r="P52" s="155"/>
      <c r="Q52" s="155"/>
      <c r="R52" s="155"/>
      <c r="S52" s="156"/>
      <c r="T52" s="241"/>
      <c r="U52" s="243"/>
      <c r="V52" s="155"/>
      <c r="W52" s="155"/>
      <c r="X52" s="155"/>
      <c r="Y52" s="156"/>
      <c r="Z52" s="241"/>
      <c r="AA52" s="243"/>
      <c r="AB52" s="155"/>
      <c r="AC52" s="155"/>
      <c r="AD52" s="155"/>
      <c r="AE52" s="156"/>
      <c r="AF52" s="241"/>
      <c r="AG52" s="243"/>
      <c r="AH52" s="155"/>
      <c r="AI52" s="155"/>
      <c r="AJ52" s="155"/>
      <c r="AK52" s="156"/>
      <c r="AL52" s="241"/>
      <c r="AM52" s="242">
        <f t="shared" si="6"/>
        <v>0</v>
      </c>
      <c r="AN52" s="202">
        <f t="shared" si="7"/>
        <v>0</v>
      </c>
    </row>
    <row r="53" spans="1:40" x14ac:dyDescent="0.4">
      <c r="A53" s="26">
        <f>'様式2(一覧)'!A53</f>
        <v>46</v>
      </c>
      <c r="B53" s="92">
        <f>'様式2(一覧)'!B53</f>
        <v>0</v>
      </c>
      <c r="C53" s="154"/>
      <c r="D53" s="155"/>
      <c r="E53" s="155"/>
      <c r="F53" s="155"/>
      <c r="G53" s="156"/>
      <c r="H53" s="241"/>
      <c r="I53" s="243"/>
      <c r="J53" s="155"/>
      <c r="K53" s="155"/>
      <c r="L53" s="155"/>
      <c r="M53" s="156"/>
      <c r="N53" s="241"/>
      <c r="O53" s="243"/>
      <c r="P53" s="155"/>
      <c r="Q53" s="155"/>
      <c r="R53" s="155"/>
      <c r="S53" s="156"/>
      <c r="T53" s="241"/>
      <c r="U53" s="243"/>
      <c r="V53" s="155"/>
      <c r="W53" s="155"/>
      <c r="X53" s="155"/>
      <c r="Y53" s="156"/>
      <c r="Z53" s="241"/>
      <c r="AA53" s="243"/>
      <c r="AB53" s="155"/>
      <c r="AC53" s="155"/>
      <c r="AD53" s="155"/>
      <c r="AE53" s="156"/>
      <c r="AF53" s="241"/>
      <c r="AG53" s="243"/>
      <c r="AH53" s="155"/>
      <c r="AI53" s="155"/>
      <c r="AJ53" s="155"/>
      <c r="AK53" s="156"/>
      <c r="AL53" s="241"/>
      <c r="AM53" s="242">
        <f t="shared" si="6"/>
        <v>0</v>
      </c>
      <c r="AN53" s="202">
        <f t="shared" si="7"/>
        <v>0</v>
      </c>
    </row>
    <row r="54" spans="1:40" x14ac:dyDescent="0.4">
      <c r="A54" s="26">
        <f>'様式2(一覧)'!A54</f>
        <v>47</v>
      </c>
      <c r="B54" s="92">
        <f>'様式2(一覧)'!B54</f>
        <v>0</v>
      </c>
      <c r="C54" s="154"/>
      <c r="D54" s="155"/>
      <c r="E54" s="155"/>
      <c r="F54" s="155"/>
      <c r="G54" s="156"/>
      <c r="H54" s="241"/>
      <c r="I54" s="243"/>
      <c r="J54" s="155"/>
      <c r="K54" s="155"/>
      <c r="L54" s="155"/>
      <c r="M54" s="156"/>
      <c r="N54" s="241"/>
      <c r="O54" s="243"/>
      <c r="P54" s="155"/>
      <c r="Q54" s="155"/>
      <c r="R54" s="155"/>
      <c r="S54" s="156"/>
      <c r="T54" s="241"/>
      <c r="U54" s="243"/>
      <c r="V54" s="155"/>
      <c r="W54" s="155"/>
      <c r="X54" s="155"/>
      <c r="Y54" s="156"/>
      <c r="Z54" s="241"/>
      <c r="AA54" s="243"/>
      <c r="AB54" s="155"/>
      <c r="AC54" s="155"/>
      <c r="AD54" s="155"/>
      <c r="AE54" s="156"/>
      <c r="AF54" s="241"/>
      <c r="AG54" s="243"/>
      <c r="AH54" s="155"/>
      <c r="AI54" s="155"/>
      <c r="AJ54" s="155"/>
      <c r="AK54" s="156"/>
      <c r="AL54" s="241"/>
      <c r="AM54" s="242">
        <f t="shared" si="6"/>
        <v>0</v>
      </c>
      <c r="AN54" s="202">
        <f t="shared" si="7"/>
        <v>0</v>
      </c>
    </row>
    <row r="55" spans="1:40" x14ac:dyDescent="0.4">
      <c r="A55" s="26">
        <f>'様式2(一覧)'!A55</f>
        <v>48</v>
      </c>
      <c r="B55" s="92">
        <f>'様式2(一覧)'!B55</f>
        <v>0</v>
      </c>
      <c r="C55" s="154"/>
      <c r="D55" s="155"/>
      <c r="E55" s="155"/>
      <c r="F55" s="155"/>
      <c r="G55" s="156"/>
      <c r="H55" s="241"/>
      <c r="I55" s="243"/>
      <c r="J55" s="155"/>
      <c r="K55" s="155"/>
      <c r="L55" s="155"/>
      <c r="M55" s="156"/>
      <c r="N55" s="241"/>
      <c r="O55" s="243"/>
      <c r="P55" s="155"/>
      <c r="Q55" s="155"/>
      <c r="R55" s="155"/>
      <c r="S55" s="156"/>
      <c r="T55" s="241"/>
      <c r="U55" s="243"/>
      <c r="V55" s="155"/>
      <c r="W55" s="155"/>
      <c r="X55" s="155"/>
      <c r="Y55" s="156"/>
      <c r="Z55" s="241"/>
      <c r="AA55" s="243"/>
      <c r="AB55" s="155"/>
      <c r="AC55" s="155"/>
      <c r="AD55" s="155"/>
      <c r="AE55" s="156"/>
      <c r="AF55" s="241"/>
      <c r="AG55" s="243"/>
      <c r="AH55" s="155"/>
      <c r="AI55" s="155"/>
      <c r="AJ55" s="155"/>
      <c r="AK55" s="156"/>
      <c r="AL55" s="241"/>
      <c r="AM55" s="242">
        <f t="shared" si="6"/>
        <v>0</v>
      </c>
      <c r="AN55" s="202">
        <f t="shared" si="7"/>
        <v>0</v>
      </c>
    </row>
    <row r="56" spans="1:40" x14ac:dyDescent="0.4">
      <c r="A56" s="26">
        <f>'様式2(一覧)'!A56</f>
        <v>49</v>
      </c>
      <c r="B56" s="92">
        <f>'様式2(一覧)'!B56</f>
        <v>0</v>
      </c>
      <c r="C56" s="154"/>
      <c r="D56" s="155"/>
      <c r="E56" s="155"/>
      <c r="F56" s="155"/>
      <c r="G56" s="156"/>
      <c r="H56" s="241"/>
      <c r="I56" s="243"/>
      <c r="J56" s="155"/>
      <c r="K56" s="155"/>
      <c r="L56" s="155"/>
      <c r="M56" s="156"/>
      <c r="N56" s="241"/>
      <c r="O56" s="243"/>
      <c r="P56" s="155"/>
      <c r="Q56" s="155"/>
      <c r="R56" s="155"/>
      <c r="S56" s="156"/>
      <c r="T56" s="241"/>
      <c r="U56" s="243"/>
      <c r="V56" s="155"/>
      <c r="W56" s="155"/>
      <c r="X56" s="155"/>
      <c r="Y56" s="156"/>
      <c r="Z56" s="241"/>
      <c r="AA56" s="243"/>
      <c r="AB56" s="155"/>
      <c r="AC56" s="155"/>
      <c r="AD56" s="155"/>
      <c r="AE56" s="156"/>
      <c r="AF56" s="241"/>
      <c r="AG56" s="243"/>
      <c r="AH56" s="155"/>
      <c r="AI56" s="155"/>
      <c r="AJ56" s="155"/>
      <c r="AK56" s="156"/>
      <c r="AL56" s="241"/>
      <c r="AM56" s="242">
        <f t="shared" si="6"/>
        <v>0</v>
      </c>
      <c r="AN56" s="202">
        <f t="shared" si="7"/>
        <v>0</v>
      </c>
    </row>
    <row r="57" spans="1:40" x14ac:dyDescent="0.4">
      <c r="A57" s="26">
        <f>'様式2(一覧)'!A57</f>
        <v>50</v>
      </c>
      <c r="B57" s="92">
        <f>'様式2(一覧)'!B57</f>
        <v>0</v>
      </c>
      <c r="C57" s="154"/>
      <c r="D57" s="155"/>
      <c r="E57" s="155"/>
      <c r="F57" s="155"/>
      <c r="G57" s="156"/>
      <c r="H57" s="241"/>
      <c r="I57" s="243"/>
      <c r="J57" s="155"/>
      <c r="K57" s="155"/>
      <c r="L57" s="155"/>
      <c r="M57" s="156"/>
      <c r="N57" s="241"/>
      <c r="O57" s="243"/>
      <c r="P57" s="155"/>
      <c r="Q57" s="155"/>
      <c r="R57" s="155"/>
      <c r="S57" s="156"/>
      <c r="T57" s="241"/>
      <c r="U57" s="243"/>
      <c r="V57" s="155"/>
      <c r="W57" s="155"/>
      <c r="X57" s="155"/>
      <c r="Y57" s="156"/>
      <c r="Z57" s="241"/>
      <c r="AA57" s="243"/>
      <c r="AB57" s="155"/>
      <c r="AC57" s="155"/>
      <c r="AD57" s="155"/>
      <c r="AE57" s="156"/>
      <c r="AF57" s="241"/>
      <c r="AG57" s="243"/>
      <c r="AH57" s="155"/>
      <c r="AI57" s="155"/>
      <c r="AJ57" s="155"/>
      <c r="AK57" s="156"/>
      <c r="AL57" s="241"/>
      <c r="AM57" s="242">
        <f t="shared" si="6"/>
        <v>0</v>
      </c>
      <c r="AN57" s="202">
        <f t="shared" si="7"/>
        <v>0</v>
      </c>
    </row>
    <row r="58" spans="1:40" hidden="1" x14ac:dyDescent="0.4">
      <c r="A58" s="26">
        <f>'様式2(一覧)'!A58</f>
        <v>51</v>
      </c>
      <c r="B58" s="92">
        <f>'様式2(一覧)'!B58</f>
        <v>0</v>
      </c>
      <c r="C58" s="154"/>
      <c r="D58" s="155"/>
      <c r="E58" s="155"/>
      <c r="F58" s="155"/>
      <c r="G58" s="156"/>
      <c r="H58" s="241"/>
      <c r="I58" s="243"/>
      <c r="J58" s="155"/>
      <c r="K58" s="155"/>
      <c r="L58" s="155"/>
      <c r="M58" s="156"/>
      <c r="N58" s="241"/>
      <c r="O58" s="243"/>
      <c r="P58" s="155"/>
      <c r="Q58" s="155"/>
      <c r="R58" s="155"/>
      <c r="S58" s="156"/>
      <c r="T58" s="241"/>
      <c r="U58" s="243"/>
      <c r="V58" s="155"/>
      <c r="W58" s="155"/>
      <c r="X58" s="155"/>
      <c r="Y58" s="156"/>
      <c r="Z58" s="241"/>
      <c r="AA58" s="243"/>
      <c r="AB58" s="155"/>
      <c r="AC58" s="155"/>
      <c r="AD58" s="155"/>
      <c r="AE58" s="156"/>
      <c r="AF58" s="241"/>
      <c r="AG58" s="243"/>
      <c r="AH58" s="155"/>
      <c r="AI58" s="155"/>
      <c r="AJ58" s="155"/>
      <c r="AK58" s="156"/>
      <c r="AL58" s="241"/>
      <c r="AM58" s="242">
        <f t="shared" si="6"/>
        <v>0</v>
      </c>
      <c r="AN58" s="202">
        <f t="shared" si="7"/>
        <v>0</v>
      </c>
    </row>
    <row r="59" spans="1:40" hidden="1" x14ac:dyDescent="0.4">
      <c r="A59" s="26">
        <f>'様式2(一覧)'!A59</f>
        <v>52</v>
      </c>
      <c r="B59" s="92">
        <f>'様式2(一覧)'!B59</f>
        <v>0</v>
      </c>
      <c r="C59" s="154"/>
      <c r="D59" s="155"/>
      <c r="E59" s="155"/>
      <c r="F59" s="155"/>
      <c r="G59" s="156"/>
      <c r="H59" s="241"/>
      <c r="I59" s="243"/>
      <c r="J59" s="155"/>
      <c r="K59" s="155"/>
      <c r="L59" s="155"/>
      <c r="M59" s="156"/>
      <c r="N59" s="241"/>
      <c r="O59" s="243"/>
      <c r="P59" s="155"/>
      <c r="Q59" s="155"/>
      <c r="R59" s="155"/>
      <c r="S59" s="156"/>
      <c r="T59" s="241"/>
      <c r="U59" s="243"/>
      <c r="V59" s="155"/>
      <c r="W59" s="155"/>
      <c r="X59" s="155"/>
      <c r="Y59" s="156"/>
      <c r="Z59" s="241"/>
      <c r="AA59" s="243"/>
      <c r="AB59" s="155"/>
      <c r="AC59" s="155"/>
      <c r="AD59" s="155"/>
      <c r="AE59" s="156"/>
      <c r="AF59" s="241"/>
      <c r="AG59" s="243"/>
      <c r="AH59" s="155"/>
      <c r="AI59" s="155"/>
      <c r="AJ59" s="155"/>
      <c r="AK59" s="156"/>
      <c r="AL59" s="241"/>
      <c r="AM59" s="242">
        <f t="shared" si="6"/>
        <v>0</v>
      </c>
      <c r="AN59" s="202">
        <f t="shared" si="7"/>
        <v>0</v>
      </c>
    </row>
    <row r="60" spans="1:40" hidden="1" x14ac:dyDescent="0.4">
      <c r="A60" s="26">
        <f>'様式2(一覧)'!A60</f>
        <v>53</v>
      </c>
      <c r="B60" s="92">
        <f>'様式2(一覧)'!B60</f>
        <v>0</v>
      </c>
      <c r="C60" s="154"/>
      <c r="D60" s="155"/>
      <c r="E60" s="155"/>
      <c r="F60" s="155"/>
      <c r="G60" s="156"/>
      <c r="H60" s="241"/>
      <c r="I60" s="243"/>
      <c r="J60" s="155"/>
      <c r="K60" s="155"/>
      <c r="L60" s="155"/>
      <c r="M60" s="156"/>
      <c r="N60" s="241"/>
      <c r="O60" s="243"/>
      <c r="P60" s="155"/>
      <c r="Q60" s="155"/>
      <c r="R60" s="155"/>
      <c r="S60" s="156"/>
      <c r="T60" s="241"/>
      <c r="U60" s="243"/>
      <c r="V60" s="155"/>
      <c r="W60" s="155"/>
      <c r="X60" s="155"/>
      <c r="Y60" s="156"/>
      <c r="Z60" s="241"/>
      <c r="AA60" s="243"/>
      <c r="AB60" s="155"/>
      <c r="AC60" s="155"/>
      <c r="AD60" s="155"/>
      <c r="AE60" s="156"/>
      <c r="AF60" s="241"/>
      <c r="AG60" s="243"/>
      <c r="AH60" s="155"/>
      <c r="AI60" s="155"/>
      <c r="AJ60" s="155"/>
      <c r="AK60" s="156"/>
      <c r="AL60" s="241"/>
      <c r="AM60" s="242">
        <f t="shared" si="6"/>
        <v>0</v>
      </c>
      <c r="AN60" s="202">
        <f t="shared" si="7"/>
        <v>0</v>
      </c>
    </row>
    <row r="61" spans="1:40" hidden="1" x14ac:dyDescent="0.4">
      <c r="A61" s="26">
        <f>'様式2(一覧)'!A61</f>
        <v>54</v>
      </c>
      <c r="B61" s="92">
        <f>'様式2(一覧)'!B61</f>
        <v>0</v>
      </c>
      <c r="C61" s="154"/>
      <c r="D61" s="155"/>
      <c r="E61" s="155"/>
      <c r="F61" s="155"/>
      <c r="G61" s="156"/>
      <c r="H61" s="241"/>
      <c r="I61" s="243"/>
      <c r="J61" s="155"/>
      <c r="K61" s="155"/>
      <c r="L61" s="155"/>
      <c r="M61" s="156"/>
      <c r="N61" s="241"/>
      <c r="O61" s="243"/>
      <c r="P61" s="155"/>
      <c r="Q61" s="155"/>
      <c r="R61" s="155"/>
      <c r="S61" s="156"/>
      <c r="T61" s="241"/>
      <c r="U61" s="243"/>
      <c r="V61" s="155"/>
      <c r="W61" s="155"/>
      <c r="X61" s="155"/>
      <c r="Y61" s="156"/>
      <c r="Z61" s="241"/>
      <c r="AA61" s="243"/>
      <c r="AB61" s="155"/>
      <c r="AC61" s="155"/>
      <c r="AD61" s="155"/>
      <c r="AE61" s="156"/>
      <c r="AF61" s="241"/>
      <c r="AG61" s="243"/>
      <c r="AH61" s="155"/>
      <c r="AI61" s="155"/>
      <c r="AJ61" s="155"/>
      <c r="AK61" s="156"/>
      <c r="AL61" s="241"/>
      <c r="AM61" s="242">
        <f t="shared" si="6"/>
        <v>0</v>
      </c>
      <c r="AN61" s="202">
        <f t="shared" si="7"/>
        <v>0</v>
      </c>
    </row>
    <row r="62" spans="1:40" hidden="1" x14ac:dyDescent="0.4">
      <c r="A62" s="26">
        <f>'様式2(一覧)'!A62</f>
        <v>55</v>
      </c>
      <c r="B62" s="92">
        <f>'様式2(一覧)'!B62</f>
        <v>0</v>
      </c>
      <c r="C62" s="154"/>
      <c r="D62" s="155"/>
      <c r="E62" s="155"/>
      <c r="F62" s="155"/>
      <c r="G62" s="156"/>
      <c r="H62" s="241"/>
      <c r="I62" s="243"/>
      <c r="J62" s="155"/>
      <c r="K62" s="155"/>
      <c r="L62" s="155"/>
      <c r="M62" s="156"/>
      <c r="N62" s="241"/>
      <c r="O62" s="243"/>
      <c r="P62" s="155"/>
      <c r="Q62" s="155"/>
      <c r="R62" s="155"/>
      <c r="S62" s="156"/>
      <c r="T62" s="241"/>
      <c r="U62" s="243"/>
      <c r="V62" s="155"/>
      <c r="W62" s="155"/>
      <c r="X62" s="155"/>
      <c r="Y62" s="156"/>
      <c r="Z62" s="241"/>
      <c r="AA62" s="243"/>
      <c r="AB62" s="155"/>
      <c r="AC62" s="155"/>
      <c r="AD62" s="155"/>
      <c r="AE62" s="156"/>
      <c r="AF62" s="241"/>
      <c r="AG62" s="243"/>
      <c r="AH62" s="155"/>
      <c r="AI62" s="155"/>
      <c r="AJ62" s="155"/>
      <c r="AK62" s="156"/>
      <c r="AL62" s="241"/>
      <c r="AM62" s="242">
        <f t="shared" si="6"/>
        <v>0</v>
      </c>
      <c r="AN62" s="202">
        <f t="shared" si="7"/>
        <v>0</v>
      </c>
    </row>
    <row r="63" spans="1:40" hidden="1" x14ac:dyDescent="0.4">
      <c r="A63" s="26">
        <f>'様式2(一覧)'!A63</f>
        <v>56</v>
      </c>
      <c r="B63" s="92">
        <f>'様式2(一覧)'!B63</f>
        <v>0</v>
      </c>
      <c r="C63" s="154"/>
      <c r="D63" s="155"/>
      <c r="E63" s="155"/>
      <c r="F63" s="155"/>
      <c r="G63" s="156"/>
      <c r="H63" s="241"/>
      <c r="I63" s="243"/>
      <c r="J63" s="155"/>
      <c r="K63" s="155"/>
      <c r="L63" s="155"/>
      <c r="M63" s="156"/>
      <c r="N63" s="241"/>
      <c r="O63" s="243"/>
      <c r="P63" s="155"/>
      <c r="Q63" s="155"/>
      <c r="R63" s="155"/>
      <c r="S63" s="156"/>
      <c r="T63" s="241"/>
      <c r="U63" s="243"/>
      <c r="V63" s="155"/>
      <c r="W63" s="155"/>
      <c r="X63" s="155"/>
      <c r="Y63" s="156"/>
      <c r="Z63" s="241"/>
      <c r="AA63" s="243"/>
      <c r="AB63" s="155"/>
      <c r="AC63" s="155"/>
      <c r="AD63" s="155"/>
      <c r="AE63" s="156"/>
      <c r="AF63" s="241"/>
      <c r="AG63" s="243"/>
      <c r="AH63" s="155"/>
      <c r="AI63" s="155"/>
      <c r="AJ63" s="155"/>
      <c r="AK63" s="156"/>
      <c r="AL63" s="241"/>
      <c r="AM63" s="242">
        <f t="shared" si="6"/>
        <v>0</v>
      </c>
      <c r="AN63" s="202">
        <f t="shared" si="7"/>
        <v>0</v>
      </c>
    </row>
    <row r="64" spans="1:40" hidden="1" x14ac:dyDescent="0.4">
      <c r="A64" s="26">
        <f>'様式2(一覧)'!A64</f>
        <v>57</v>
      </c>
      <c r="B64" s="92">
        <f>'様式2(一覧)'!B64</f>
        <v>0</v>
      </c>
      <c r="C64" s="154"/>
      <c r="D64" s="155"/>
      <c r="E64" s="155"/>
      <c r="F64" s="155"/>
      <c r="G64" s="156"/>
      <c r="H64" s="241"/>
      <c r="I64" s="243"/>
      <c r="J64" s="155"/>
      <c r="K64" s="155"/>
      <c r="L64" s="155"/>
      <c r="M64" s="156"/>
      <c r="N64" s="241"/>
      <c r="O64" s="243"/>
      <c r="P64" s="155"/>
      <c r="Q64" s="155"/>
      <c r="R64" s="155"/>
      <c r="S64" s="156"/>
      <c r="T64" s="241"/>
      <c r="U64" s="243"/>
      <c r="V64" s="155"/>
      <c r="W64" s="155"/>
      <c r="X64" s="155"/>
      <c r="Y64" s="156"/>
      <c r="Z64" s="241"/>
      <c r="AA64" s="243"/>
      <c r="AB64" s="155"/>
      <c r="AC64" s="155"/>
      <c r="AD64" s="155"/>
      <c r="AE64" s="156"/>
      <c r="AF64" s="241"/>
      <c r="AG64" s="243"/>
      <c r="AH64" s="155"/>
      <c r="AI64" s="155"/>
      <c r="AJ64" s="155"/>
      <c r="AK64" s="156"/>
      <c r="AL64" s="241"/>
      <c r="AM64" s="242">
        <f t="shared" si="6"/>
        <v>0</v>
      </c>
      <c r="AN64" s="202">
        <f t="shared" si="7"/>
        <v>0</v>
      </c>
    </row>
    <row r="65" spans="1:40" hidden="1" x14ac:dyDescent="0.4">
      <c r="A65" s="26">
        <f>'様式2(一覧)'!A65</f>
        <v>58</v>
      </c>
      <c r="B65" s="92">
        <f>'様式2(一覧)'!B65</f>
        <v>0</v>
      </c>
      <c r="C65" s="154"/>
      <c r="D65" s="155"/>
      <c r="E65" s="155"/>
      <c r="F65" s="155"/>
      <c r="G65" s="156"/>
      <c r="H65" s="241"/>
      <c r="I65" s="243"/>
      <c r="J65" s="155"/>
      <c r="K65" s="155"/>
      <c r="L65" s="155"/>
      <c r="M65" s="156"/>
      <c r="N65" s="241"/>
      <c r="O65" s="243"/>
      <c r="P65" s="155"/>
      <c r="Q65" s="155"/>
      <c r="R65" s="155"/>
      <c r="S65" s="156"/>
      <c r="T65" s="241"/>
      <c r="U65" s="243"/>
      <c r="V65" s="155"/>
      <c r="W65" s="155"/>
      <c r="X65" s="155"/>
      <c r="Y65" s="156"/>
      <c r="Z65" s="241"/>
      <c r="AA65" s="243"/>
      <c r="AB65" s="155"/>
      <c r="AC65" s="155"/>
      <c r="AD65" s="155"/>
      <c r="AE65" s="156"/>
      <c r="AF65" s="241"/>
      <c r="AG65" s="243"/>
      <c r="AH65" s="155"/>
      <c r="AI65" s="155"/>
      <c r="AJ65" s="155"/>
      <c r="AK65" s="156"/>
      <c r="AL65" s="241"/>
      <c r="AM65" s="242">
        <f t="shared" si="6"/>
        <v>0</v>
      </c>
      <c r="AN65" s="202">
        <f t="shared" si="7"/>
        <v>0</v>
      </c>
    </row>
    <row r="66" spans="1:40" hidden="1" x14ac:dyDescent="0.4">
      <c r="A66" s="26">
        <f>'様式2(一覧)'!A66</f>
        <v>59</v>
      </c>
      <c r="B66" s="92">
        <f>'様式2(一覧)'!B66</f>
        <v>0</v>
      </c>
      <c r="C66" s="154"/>
      <c r="D66" s="155"/>
      <c r="E66" s="155"/>
      <c r="F66" s="155"/>
      <c r="G66" s="156"/>
      <c r="H66" s="241"/>
      <c r="I66" s="243"/>
      <c r="J66" s="155"/>
      <c r="K66" s="155"/>
      <c r="L66" s="155"/>
      <c r="M66" s="156"/>
      <c r="N66" s="241"/>
      <c r="O66" s="243"/>
      <c r="P66" s="155"/>
      <c r="Q66" s="155"/>
      <c r="R66" s="155"/>
      <c r="S66" s="156"/>
      <c r="T66" s="241"/>
      <c r="U66" s="243"/>
      <c r="V66" s="155"/>
      <c r="W66" s="155"/>
      <c r="X66" s="155"/>
      <c r="Y66" s="156"/>
      <c r="Z66" s="241"/>
      <c r="AA66" s="243"/>
      <c r="AB66" s="155"/>
      <c r="AC66" s="155"/>
      <c r="AD66" s="155"/>
      <c r="AE66" s="156"/>
      <c r="AF66" s="241"/>
      <c r="AG66" s="243"/>
      <c r="AH66" s="155"/>
      <c r="AI66" s="155"/>
      <c r="AJ66" s="155"/>
      <c r="AK66" s="156"/>
      <c r="AL66" s="241"/>
      <c r="AM66" s="242">
        <f t="shared" si="6"/>
        <v>0</v>
      </c>
      <c r="AN66" s="202">
        <f t="shared" si="7"/>
        <v>0</v>
      </c>
    </row>
    <row r="67" spans="1:40" hidden="1" x14ac:dyDescent="0.4">
      <c r="A67" s="26">
        <f>'様式2(一覧)'!A67</f>
        <v>60</v>
      </c>
      <c r="B67" s="92">
        <f>'様式2(一覧)'!B67</f>
        <v>0</v>
      </c>
      <c r="C67" s="154"/>
      <c r="D67" s="155"/>
      <c r="E67" s="155"/>
      <c r="F67" s="155"/>
      <c r="G67" s="156"/>
      <c r="H67" s="241"/>
      <c r="I67" s="243"/>
      <c r="J67" s="155"/>
      <c r="K67" s="155"/>
      <c r="L67" s="155"/>
      <c r="M67" s="156"/>
      <c r="N67" s="241"/>
      <c r="O67" s="243"/>
      <c r="P67" s="155"/>
      <c r="Q67" s="155"/>
      <c r="R67" s="155"/>
      <c r="S67" s="156"/>
      <c r="T67" s="241"/>
      <c r="U67" s="243"/>
      <c r="V67" s="155"/>
      <c r="W67" s="155"/>
      <c r="X67" s="155"/>
      <c r="Y67" s="156"/>
      <c r="Z67" s="241"/>
      <c r="AA67" s="243"/>
      <c r="AB67" s="155"/>
      <c r="AC67" s="155"/>
      <c r="AD67" s="155"/>
      <c r="AE67" s="156"/>
      <c r="AF67" s="241"/>
      <c r="AG67" s="243"/>
      <c r="AH67" s="155"/>
      <c r="AI67" s="155"/>
      <c r="AJ67" s="155"/>
      <c r="AK67" s="156"/>
      <c r="AL67" s="241"/>
      <c r="AM67" s="242">
        <f t="shared" si="6"/>
        <v>0</v>
      </c>
      <c r="AN67" s="202">
        <f t="shared" si="7"/>
        <v>0</v>
      </c>
    </row>
    <row r="68" spans="1:40" hidden="1" x14ac:dyDescent="0.4">
      <c r="A68" s="26">
        <f>'様式2(一覧)'!A68</f>
        <v>61</v>
      </c>
      <c r="B68" s="92">
        <f>'様式2(一覧)'!B68</f>
        <v>0</v>
      </c>
      <c r="C68" s="154"/>
      <c r="D68" s="155"/>
      <c r="E68" s="155"/>
      <c r="F68" s="155"/>
      <c r="G68" s="156"/>
      <c r="H68" s="241"/>
      <c r="I68" s="243"/>
      <c r="J68" s="155"/>
      <c r="K68" s="155"/>
      <c r="L68" s="155"/>
      <c r="M68" s="156"/>
      <c r="N68" s="241"/>
      <c r="O68" s="243"/>
      <c r="P68" s="155"/>
      <c r="Q68" s="155"/>
      <c r="R68" s="155"/>
      <c r="S68" s="156"/>
      <c r="T68" s="241"/>
      <c r="U68" s="243"/>
      <c r="V68" s="155"/>
      <c r="W68" s="155"/>
      <c r="X68" s="155"/>
      <c r="Y68" s="156"/>
      <c r="Z68" s="241"/>
      <c r="AA68" s="243"/>
      <c r="AB68" s="155"/>
      <c r="AC68" s="155"/>
      <c r="AD68" s="155"/>
      <c r="AE68" s="156"/>
      <c r="AF68" s="241"/>
      <c r="AG68" s="243"/>
      <c r="AH68" s="155"/>
      <c r="AI68" s="155"/>
      <c r="AJ68" s="155"/>
      <c r="AK68" s="156"/>
      <c r="AL68" s="241"/>
      <c r="AM68" s="242">
        <f t="shared" si="6"/>
        <v>0</v>
      </c>
      <c r="AN68" s="202">
        <f t="shared" si="7"/>
        <v>0</v>
      </c>
    </row>
    <row r="69" spans="1:40" hidden="1" x14ac:dyDescent="0.4">
      <c r="A69" s="26">
        <f>'様式2(一覧)'!A69</f>
        <v>62</v>
      </c>
      <c r="B69" s="92">
        <f>'様式2(一覧)'!B69</f>
        <v>0</v>
      </c>
      <c r="C69" s="154"/>
      <c r="D69" s="155"/>
      <c r="E69" s="155"/>
      <c r="F69" s="155"/>
      <c r="G69" s="156"/>
      <c r="H69" s="241"/>
      <c r="I69" s="243"/>
      <c r="J69" s="155"/>
      <c r="K69" s="155"/>
      <c r="L69" s="155"/>
      <c r="M69" s="156"/>
      <c r="N69" s="241"/>
      <c r="O69" s="243"/>
      <c r="P69" s="155"/>
      <c r="Q69" s="155"/>
      <c r="R69" s="155"/>
      <c r="S69" s="156"/>
      <c r="T69" s="241"/>
      <c r="U69" s="243"/>
      <c r="V69" s="155"/>
      <c r="W69" s="155"/>
      <c r="X69" s="155"/>
      <c r="Y69" s="156"/>
      <c r="Z69" s="241"/>
      <c r="AA69" s="243"/>
      <c r="AB69" s="155"/>
      <c r="AC69" s="155"/>
      <c r="AD69" s="155"/>
      <c r="AE69" s="156"/>
      <c r="AF69" s="241"/>
      <c r="AG69" s="243"/>
      <c r="AH69" s="155"/>
      <c r="AI69" s="155"/>
      <c r="AJ69" s="155"/>
      <c r="AK69" s="156"/>
      <c r="AL69" s="241"/>
      <c r="AM69" s="242">
        <f t="shared" si="6"/>
        <v>0</v>
      </c>
      <c r="AN69" s="202">
        <f t="shared" si="7"/>
        <v>0</v>
      </c>
    </row>
    <row r="70" spans="1:40" hidden="1" x14ac:dyDescent="0.4">
      <c r="A70" s="26">
        <f>'様式2(一覧)'!A70</f>
        <v>63</v>
      </c>
      <c r="B70" s="92">
        <f>'様式2(一覧)'!B70</f>
        <v>0</v>
      </c>
      <c r="C70" s="154"/>
      <c r="D70" s="155"/>
      <c r="E70" s="155"/>
      <c r="F70" s="155"/>
      <c r="G70" s="156"/>
      <c r="H70" s="241"/>
      <c r="I70" s="243"/>
      <c r="J70" s="155"/>
      <c r="K70" s="155"/>
      <c r="L70" s="155"/>
      <c r="M70" s="156"/>
      <c r="N70" s="241"/>
      <c r="O70" s="243"/>
      <c r="P70" s="155"/>
      <c r="Q70" s="155"/>
      <c r="R70" s="155"/>
      <c r="S70" s="156"/>
      <c r="T70" s="241"/>
      <c r="U70" s="243"/>
      <c r="V70" s="155"/>
      <c r="W70" s="155"/>
      <c r="X70" s="155"/>
      <c r="Y70" s="156"/>
      <c r="Z70" s="241"/>
      <c r="AA70" s="243"/>
      <c r="AB70" s="155"/>
      <c r="AC70" s="155"/>
      <c r="AD70" s="155"/>
      <c r="AE70" s="156"/>
      <c r="AF70" s="241"/>
      <c r="AG70" s="243"/>
      <c r="AH70" s="155"/>
      <c r="AI70" s="155"/>
      <c r="AJ70" s="155"/>
      <c r="AK70" s="156"/>
      <c r="AL70" s="241"/>
      <c r="AM70" s="242">
        <f t="shared" si="6"/>
        <v>0</v>
      </c>
      <c r="AN70" s="202">
        <f t="shared" si="7"/>
        <v>0</v>
      </c>
    </row>
    <row r="71" spans="1:40" hidden="1" x14ac:dyDescent="0.4">
      <c r="A71" s="26">
        <f>'様式2(一覧)'!A71</f>
        <v>64</v>
      </c>
      <c r="B71" s="92">
        <f>'様式2(一覧)'!B71</f>
        <v>0</v>
      </c>
      <c r="C71" s="154"/>
      <c r="D71" s="155"/>
      <c r="E71" s="155"/>
      <c r="F71" s="155"/>
      <c r="G71" s="156"/>
      <c r="H71" s="241"/>
      <c r="I71" s="243"/>
      <c r="J71" s="155"/>
      <c r="K71" s="155"/>
      <c r="L71" s="155"/>
      <c r="M71" s="156"/>
      <c r="N71" s="241"/>
      <c r="O71" s="243"/>
      <c r="P71" s="155"/>
      <c r="Q71" s="155"/>
      <c r="R71" s="155"/>
      <c r="S71" s="156"/>
      <c r="T71" s="241"/>
      <c r="U71" s="243"/>
      <c r="V71" s="155"/>
      <c r="W71" s="155"/>
      <c r="X71" s="155"/>
      <c r="Y71" s="156"/>
      <c r="Z71" s="241"/>
      <c r="AA71" s="243"/>
      <c r="AB71" s="155"/>
      <c r="AC71" s="155"/>
      <c r="AD71" s="155"/>
      <c r="AE71" s="156"/>
      <c r="AF71" s="241"/>
      <c r="AG71" s="243"/>
      <c r="AH71" s="155"/>
      <c r="AI71" s="155"/>
      <c r="AJ71" s="155"/>
      <c r="AK71" s="156"/>
      <c r="AL71" s="241"/>
      <c r="AM71" s="242">
        <f t="shared" si="6"/>
        <v>0</v>
      </c>
      <c r="AN71" s="202">
        <f t="shared" si="7"/>
        <v>0</v>
      </c>
    </row>
    <row r="72" spans="1:40" hidden="1" x14ac:dyDescent="0.4">
      <c r="A72" s="26">
        <f>'様式2(一覧)'!A72</f>
        <v>65</v>
      </c>
      <c r="B72" s="92">
        <f>'様式2(一覧)'!B72</f>
        <v>0</v>
      </c>
      <c r="C72" s="154"/>
      <c r="D72" s="155"/>
      <c r="E72" s="155"/>
      <c r="F72" s="155"/>
      <c r="G72" s="156"/>
      <c r="H72" s="241"/>
      <c r="I72" s="243"/>
      <c r="J72" s="155"/>
      <c r="K72" s="155"/>
      <c r="L72" s="155"/>
      <c r="M72" s="156"/>
      <c r="N72" s="241"/>
      <c r="O72" s="243"/>
      <c r="P72" s="155"/>
      <c r="Q72" s="155"/>
      <c r="R72" s="155"/>
      <c r="S72" s="156"/>
      <c r="T72" s="241"/>
      <c r="U72" s="243"/>
      <c r="V72" s="155"/>
      <c r="W72" s="155"/>
      <c r="X72" s="155"/>
      <c r="Y72" s="156"/>
      <c r="Z72" s="241"/>
      <c r="AA72" s="243"/>
      <c r="AB72" s="155"/>
      <c r="AC72" s="155"/>
      <c r="AD72" s="155"/>
      <c r="AE72" s="156"/>
      <c r="AF72" s="241"/>
      <c r="AG72" s="243"/>
      <c r="AH72" s="155"/>
      <c r="AI72" s="155"/>
      <c r="AJ72" s="155"/>
      <c r="AK72" s="156"/>
      <c r="AL72" s="241"/>
      <c r="AM72" s="242">
        <f t="shared" si="6"/>
        <v>0</v>
      </c>
      <c r="AN72" s="202">
        <f t="shared" si="7"/>
        <v>0</v>
      </c>
    </row>
    <row r="73" spans="1:40" hidden="1" x14ac:dyDescent="0.4">
      <c r="A73" s="26">
        <f>'様式2(一覧)'!A73</f>
        <v>66</v>
      </c>
      <c r="B73" s="92">
        <f>'様式2(一覧)'!B73</f>
        <v>0</v>
      </c>
      <c r="C73" s="154"/>
      <c r="D73" s="155"/>
      <c r="E73" s="155"/>
      <c r="F73" s="155"/>
      <c r="G73" s="156"/>
      <c r="H73" s="241"/>
      <c r="I73" s="243"/>
      <c r="J73" s="155"/>
      <c r="K73" s="155"/>
      <c r="L73" s="155"/>
      <c r="M73" s="156"/>
      <c r="N73" s="241"/>
      <c r="O73" s="243"/>
      <c r="P73" s="155"/>
      <c r="Q73" s="155"/>
      <c r="R73" s="155"/>
      <c r="S73" s="156"/>
      <c r="T73" s="241"/>
      <c r="U73" s="243"/>
      <c r="V73" s="155"/>
      <c r="W73" s="155"/>
      <c r="X73" s="155"/>
      <c r="Y73" s="156"/>
      <c r="Z73" s="241"/>
      <c r="AA73" s="243"/>
      <c r="AB73" s="155"/>
      <c r="AC73" s="155"/>
      <c r="AD73" s="155"/>
      <c r="AE73" s="156"/>
      <c r="AF73" s="241"/>
      <c r="AG73" s="243"/>
      <c r="AH73" s="155"/>
      <c r="AI73" s="155"/>
      <c r="AJ73" s="155"/>
      <c r="AK73" s="156"/>
      <c r="AL73" s="241"/>
      <c r="AM73" s="242">
        <f t="shared" si="6"/>
        <v>0</v>
      </c>
      <c r="AN73" s="202">
        <f t="shared" si="7"/>
        <v>0</v>
      </c>
    </row>
    <row r="74" spans="1:40" hidden="1" x14ac:dyDescent="0.4">
      <c r="A74" s="26">
        <f>'様式2(一覧)'!A74</f>
        <v>67</v>
      </c>
      <c r="B74" s="92">
        <f>'様式2(一覧)'!B74</f>
        <v>0</v>
      </c>
      <c r="C74" s="154"/>
      <c r="D74" s="155"/>
      <c r="E74" s="155"/>
      <c r="F74" s="155"/>
      <c r="G74" s="156"/>
      <c r="H74" s="241"/>
      <c r="I74" s="243"/>
      <c r="J74" s="155"/>
      <c r="K74" s="155"/>
      <c r="L74" s="155"/>
      <c r="M74" s="156"/>
      <c r="N74" s="241"/>
      <c r="O74" s="243"/>
      <c r="P74" s="155"/>
      <c r="Q74" s="155"/>
      <c r="R74" s="155"/>
      <c r="S74" s="156"/>
      <c r="T74" s="241"/>
      <c r="U74" s="243"/>
      <c r="V74" s="155"/>
      <c r="W74" s="155"/>
      <c r="X74" s="155"/>
      <c r="Y74" s="156"/>
      <c r="Z74" s="241"/>
      <c r="AA74" s="243"/>
      <c r="AB74" s="155"/>
      <c r="AC74" s="155"/>
      <c r="AD74" s="155"/>
      <c r="AE74" s="156"/>
      <c r="AF74" s="241"/>
      <c r="AG74" s="243"/>
      <c r="AH74" s="155"/>
      <c r="AI74" s="155"/>
      <c r="AJ74" s="155"/>
      <c r="AK74" s="156"/>
      <c r="AL74" s="241"/>
      <c r="AM74" s="242">
        <f t="shared" si="6"/>
        <v>0</v>
      </c>
      <c r="AN74" s="202">
        <f t="shared" si="7"/>
        <v>0</v>
      </c>
    </row>
    <row r="75" spans="1:40" hidden="1" x14ac:dyDescent="0.4">
      <c r="A75" s="26">
        <f>'様式2(一覧)'!A75</f>
        <v>68</v>
      </c>
      <c r="B75" s="92">
        <f>'様式2(一覧)'!B75</f>
        <v>0</v>
      </c>
      <c r="C75" s="154"/>
      <c r="D75" s="155"/>
      <c r="E75" s="155"/>
      <c r="F75" s="155"/>
      <c r="G75" s="156"/>
      <c r="H75" s="241"/>
      <c r="I75" s="243"/>
      <c r="J75" s="155"/>
      <c r="K75" s="155"/>
      <c r="L75" s="155"/>
      <c r="M75" s="156"/>
      <c r="N75" s="241"/>
      <c r="O75" s="243"/>
      <c r="P75" s="155"/>
      <c r="Q75" s="155"/>
      <c r="R75" s="155"/>
      <c r="S75" s="156"/>
      <c r="T75" s="241"/>
      <c r="U75" s="243"/>
      <c r="V75" s="155"/>
      <c r="W75" s="155"/>
      <c r="X75" s="155"/>
      <c r="Y75" s="156"/>
      <c r="Z75" s="241"/>
      <c r="AA75" s="243"/>
      <c r="AB75" s="155"/>
      <c r="AC75" s="155"/>
      <c r="AD75" s="155"/>
      <c r="AE75" s="156"/>
      <c r="AF75" s="241"/>
      <c r="AG75" s="243"/>
      <c r="AH75" s="155"/>
      <c r="AI75" s="155"/>
      <c r="AJ75" s="155"/>
      <c r="AK75" s="156"/>
      <c r="AL75" s="241"/>
      <c r="AM75" s="242">
        <f t="shared" si="6"/>
        <v>0</v>
      </c>
      <c r="AN75" s="202">
        <f t="shared" si="7"/>
        <v>0</v>
      </c>
    </row>
    <row r="76" spans="1:40" hidden="1" x14ac:dyDescent="0.4">
      <c r="A76" s="26">
        <f>'様式2(一覧)'!A76</f>
        <v>69</v>
      </c>
      <c r="B76" s="92">
        <f>'様式2(一覧)'!B76</f>
        <v>0</v>
      </c>
      <c r="C76" s="154"/>
      <c r="D76" s="155"/>
      <c r="E76" s="155"/>
      <c r="F76" s="155"/>
      <c r="G76" s="156"/>
      <c r="H76" s="241"/>
      <c r="I76" s="243"/>
      <c r="J76" s="155"/>
      <c r="K76" s="155"/>
      <c r="L76" s="155"/>
      <c r="M76" s="156"/>
      <c r="N76" s="241"/>
      <c r="O76" s="243"/>
      <c r="P76" s="155"/>
      <c r="Q76" s="155"/>
      <c r="R76" s="155"/>
      <c r="S76" s="156"/>
      <c r="T76" s="241"/>
      <c r="U76" s="243"/>
      <c r="V76" s="155"/>
      <c r="W76" s="155"/>
      <c r="X76" s="155"/>
      <c r="Y76" s="156"/>
      <c r="Z76" s="241"/>
      <c r="AA76" s="243"/>
      <c r="AB76" s="155"/>
      <c r="AC76" s="155"/>
      <c r="AD76" s="155"/>
      <c r="AE76" s="156"/>
      <c r="AF76" s="241"/>
      <c r="AG76" s="243"/>
      <c r="AH76" s="155"/>
      <c r="AI76" s="155"/>
      <c r="AJ76" s="155"/>
      <c r="AK76" s="156"/>
      <c r="AL76" s="241"/>
      <c r="AM76" s="242">
        <f t="shared" si="6"/>
        <v>0</v>
      </c>
      <c r="AN76" s="202">
        <f t="shared" si="7"/>
        <v>0</v>
      </c>
    </row>
    <row r="77" spans="1:40" hidden="1" x14ac:dyDescent="0.4">
      <c r="A77" s="26">
        <f>'様式2(一覧)'!A77</f>
        <v>70</v>
      </c>
      <c r="B77" s="92">
        <f>'様式2(一覧)'!B77</f>
        <v>0</v>
      </c>
      <c r="C77" s="154"/>
      <c r="D77" s="155"/>
      <c r="E77" s="155"/>
      <c r="F77" s="155"/>
      <c r="G77" s="156"/>
      <c r="H77" s="241"/>
      <c r="I77" s="243"/>
      <c r="J77" s="155"/>
      <c r="K77" s="155"/>
      <c r="L77" s="155"/>
      <c r="M77" s="156"/>
      <c r="N77" s="241"/>
      <c r="O77" s="243"/>
      <c r="P77" s="155"/>
      <c r="Q77" s="155"/>
      <c r="R77" s="155"/>
      <c r="S77" s="156"/>
      <c r="T77" s="241"/>
      <c r="U77" s="243"/>
      <c r="V77" s="155"/>
      <c r="W77" s="155"/>
      <c r="X77" s="155"/>
      <c r="Y77" s="156"/>
      <c r="Z77" s="241"/>
      <c r="AA77" s="243"/>
      <c r="AB77" s="155"/>
      <c r="AC77" s="155"/>
      <c r="AD77" s="155"/>
      <c r="AE77" s="156"/>
      <c r="AF77" s="241"/>
      <c r="AG77" s="243"/>
      <c r="AH77" s="155"/>
      <c r="AI77" s="155"/>
      <c r="AJ77" s="155"/>
      <c r="AK77" s="156"/>
      <c r="AL77" s="241"/>
      <c r="AM77" s="242">
        <f t="shared" si="6"/>
        <v>0</v>
      </c>
      <c r="AN77" s="202">
        <f t="shared" si="7"/>
        <v>0</v>
      </c>
    </row>
    <row r="78" spans="1:40" hidden="1" x14ac:dyDescent="0.4">
      <c r="A78" s="26">
        <f>'様式2(一覧)'!A78</f>
        <v>71</v>
      </c>
      <c r="B78" s="92">
        <f>'様式2(一覧)'!B78</f>
        <v>0</v>
      </c>
      <c r="C78" s="154"/>
      <c r="D78" s="155"/>
      <c r="E78" s="155"/>
      <c r="F78" s="155"/>
      <c r="G78" s="156"/>
      <c r="H78" s="241"/>
      <c r="I78" s="243"/>
      <c r="J78" s="155"/>
      <c r="K78" s="155"/>
      <c r="L78" s="155"/>
      <c r="M78" s="156"/>
      <c r="N78" s="241"/>
      <c r="O78" s="243"/>
      <c r="P78" s="155"/>
      <c r="Q78" s="155"/>
      <c r="R78" s="155"/>
      <c r="S78" s="156"/>
      <c r="T78" s="241"/>
      <c r="U78" s="243"/>
      <c r="V78" s="155"/>
      <c r="W78" s="155"/>
      <c r="X78" s="155"/>
      <c r="Y78" s="156"/>
      <c r="Z78" s="241"/>
      <c r="AA78" s="243"/>
      <c r="AB78" s="155"/>
      <c r="AC78" s="155"/>
      <c r="AD78" s="155"/>
      <c r="AE78" s="156"/>
      <c r="AF78" s="241"/>
      <c r="AG78" s="243"/>
      <c r="AH78" s="155"/>
      <c r="AI78" s="155"/>
      <c r="AJ78" s="155"/>
      <c r="AK78" s="156"/>
      <c r="AL78" s="241"/>
      <c r="AM78" s="242">
        <f t="shared" si="6"/>
        <v>0</v>
      </c>
      <c r="AN78" s="202">
        <f t="shared" si="7"/>
        <v>0</v>
      </c>
    </row>
    <row r="79" spans="1:40" hidden="1" x14ac:dyDescent="0.4">
      <c r="A79" s="26">
        <f>'様式2(一覧)'!A79</f>
        <v>72</v>
      </c>
      <c r="B79" s="92">
        <f>'様式2(一覧)'!B79</f>
        <v>0</v>
      </c>
      <c r="C79" s="154"/>
      <c r="D79" s="155"/>
      <c r="E79" s="155"/>
      <c r="F79" s="155"/>
      <c r="G79" s="156"/>
      <c r="H79" s="241"/>
      <c r="I79" s="243"/>
      <c r="J79" s="155"/>
      <c r="K79" s="155"/>
      <c r="L79" s="155"/>
      <c r="M79" s="156"/>
      <c r="N79" s="241"/>
      <c r="O79" s="243"/>
      <c r="P79" s="155"/>
      <c r="Q79" s="155"/>
      <c r="R79" s="155"/>
      <c r="S79" s="156"/>
      <c r="T79" s="241"/>
      <c r="U79" s="243"/>
      <c r="V79" s="155"/>
      <c r="W79" s="155"/>
      <c r="X79" s="155"/>
      <c r="Y79" s="156"/>
      <c r="Z79" s="241"/>
      <c r="AA79" s="243"/>
      <c r="AB79" s="155"/>
      <c r="AC79" s="155"/>
      <c r="AD79" s="155"/>
      <c r="AE79" s="156"/>
      <c r="AF79" s="241"/>
      <c r="AG79" s="243"/>
      <c r="AH79" s="155"/>
      <c r="AI79" s="155"/>
      <c r="AJ79" s="155"/>
      <c r="AK79" s="156"/>
      <c r="AL79" s="241"/>
      <c r="AM79" s="242">
        <f t="shared" si="6"/>
        <v>0</v>
      </c>
      <c r="AN79" s="202">
        <f t="shared" si="7"/>
        <v>0</v>
      </c>
    </row>
    <row r="80" spans="1:40" hidden="1" x14ac:dyDescent="0.4">
      <c r="A80" s="26">
        <f>'様式2(一覧)'!A80</f>
        <v>73</v>
      </c>
      <c r="B80" s="92">
        <f>'様式2(一覧)'!B80</f>
        <v>0</v>
      </c>
      <c r="C80" s="154"/>
      <c r="D80" s="155"/>
      <c r="E80" s="155"/>
      <c r="F80" s="155"/>
      <c r="G80" s="156"/>
      <c r="H80" s="241"/>
      <c r="I80" s="243"/>
      <c r="J80" s="155"/>
      <c r="K80" s="155"/>
      <c r="L80" s="155"/>
      <c r="M80" s="156"/>
      <c r="N80" s="241"/>
      <c r="O80" s="243"/>
      <c r="P80" s="155"/>
      <c r="Q80" s="155"/>
      <c r="R80" s="155"/>
      <c r="S80" s="156"/>
      <c r="T80" s="241"/>
      <c r="U80" s="243"/>
      <c r="V80" s="155"/>
      <c r="W80" s="155"/>
      <c r="X80" s="155"/>
      <c r="Y80" s="156"/>
      <c r="Z80" s="241"/>
      <c r="AA80" s="243"/>
      <c r="AB80" s="155"/>
      <c r="AC80" s="155"/>
      <c r="AD80" s="155"/>
      <c r="AE80" s="156"/>
      <c r="AF80" s="241"/>
      <c r="AG80" s="243"/>
      <c r="AH80" s="155"/>
      <c r="AI80" s="155"/>
      <c r="AJ80" s="155"/>
      <c r="AK80" s="156"/>
      <c r="AL80" s="241"/>
      <c r="AM80" s="242">
        <f t="shared" si="6"/>
        <v>0</v>
      </c>
      <c r="AN80" s="202">
        <f t="shared" si="7"/>
        <v>0</v>
      </c>
    </row>
    <row r="81" spans="1:40" hidden="1" x14ac:dyDescent="0.4">
      <c r="A81" s="26">
        <f>'様式2(一覧)'!A81</f>
        <v>74</v>
      </c>
      <c r="B81" s="92">
        <f>'様式2(一覧)'!B81</f>
        <v>0</v>
      </c>
      <c r="C81" s="154"/>
      <c r="D81" s="155"/>
      <c r="E81" s="155"/>
      <c r="F81" s="155"/>
      <c r="G81" s="156"/>
      <c r="H81" s="241"/>
      <c r="I81" s="243"/>
      <c r="J81" s="155"/>
      <c r="K81" s="155"/>
      <c r="L81" s="155"/>
      <c r="M81" s="156"/>
      <c r="N81" s="241"/>
      <c r="O81" s="243"/>
      <c r="P81" s="155"/>
      <c r="Q81" s="155"/>
      <c r="R81" s="155"/>
      <c r="S81" s="156"/>
      <c r="T81" s="241"/>
      <c r="U81" s="243"/>
      <c r="V81" s="155"/>
      <c r="W81" s="155"/>
      <c r="X81" s="155"/>
      <c r="Y81" s="156"/>
      <c r="Z81" s="241"/>
      <c r="AA81" s="243"/>
      <c r="AB81" s="155"/>
      <c r="AC81" s="155"/>
      <c r="AD81" s="155"/>
      <c r="AE81" s="156"/>
      <c r="AF81" s="241"/>
      <c r="AG81" s="243"/>
      <c r="AH81" s="155"/>
      <c r="AI81" s="155"/>
      <c r="AJ81" s="155"/>
      <c r="AK81" s="156"/>
      <c r="AL81" s="241"/>
      <c r="AM81" s="242">
        <f t="shared" si="6"/>
        <v>0</v>
      </c>
      <c r="AN81" s="202">
        <f t="shared" si="7"/>
        <v>0</v>
      </c>
    </row>
    <row r="82" spans="1:40" hidden="1" x14ac:dyDescent="0.4">
      <c r="A82" s="26">
        <f>'様式2(一覧)'!A82</f>
        <v>75</v>
      </c>
      <c r="B82" s="92">
        <f>'様式2(一覧)'!B82</f>
        <v>0</v>
      </c>
      <c r="C82" s="154"/>
      <c r="D82" s="155"/>
      <c r="E82" s="155"/>
      <c r="F82" s="155"/>
      <c r="G82" s="156"/>
      <c r="H82" s="241"/>
      <c r="I82" s="243"/>
      <c r="J82" s="155"/>
      <c r="K82" s="155"/>
      <c r="L82" s="155"/>
      <c r="M82" s="156"/>
      <c r="N82" s="241"/>
      <c r="O82" s="243"/>
      <c r="P82" s="155"/>
      <c r="Q82" s="155"/>
      <c r="R82" s="155"/>
      <c r="S82" s="156"/>
      <c r="T82" s="241"/>
      <c r="U82" s="243"/>
      <c r="V82" s="155"/>
      <c r="W82" s="155"/>
      <c r="X82" s="155"/>
      <c r="Y82" s="156"/>
      <c r="Z82" s="241"/>
      <c r="AA82" s="243"/>
      <c r="AB82" s="155"/>
      <c r="AC82" s="155"/>
      <c r="AD82" s="155"/>
      <c r="AE82" s="156"/>
      <c r="AF82" s="241"/>
      <c r="AG82" s="243"/>
      <c r="AH82" s="155"/>
      <c r="AI82" s="155"/>
      <c r="AJ82" s="155"/>
      <c r="AK82" s="156"/>
      <c r="AL82" s="241"/>
      <c r="AM82" s="242">
        <f t="shared" si="6"/>
        <v>0</v>
      </c>
      <c r="AN82" s="202">
        <f t="shared" si="7"/>
        <v>0</v>
      </c>
    </row>
    <row r="83" spans="1:40" hidden="1" x14ac:dyDescent="0.4">
      <c r="A83" s="26">
        <f>'様式2(一覧)'!A83</f>
        <v>76</v>
      </c>
      <c r="B83" s="92">
        <f>'様式2(一覧)'!B83</f>
        <v>0</v>
      </c>
      <c r="C83" s="154"/>
      <c r="D83" s="155"/>
      <c r="E83" s="155"/>
      <c r="F83" s="155"/>
      <c r="G83" s="156"/>
      <c r="H83" s="241"/>
      <c r="I83" s="243"/>
      <c r="J83" s="155"/>
      <c r="K83" s="155"/>
      <c r="L83" s="155"/>
      <c r="M83" s="156"/>
      <c r="N83" s="241"/>
      <c r="O83" s="243"/>
      <c r="P83" s="155"/>
      <c r="Q83" s="155"/>
      <c r="R83" s="155"/>
      <c r="S83" s="156"/>
      <c r="T83" s="241"/>
      <c r="U83" s="243"/>
      <c r="V83" s="155"/>
      <c r="W83" s="155"/>
      <c r="X83" s="155"/>
      <c r="Y83" s="156"/>
      <c r="Z83" s="241"/>
      <c r="AA83" s="243"/>
      <c r="AB83" s="155"/>
      <c r="AC83" s="155"/>
      <c r="AD83" s="155"/>
      <c r="AE83" s="156"/>
      <c r="AF83" s="241"/>
      <c r="AG83" s="243"/>
      <c r="AH83" s="155"/>
      <c r="AI83" s="155"/>
      <c r="AJ83" s="155"/>
      <c r="AK83" s="156"/>
      <c r="AL83" s="241"/>
      <c r="AM83" s="242">
        <f t="shared" si="6"/>
        <v>0</v>
      </c>
      <c r="AN83" s="202">
        <f t="shared" si="7"/>
        <v>0</v>
      </c>
    </row>
    <row r="84" spans="1:40" hidden="1" x14ac:dyDescent="0.4">
      <c r="A84" s="26">
        <f>'様式2(一覧)'!A84</f>
        <v>77</v>
      </c>
      <c r="B84" s="92">
        <f>'様式2(一覧)'!B84</f>
        <v>0</v>
      </c>
      <c r="C84" s="154"/>
      <c r="D84" s="155"/>
      <c r="E84" s="155"/>
      <c r="F84" s="155"/>
      <c r="G84" s="156"/>
      <c r="H84" s="241"/>
      <c r="I84" s="243"/>
      <c r="J84" s="155"/>
      <c r="K84" s="155"/>
      <c r="L84" s="155"/>
      <c r="M84" s="156"/>
      <c r="N84" s="241"/>
      <c r="O84" s="243"/>
      <c r="P84" s="155"/>
      <c r="Q84" s="155"/>
      <c r="R84" s="155"/>
      <c r="S84" s="156"/>
      <c r="T84" s="241"/>
      <c r="U84" s="243"/>
      <c r="V84" s="155"/>
      <c r="W84" s="155"/>
      <c r="X84" s="155"/>
      <c r="Y84" s="156"/>
      <c r="Z84" s="241"/>
      <c r="AA84" s="243"/>
      <c r="AB84" s="155"/>
      <c r="AC84" s="155"/>
      <c r="AD84" s="155"/>
      <c r="AE84" s="156"/>
      <c r="AF84" s="241"/>
      <c r="AG84" s="243"/>
      <c r="AH84" s="155"/>
      <c r="AI84" s="155"/>
      <c r="AJ84" s="155"/>
      <c r="AK84" s="156"/>
      <c r="AL84" s="241"/>
      <c r="AM84" s="242">
        <f t="shared" si="6"/>
        <v>0</v>
      </c>
      <c r="AN84" s="202">
        <f t="shared" si="7"/>
        <v>0</v>
      </c>
    </row>
    <row r="85" spans="1:40" hidden="1" x14ac:dyDescent="0.4">
      <c r="A85" s="26">
        <f>'様式2(一覧)'!A85</f>
        <v>78</v>
      </c>
      <c r="B85" s="92">
        <f>'様式2(一覧)'!B85</f>
        <v>0</v>
      </c>
      <c r="C85" s="154"/>
      <c r="D85" s="155"/>
      <c r="E85" s="155"/>
      <c r="F85" s="155"/>
      <c r="G85" s="156"/>
      <c r="H85" s="241"/>
      <c r="I85" s="243"/>
      <c r="J85" s="155"/>
      <c r="K85" s="155"/>
      <c r="L85" s="155"/>
      <c r="M85" s="156"/>
      <c r="N85" s="241"/>
      <c r="O85" s="243"/>
      <c r="P85" s="155"/>
      <c r="Q85" s="155"/>
      <c r="R85" s="155"/>
      <c r="S85" s="156"/>
      <c r="T85" s="241"/>
      <c r="U85" s="243"/>
      <c r="V85" s="155"/>
      <c r="W85" s="155"/>
      <c r="X85" s="155"/>
      <c r="Y85" s="156"/>
      <c r="Z85" s="241"/>
      <c r="AA85" s="243"/>
      <c r="AB85" s="155"/>
      <c r="AC85" s="155"/>
      <c r="AD85" s="155"/>
      <c r="AE85" s="156"/>
      <c r="AF85" s="241"/>
      <c r="AG85" s="243"/>
      <c r="AH85" s="155"/>
      <c r="AI85" s="155"/>
      <c r="AJ85" s="155"/>
      <c r="AK85" s="156"/>
      <c r="AL85" s="241"/>
      <c r="AM85" s="242">
        <f t="shared" si="6"/>
        <v>0</v>
      </c>
      <c r="AN85" s="202">
        <f t="shared" si="7"/>
        <v>0</v>
      </c>
    </row>
    <row r="86" spans="1:40" hidden="1" x14ac:dyDescent="0.4">
      <c r="A86" s="26">
        <f>'様式2(一覧)'!A86</f>
        <v>79</v>
      </c>
      <c r="B86" s="92">
        <f>'様式2(一覧)'!B86</f>
        <v>0</v>
      </c>
      <c r="C86" s="154"/>
      <c r="D86" s="155"/>
      <c r="E86" s="155"/>
      <c r="F86" s="155"/>
      <c r="G86" s="156"/>
      <c r="H86" s="241"/>
      <c r="I86" s="243"/>
      <c r="J86" s="155"/>
      <c r="K86" s="155"/>
      <c r="L86" s="155"/>
      <c r="M86" s="156"/>
      <c r="N86" s="241"/>
      <c r="O86" s="243"/>
      <c r="P86" s="155"/>
      <c r="Q86" s="155"/>
      <c r="R86" s="155"/>
      <c r="S86" s="156"/>
      <c r="T86" s="241"/>
      <c r="U86" s="243"/>
      <c r="V86" s="155"/>
      <c r="W86" s="155"/>
      <c r="X86" s="155"/>
      <c r="Y86" s="156"/>
      <c r="Z86" s="241"/>
      <c r="AA86" s="243"/>
      <c r="AB86" s="155"/>
      <c r="AC86" s="155"/>
      <c r="AD86" s="155"/>
      <c r="AE86" s="156"/>
      <c r="AF86" s="241"/>
      <c r="AG86" s="243"/>
      <c r="AH86" s="155"/>
      <c r="AI86" s="155"/>
      <c r="AJ86" s="155"/>
      <c r="AK86" s="156"/>
      <c r="AL86" s="241"/>
      <c r="AM86" s="242">
        <f t="shared" si="6"/>
        <v>0</v>
      </c>
      <c r="AN86" s="202">
        <f t="shared" si="7"/>
        <v>0</v>
      </c>
    </row>
    <row r="87" spans="1:40" hidden="1" x14ac:dyDescent="0.4">
      <c r="A87" s="26">
        <f>'様式2(一覧)'!A87</f>
        <v>80</v>
      </c>
      <c r="B87" s="92">
        <f>'様式2(一覧)'!B87</f>
        <v>0</v>
      </c>
      <c r="C87" s="154"/>
      <c r="D87" s="155"/>
      <c r="E87" s="155"/>
      <c r="F87" s="155"/>
      <c r="G87" s="156"/>
      <c r="H87" s="241"/>
      <c r="I87" s="243"/>
      <c r="J87" s="155"/>
      <c r="K87" s="155"/>
      <c r="L87" s="155"/>
      <c r="M87" s="156"/>
      <c r="N87" s="241"/>
      <c r="O87" s="243"/>
      <c r="P87" s="155"/>
      <c r="Q87" s="155"/>
      <c r="R87" s="155"/>
      <c r="S87" s="156"/>
      <c r="T87" s="241"/>
      <c r="U87" s="243"/>
      <c r="V87" s="155"/>
      <c r="W87" s="155"/>
      <c r="X87" s="155"/>
      <c r="Y87" s="156"/>
      <c r="Z87" s="241"/>
      <c r="AA87" s="243"/>
      <c r="AB87" s="155"/>
      <c r="AC87" s="155"/>
      <c r="AD87" s="155"/>
      <c r="AE87" s="156"/>
      <c r="AF87" s="241"/>
      <c r="AG87" s="243"/>
      <c r="AH87" s="155"/>
      <c r="AI87" s="155"/>
      <c r="AJ87" s="155"/>
      <c r="AK87" s="156"/>
      <c r="AL87" s="241"/>
      <c r="AM87" s="242">
        <f t="shared" si="6"/>
        <v>0</v>
      </c>
      <c r="AN87" s="202">
        <f t="shared" si="7"/>
        <v>0</v>
      </c>
    </row>
    <row r="88" spans="1:40" hidden="1" x14ac:dyDescent="0.4">
      <c r="A88" s="26">
        <f>'様式2(一覧)'!A88</f>
        <v>81</v>
      </c>
      <c r="B88" s="92">
        <f>'様式2(一覧)'!B88</f>
        <v>0</v>
      </c>
      <c r="C88" s="154"/>
      <c r="D88" s="155"/>
      <c r="E88" s="155"/>
      <c r="F88" s="155"/>
      <c r="G88" s="156"/>
      <c r="H88" s="241"/>
      <c r="I88" s="243"/>
      <c r="J88" s="155"/>
      <c r="K88" s="155"/>
      <c r="L88" s="155"/>
      <c r="M88" s="156"/>
      <c r="N88" s="241"/>
      <c r="O88" s="243"/>
      <c r="P88" s="155"/>
      <c r="Q88" s="155"/>
      <c r="R88" s="155"/>
      <c r="S88" s="156"/>
      <c r="T88" s="241"/>
      <c r="U88" s="243"/>
      <c r="V88" s="155"/>
      <c r="W88" s="155"/>
      <c r="X88" s="155"/>
      <c r="Y88" s="156"/>
      <c r="Z88" s="241"/>
      <c r="AA88" s="243"/>
      <c r="AB88" s="155"/>
      <c r="AC88" s="155"/>
      <c r="AD88" s="155"/>
      <c r="AE88" s="156"/>
      <c r="AF88" s="241"/>
      <c r="AG88" s="243"/>
      <c r="AH88" s="155"/>
      <c r="AI88" s="155"/>
      <c r="AJ88" s="155"/>
      <c r="AK88" s="156"/>
      <c r="AL88" s="241"/>
      <c r="AM88" s="242">
        <f t="shared" si="6"/>
        <v>0</v>
      </c>
      <c r="AN88" s="202">
        <f t="shared" si="7"/>
        <v>0</v>
      </c>
    </row>
    <row r="89" spans="1:40" hidden="1" x14ac:dyDescent="0.4">
      <c r="A89" s="26">
        <f>'様式2(一覧)'!A89</f>
        <v>82</v>
      </c>
      <c r="B89" s="92">
        <f>'様式2(一覧)'!B89</f>
        <v>0</v>
      </c>
      <c r="C89" s="154"/>
      <c r="D89" s="155"/>
      <c r="E89" s="155"/>
      <c r="F89" s="155"/>
      <c r="G89" s="156"/>
      <c r="H89" s="241"/>
      <c r="I89" s="243"/>
      <c r="J89" s="155"/>
      <c r="K89" s="155"/>
      <c r="L89" s="155"/>
      <c r="M89" s="156"/>
      <c r="N89" s="241"/>
      <c r="O89" s="243"/>
      <c r="P89" s="155"/>
      <c r="Q89" s="155"/>
      <c r="R89" s="155"/>
      <c r="S89" s="156"/>
      <c r="T89" s="241"/>
      <c r="U89" s="243"/>
      <c r="V89" s="155"/>
      <c r="W89" s="155"/>
      <c r="X89" s="155"/>
      <c r="Y89" s="156"/>
      <c r="Z89" s="241"/>
      <c r="AA89" s="243"/>
      <c r="AB89" s="155"/>
      <c r="AC89" s="155"/>
      <c r="AD89" s="155"/>
      <c r="AE89" s="156"/>
      <c r="AF89" s="241"/>
      <c r="AG89" s="243"/>
      <c r="AH89" s="155"/>
      <c r="AI89" s="155"/>
      <c r="AJ89" s="155"/>
      <c r="AK89" s="156"/>
      <c r="AL89" s="241"/>
      <c r="AM89" s="242">
        <f t="shared" si="6"/>
        <v>0</v>
      </c>
      <c r="AN89" s="202">
        <f t="shared" si="7"/>
        <v>0</v>
      </c>
    </row>
    <row r="90" spans="1:40" hidden="1" x14ac:dyDescent="0.4">
      <c r="A90" s="26">
        <f>'様式2(一覧)'!A90</f>
        <v>83</v>
      </c>
      <c r="B90" s="92">
        <f>'様式2(一覧)'!B90</f>
        <v>0</v>
      </c>
      <c r="C90" s="154"/>
      <c r="D90" s="155"/>
      <c r="E90" s="155"/>
      <c r="F90" s="155"/>
      <c r="G90" s="156"/>
      <c r="H90" s="241"/>
      <c r="I90" s="243"/>
      <c r="J90" s="155"/>
      <c r="K90" s="155"/>
      <c r="L90" s="155"/>
      <c r="M90" s="156"/>
      <c r="N90" s="241"/>
      <c r="O90" s="243"/>
      <c r="P90" s="155"/>
      <c r="Q90" s="155"/>
      <c r="R90" s="155"/>
      <c r="S90" s="156"/>
      <c r="T90" s="241"/>
      <c r="U90" s="243"/>
      <c r="V90" s="155"/>
      <c r="W90" s="155"/>
      <c r="X90" s="155"/>
      <c r="Y90" s="156"/>
      <c r="Z90" s="241"/>
      <c r="AA90" s="243"/>
      <c r="AB90" s="155"/>
      <c r="AC90" s="155"/>
      <c r="AD90" s="155"/>
      <c r="AE90" s="156"/>
      <c r="AF90" s="241"/>
      <c r="AG90" s="243"/>
      <c r="AH90" s="155"/>
      <c r="AI90" s="155"/>
      <c r="AJ90" s="155"/>
      <c r="AK90" s="156"/>
      <c r="AL90" s="241"/>
      <c r="AM90" s="242">
        <f t="shared" si="6"/>
        <v>0</v>
      </c>
      <c r="AN90" s="202">
        <f t="shared" si="7"/>
        <v>0</v>
      </c>
    </row>
    <row r="91" spans="1:40" hidden="1" x14ac:dyDescent="0.4">
      <c r="A91" s="26">
        <f>'様式2(一覧)'!A91</f>
        <v>84</v>
      </c>
      <c r="B91" s="92">
        <f>'様式2(一覧)'!B91</f>
        <v>0</v>
      </c>
      <c r="C91" s="154"/>
      <c r="D91" s="155"/>
      <c r="E91" s="155"/>
      <c r="F91" s="155"/>
      <c r="G91" s="156"/>
      <c r="H91" s="241"/>
      <c r="I91" s="243"/>
      <c r="J91" s="155"/>
      <c r="K91" s="155"/>
      <c r="L91" s="155"/>
      <c r="M91" s="156"/>
      <c r="N91" s="241"/>
      <c r="O91" s="243"/>
      <c r="P91" s="155"/>
      <c r="Q91" s="155"/>
      <c r="R91" s="155"/>
      <c r="S91" s="156"/>
      <c r="T91" s="241"/>
      <c r="U91" s="243"/>
      <c r="V91" s="155"/>
      <c r="W91" s="155"/>
      <c r="X91" s="155"/>
      <c r="Y91" s="156"/>
      <c r="Z91" s="241"/>
      <c r="AA91" s="243"/>
      <c r="AB91" s="155"/>
      <c r="AC91" s="155"/>
      <c r="AD91" s="155"/>
      <c r="AE91" s="156"/>
      <c r="AF91" s="241"/>
      <c r="AG91" s="243"/>
      <c r="AH91" s="155"/>
      <c r="AI91" s="155"/>
      <c r="AJ91" s="155"/>
      <c r="AK91" s="156"/>
      <c r="AL91" s="241"/>
      <c r="AM91" s="242">
        <f t="shared" si="6"/>
        <v>0</v>
      </c>
      <c r="AN91" s="202">
        <f t="shared" si="7"/>
        <v>0</v>
      </c>
    </row>
    <row r="92" spans="1:40" hidden="1" x14ac:dyDescent="0.4">
      <c r="A92" s="26">
        <f>'様式2(一覧)'!A92</f>
        <v>85</v>
      </c>
      <c r="B92" s="92">
        <f>'様式2(一覧)'!B92</f>
        <v>0</v>
      </c>
      <c r="C92" s="154"/>
      <c r="D92" s="155"/>
      <c r="E92" s="155"/>
      <c r="F92" s="155"/>
      <c r="G92" s="156"/>
      <c r="H92" s="241"/>
      <c r="I92" s="243"/>
      <c r="J92" s="155"/>
      <c r="K92" s="155"/>
      <c r="L92" s="155"/>
      <c r="M92" s="156"/>
      <c r="N92" s="241"/>
      <c r="O92" s="243"/>
      <c r="P92" s="155"/>
      <c r="Q92" s="155"/>
      <c r="R92" s="155"/>
      <c r="S92" s="156"/>
      <c r="T92" s="241"/>
      <c r="U92" s="243"/>
      <c r="V92" s="155"/>
      <c r="W92" s="155"/>
      <c r="X92" s="155"/>
      <c r="Y92" s="156"/>
      <c r="Z92" s="241"/>
      <c r="AA92" s="243"/>
      <c r="AB92" s="155"/>
      <c r="AC92" s="155"/>
      <c r="AD92" s="155"/>
      <c r="AE92" s="156"/>
      <c r="AF92" s="241"/>
      <c r="AG92" s="243"/>
      <c r="AH92" s="155"/>
      <c r="AI92" s="155"/>
      <c r="AJ92" s="155"/>
      <c r="AK92" s="156"/>
      <c r="AL92" s="241"/>
      <c r="AM92" s="242">
        <f t="shared" si="6"/>
        <v>0</v>
      </c>
      <c r="AN92" s="202">
        <f t="shared" si="7"/>
        <v>0</v>
      </c>
    </row>
    <row r="93" spans="1:40" hidden="1" x14ac:dyDescent="0.4">
      <c r="A93" s="26">
        <f>'様式2(一覧)'!A93</f>
        <v>86</v>
      </c>
      <c r="B93" s="92">
        <f>'様式2(一覧)'!B93</f>
        <v>0</v>
      </c>
      <c r="C93" s="154"/>
      <c r="D93" s="155"/>
      <c r="E93" s="155"/>
      <c r="F93" s="155"/>
      <c r="G93" s="156"/>
      <c r="H93" s="241"/>
      <c r="I93" s="243"/>
      <c r="J93" s="155"/>
      <c r="K93" s="155"/>
      <c r="L93" s="155"/>
      <c r="M93" s="156"/>
      <c r="N93" s="241"/>
      <c r="O93" s="243"/>
      <c r="P93" s="155"/>
      <c r="Q93" s="155"/>
      <c r="R93" s="155"/>
      <c r="S93" s="156"/>
      <c r="T93" s="241"/>
      <c r="U93" s="243"/>
      <c r="V93" s="155"/>
      <c r="W93" s="155"/>
      <c r="X93" s="155"/>
      <c r="Y93" s="156"/>
      <c r="Z93" s="241"/>
      <c r="AA93" s="243"/>
      <c r="AB93" s="155"/>
      <c r="AC93" s="155"/>
      <c r="AD93" s="155"/>
      <c r="AE93" s="156"/>
      <c r="AF93" s="241"/>
      <c r="AG93" s="243"/>
      <c r="AH93" s="155"/>
      <c r="AI93" s="155"/>
      <c r="AJ93" s="155"/>
      <c r="AK93" s="156"/>
      <c r="AL93" s="241"/>
      <c r="AM93" s="242">
        <f t="shared" si="6"/>
        <v>0</v>
      </c>
      <c r="AN93" s="202">
        <f t="shared" si="7"/>
        <v>0</v>
      </c>
    </row>
    <row r="94" spans="1:40" hidden="1" x14ac:dyDescent="0.4">
      <c r="A94" s="26">
        <f>'様式2(一覧)'!A94</f>
        <v>87</v>
      </c>
      <c r="B94" s="92">
        <f>'様式2(一覧)'!B94</f>
        <v>0</v>
      </c>
      <c r="C94" s="154"/>
      <c r="D94" s="155"/>
      <c r="E94" s="155"/>
      <c r="F94" s="155"/>
      <c r="G94" s="156"/>
      <c r="H94" s="241"/>
      <c r="I94" s="243"/>
      <c r="J94" s="155"/>
      <c r="K94" s="155"/>
      <c r="L94" s="155"/>
      <c r="M94" s="156"/>
      <c r="N94" s="241"/>
      <c r="O94" s="243"/>
      <c r="P94" s="155"/>
      <c r="Q94" s="155"/>
      <c r="R94" s="155"/>
      <c r="S94" s="156"/>
      <c r="T94" s="241"/>
      <c r="U94" s="243"/>
      <c r="V94" s="155"/>
      <c r="W94" s="155"/>
      <c r="X94" s="155"/>
      <c r="Y94" s="156"/>
      <c r="Z94" s="241"/>
      <c r="AA94" s="243"/>
      <c r="AB94" s="155"/>
      <c r="AC94" s="155"/>
      <c r="AD94" s="155"/>
      <c r="AE94" s="156"/>
      <c r="AF94" s="241"/>
      <c r="AG94" s="243"/>
      <c r="AH94" s="155"/>
      <c r="AI94" s="155"/>
      <c r="AJ94" s="155"/>
      <c r="AK94" s="156"/>
      <c r="AL94" s="241"/>
      <c r="AM94" s="242">
        <f t="shared" si="6"/>
        <v>0</v>
      </c>
      <c r="AN94" s="202">
        <f t="shared" si="7"/>
        <v>0</v>
      </c>
    </row>
    <row r="95" spans="1:40" hidden="1" x14ac:dyDescent="0.4">
      <c r="A95" s="26">
        <f>'様式2(一覧)'!A95</f>
        <v>88</v>
      </c>
      <c r="B95" s="92">
        <f>'様式2(一覧)'!B95</f>
        <v>0</v>
      </c>
      <c r="C95" s="154"/>
      <c r="D95" s="155"/>
      <c r="E95" s="155"/>
      <c r="F95" s="155"/>
      <c r="G95" s="156"/>
      <c r="H95" s="241"/>
      <c r="I95" s="243"/>
      <c r="J95" s="155"/>
      <c r="K95" s="155"/>
      <c r="L95" s="155"/>
      <c r="M95" s="156"/>
      <c r="N95" s="241"/>
      <c r="O95" s="243"/>
      <c r="P95" s="155"/>
      <c r="Q95" s="155"/>
      <c r="R95" s="155"/>
      <c r="S95" s="156"/>
      <c r="T95" s="241"/>
      <c r="U95" s="243"/>
      <c r="V95" s="155"/>
      <c r="W95" s="155"/>
      <c r="X95" s="155"/>
      <c r="Y95" s="156"/>
      <c r="Z95" s="241"/>
      <c r="AA95" s="243"/>
      <c r="AB95" s="155"/>
      <c r="AC95" s="155"/>
      <c r="AD95" s="155"/>
      <c r="AE95" s="156"/>
      <c r="AF95" s="241"/>
      <c r="AG95" s="243"/>
      <c r="AH95" s="155"/>
      <c r="AI95" s="155"/>
      <c r="AJ95" s="155"/>
      <c r="AK95" s="156"/>
      <c r="AL95" s="241"/>
      <c r="AM95" s="242">
        <f t="shared" si="6"/>
        <v>0</v>
      </c>
      <c r="AN95" s="202">
        <f t="shared" si="7"/>
        <v>0</v>
      </c>
    </row>
    <row r="96" spans="1:40" hidden="1" x14ac:dyDescent="0.4">
      <c r="A96" s="26">
        <f>'様式2(一覧)'!A96</f>
        <v>89</v>
      </c>
      <c r="B96" s="92">
        <f>'様式2(一覧)'!B96</f>
        <v>0</v>
      </c>
      <c r="C96" s="154"/>
      <c r="D96" s="155"/>
      <c r="E96" s="155"/>
      <c r="F96" s="155"/>
      <c r="G96" s="156"/>
      <c r="H96" s="241"/>
      <c r="I96" s="243"/>
      <c r="J96" s="155"/>
      <c r="K96" s="155"/>
      <c r="L96" s="155"/>
      <c r="M96" s="156"/>
      <c r="N96" s="241"/>
      <c r="O96" s="243"/>
      <c r="P96" s="155"/>
      <c r="Q96" s="155"/>
      <c r="R96" s="155"/>
      <c r="S96" s="156"/>
      <c r="T96" s="241"/>
      <c r="U96" s="243"/>
      <c r="V96" s="155"/>
      <c r="W96" s="155"/>
      <c r="X96" s="155"/>
      <c r="Y96" s="156"/>
      <c r="Z96" s="241"/>
      <c r="AA96" s="243"/>
      <c r="AB96" s="155"/>
      <c r="AC96" s="155"/>
      <c r="AD96" s="155"/>
      <c r="AE96" s="156"/>
      <c r="AF96" s="241"/>
      <c r="AG96" s="243"/>
      <c r="AH96" s="155"/>
      <c r="AI96" s="155"/>
      <c r="AJ96" s="155"/>
      <c r="AK96" s="156"/>
      <c r="AL96" s="241"/>
      <c r="AM96" s="242">
        <f t="shared" si="6"/>
        <v>0</v>
      </c>
      <c r="AN96" s="202">
        <f t="shared" si="7"/>
        <v>0</v>
      </c>
    </row>
    <row r="97" spans="1:40" hidden="1" x14ac:dyDescent="0.4">
      <c r="A97" s="26">
        <f>'様式2(一覧)'!A97</f>
        <v>90</v>
      </c>
      <c r="B97" s="92">
        <f>'様式2(一覧)'!B97</f>
        <v>0</v>
      </c>
      <c r="C97" s="154"/>
      <c r="D97" s="155"/>
      <c r="E97" s="155"/>
      <c r="F97" s="155"/>
      <c r="G97" s="156"/>
      <c r="H97" s="241"/>
      <c r="I97" s="243"/>
      <c r="J97" s="155"/>
      <c r="K97" s="155"/>
      <c r="L97" s="155"/>
      <c r="M97" s="156"/>
      <c r="N97" s="241"/>
      <c r="O97" s="243"/>
      <c r="P97" s="155"/>
      <c r="Q97" s="155"/>
      <c r="R97" s="155"/>
      <c r="S97" s="156"/>
      <c r="T97" s="241"/>
      <c r="U97" s="243"/>
      <c r="V97" s="155"/>
      <c r="W97" s="155"/>
      <c r="X97" s="155"/>
      <c r="Y97" s="156"/>
      <c r="Z97" s="241"/>
      <c r="AA97" s="243"/>
      <c r="AB97" s="155"/>
      <c r="AC97" s="155"/>
      <c r="AD97" s="155"/>
      <c r="AE97" s="156"/>
      <c r="AF97" s="241"/>
      <c r="AG97" s="243"/>
      <c r="AH97" s="155"/>
      <c r="AI97" s="155"/>
      <c r="AJ97" s="155"/>
      <c r="AK97" s="156"/>
      <c r="AL97" s="241"/>
      <c r="AM97" s="242">
        <f t="shared" si="6"/>
        <v>0</v>
      </c>
      <c r="AN97" s="202">
        <f t="shared" si="7"/>
        <v>0</v>
      </c>
    </row>
    <row r="98" spans="1:40" hidden="1" x14ac:dyDescent="0.4">
      <c r="A98" s="26">
        <f>'様式2(一覧)'!A98</f>
        <v>91</v>
      </c>
      <c r="B98" s="92">
        <f>'様式2(一覧)'!B98</f>
        <v>0</v>
      </c>
      <c r="C98" s="154"/>
      <c r="D98" s="155"/>
      <c r="E98" s="155"/>
      <c r="F98" s="155"/>
      <c r="G98" s="156"/>
      <c r="H98" s="241"/>
      <c r="I98" s="243"/>
      <c r="J98" s="155"/>
      <c r="K98" s="155"/>
      <c r="L98" s="155"/>
      <c r="M98" s="156"/>
      <c r="N98" s="241"/>
      <c r="O98" s="243"/>
      <c r="P98" s="155"/>
      <c r="Q98" s="155"/>
      <c r="R98" s="155"/>
      <c r="S98" s="156"/>
      <c r="T98" s="241"/>
      <c r="U98" s="243"/>
      <c r="V98" s="155"/>
      <c r="W98" s="155"/>
      <c r="X98" s="155"/>
      <c r="Y98" s="156"/>
      <c r="Z98" s="241"/>
      <c r="AA98" s="243"/>
      <c r="AB98" s="155"/>
      <c r="AC98" s="155"/>
      <c r="AD98" s="155"/>
      <c r="AE98" s="156"/>
      <c r="AF98" s="241"/>
      <c r="AG98" s="243"/>
      <c r="AH98" s="155"/>
      <c r="AI98" s="155"/>
      <c r="AJ98" s="155"/>
      <c r="AK98" s="156"/>
      <c r="AL98" s="241"/>
      <c r="AM98" s="242">
        <f t="shared" si="6"/>
        <v>0</v>
      </c>
      <c r="AN98" s="202">
        <f t="shared" si="7"/>
        <v>0</v>
      </c>
    </row>
    <row r="99" spans="1:40" hidden="1" x14ac:dyDescent="0.4">
      <c r="A99" s="26">
        <f>'様式2(一覧)'!A99</f>
        <v>92</v>
      </c>
      <c r="B99" s="92">
        <f>'様式2(一覧)'!B99</f>
        <v>0</v>
      </c>
      <c r="C99" s="154"/>
      <c r="D99" s="155"/>
      <c r="E99" s="155"/>
      <c r="F99" s="155"/>
      <c r="G99" s="156"/>
      <c r="H99" s="241"/>
      <c r="I99" s="243"/>
      <c r="J99" s="155"/>
      <c r="K99" s="155"/>
      <c r="L99" s="155"/>
      <c r="M99" s="156"/>
      <c r="N99" s="241"/>
      <c r="O99" s="243"/>
      <c r="P99" s="155"/>
      <c r="Q99" s="155"/>
      <c r="R99" s="155"/>
      <c r="S99" s="156"/>
      <c r="T99" s="241"/>
      <c r="U99" s="243"/>
      <c r="V99" s="155"/>
      <c r="W99" s="155"/>
      <c r="X99" s="155"/>
      <c r="Y99" s="156"/>
      <c r="Z99" s="241"/>
      <c r="AA99" s="243"/>
      <c r="AB99" s="155"/>
      <c r="AC99" s="155"/>
      <c r="AD99" s="155"/>
      <c r="AE99" s="156"/>
      <c r="AF99" s="241"/>
      <c r="AG99" s="243"/>
      <c r="AH99" s="155"/>
      <c r="AI99" s="155"/>
      <c r="AJ99" s="155"/>
      <c r="AK99" s="156"/>
      <c r="AL99" s="241"/>
      <c r="AM99" s="242">
        <f t="shared" si="6"/>
        <v>0</v>
      </c>
      <c r="AN99" s="202">
        <f t="shared" si="7"/>
        <v>0</v>
      </c>
    </row>
    <row r="100" spans="1:40" hidden="1" x14ac:dyDescent="0.4">
      <c r="A100" s="26">
        <f>'様式2(一覧)'!A100</f>
        <v>93</v>
      </c>
      <c r="B100" s="92">
        <f>'様式2(一覧)'!B100</f>
        <v>0</v>
      </c>
      <c r="C100" s="154"/>
      <c r="D100" s="155"/>
      <c r="E100" s="155"/>
      <c r="F100" s="155"/>
      <c r="G100" s="156"/>
      <c r="H100" s="241"/>
      <c r="I100" s="243"/>
      <c r="J100" s="155"/>
      <c r="K100" s="155"/>
      <c r="L100" s="155"/>
      <c r="M100" s="156"/>
      <c r="N100" s="241"/>
      <c r="O100" s="243"/>
      <c r="P100" s="155"/>
      <c r="Q100" s="155"/>
      <c r="R100" s="155"/>
      <c r="S100" s="156"/>
      <c r="T100" s="241"/>
      <c r="U100" s="243"/>
      <c r="V100" s="155"/>
      <c r="W100" s="155"/>
      <c r="X100" s="155"/>
      <c r="Y100" s="156"/>
      <c r="Z100" s="241"/>
      <c r="AA100" s="243"/>
      <c r="AB100" s="155"/>
      <c r="AC100" s="155"/>
      <c r="AD100" s="155"/>
      <c r="AE100" s="156"/>
      <c r="AF100" s="241"/>
      <c r="AG100" s="243"/>
      <c r="AH100" s="155"/>
      <c r="AI100" s="155"/>
      <c r="AJ100" s="155"/>
      <c r="AK100" s="156"/>
      <c r="AL100" s="241"/>
      <c r="AM100" s="242">
        <f t="shared" si="6"/>
        <v>0</v>
      </c>
      <c r="AN100" s="202">
        <f t="shared" si="7"/>
        <v>0</v>
      </c>
    </row>
    <row r="101" spans="1:40" hidden="1" x14ac:dyDescent="0.4">
      <c r="A101" s="26">
        <f>'様式2(一覧)'!A101</f>
        <v>94</v>
      </c>
      <c r="B101" s="92">
        <f>'様式2(一覧)'!B101</f>
        <v>0</v>
      </c>
      <c r="C101" s="154"/>
      <c r="D101" s="155"/>
      <c r="E101" s="155"/>
      <c r="F101" s="155"/>
      <c r="G101" s="156"/>
      <c r="H101" s="241"/>
      <c r="I101" s="243"/>
      <c r="J101" s="155"/>
      <c r="K101" s="155"/>
      <c r="L101" s="155"/>
      <c r="M101" s="156"/>
      <c r="N101" s="241"/>
      <c r="O101" s="243"/>
      <c r="P101" s="155"/>
      <c r="Q101" s="155"/>
      <c r="R101" s="155"/>
      <c r="S101" s="156"/>
      <c r="T101" s="241"/>
      <c r="U101" s="243"/>
      <c r="V101" s="155"/>
      <c r="W101" s="155"/>
      <c r="X101" s="155"/>
      <c r="Y101" s="156"/>
      <c r="Z101" s="241"/>
      <c r="AA101" s="243"/>
      <c r="AB101" s="155"/>
      <c r="AC101" s="155"/>
      <c r="AD101" s="155"/>
      <c r="AE101" s="156"/>
      <c r="AF101" s="241"/>
      <c r="AG101" s="243"/>
      <c r="AH101" s="155"/>
      <c r="AI101" s="155"/>
      <c r="AJ101" s="155"/>
      <c r="AK101" s="156"/>
      <c r="AL101" s="241"/>
      <c r="AM101" s="242">
        <f t="shared" si="6"/>
        <v>0</v>
      </c>
      <c r="AN101" s="202">
        <f t="shared" si="7"/>
        <v>0</v>
      </c>
    </row>
    <row r="102" spans="1:40" hidden="1" x14ac:dyDescent="0.4">
      <c r="A102" s="26">
        <f>'様式2(一覧)'!A102</f>
        <v>95</v>
      </c>
      <c r="B102" s="92">
        <f>'様式2(一覧)'!B102</f>
        <v>0</v>
      </c>
      <c r="C102" s="154"/>
      <c r="D102" s="155"/>
      <c r="E102" s="155"/>
      <c r="F102" s="155"/>
      <c r="G102" s="156"/>
      <c r="H102" s="241"/>
      <c r="I102" s="243"/>
      <c r="J102" s="155"/>
      <c r="K102" s="155"/>
      <c r="L102" s="155"/>
      <c r="M102" s="156"/>
      <c r="N102" s="241"/>
      <c r="O102" s="243"/>
      <c r="P102" s="155"/>
      <c r="Q102" s="155"/>
      <c r="R102" s="155"/>
      <c r="S102" s="156"/>
      <c r="T102" s="241"/>
      <c r="U102" s="243"/>
      <c r="V102" s="155"/>
      <c r="W102" s="155"/>
      <c r="X102" s="155"/>
      <c r="Y102" s="156"/>
      <c r="Z102" s="241"/>
      <c r="AA102" s="243"/>
      <c r="AB102" s="155"/>
      <c r="AC102" s="155"/>
      <c r="AD102" s="155"/>
      <c r="AE102" s="156"/>
      <c r="AF102" s="241"/>
      <c r="AG102" s="243"/>
      <c r="AH102" s="155"/>
      <c r="AI102" s="155"/>
      <c r="AJ102" s="155"/>
      <c r="AK102" s="156"/>
      <c r="AL102" s="241"/>
      <c r="AM102" s="242">
        <f t="shared" si="6"/>
        <v>0</v>
      </c>
      <c r="AN102" s="202">
        <f t="shared" si="7"/>
        <v>0</v>
      </c>
    </row>
    <row r="103" spans="1:40" hidden="1" x14ac:dyDescent="0.4">
      <c r="A103" s="26">
        <f>'様式2(一覧)'!A103</f>
        <v>96</v>
      </c>
      <c r="B103" s="92">
        <f>'様式2(一覧)'!B103</f>
        <v>0</v>
      </c>
      <c r="C103" s="154"/>
      <c r="D103" s="155"/>
      <c r="E103" s="155"/>
      <c r="F103" s="155"/>
      <c r="G103" s="156"/>
      <c r="H103" s="241"/>
      <c r="I103" s="243"/>
      <c r="J103" s="155"/>
      <c r="K103" s="155"/>
      <c r="L103" s="155"/>
      <c r="M103" s="156"/>
      <c r="N103" s="241"/>
      <c r="O103" s="243"/>
      <c r="P103" s="155"/>
      <c r="Q103" s="155"/>
      <c r="R103" s="155"/>
      <c r="S103" s="156"/>
      <c r="T103" s="241"/>
      <c r="U103" s="243"/>
      <c r="V103" s="155"/>
      <c r="W103" s="155"/>
      <c r="X103" s="155"/>
      <c r="Y103" s="156"/>
      <c r="Z103" s="241"/>
      <c r="AA103" s="243"/>
      <c r="AB103" s="155"/>
      <c r="AC103" s="155"/>
      <c r="AD103" s="155"/>
      <c r="AE103" s="156"/>
      <c r="AF103" s="241"/>
      <c r="AG103" s="243"/>
      <c r="AH103" s="155"/>
      <c r="AI103" s="155"/>
      <c r="AJ103" s="155"/>
      <c r="AK103" s="156"/>
      <c r="AL103" s="241"/>
      <c r="AM103" s="242">
        <f t="shared" ref="AM103:AM106" si="8">G103+M103+S103+Y103+AE103+AK103</f>
        <v>0</v>
      </c>
      <c r="AN103" s="202">
        <f t="shared" ref="AN103:AN106" si="9">H103+N103+T103+Z103+AF103+AL103</f>
        <v>0</v>
      </c>
    </row>
    <row r="104" spans="1:40" hidden="1" x14ac:dyDescent="0.4">
      <c r="A104" s="26">
        <f>'様式2(一覧)'!A104</f>
        <v>97</v>
      </c>
      <c r="B104" s="92">
        <f>'様式2(一覧)'!B104</f>
        <v>0</v>
      </c>
      <c r="C104" s="154"/>
      <c r="D104" s="155"/>
      <c r="E104" s="155"/>
      <c r="F104" s="155"/>
      <c r="G104" s="156"/>
      <c r="H104" s="241"/>
      <c r="I104" s="243"/>
      <c r="J104" s="155"/>
      <c r="K104" s="155"/>
      <c r="L104" s="155"/>
      <c r="M104" s="156"/>
      <c r="N104" s="241"/>
      <c r="O104" s="243"/>
      <c r="P104" s="155"/>
      <c r="Q104" s="155"/>
      <c r="R104" s="155"/>
      <c r="S104" s="156"/>
      <c r="T104" s="241"/>
      <c r="U104" s="243"/>
      <c r="V104" s="155"/>
      <c r="W104" s="155"/>
      <c r="X104" s="155"/>
      <c r="Y104" s="156"/>
      <c r="Z104" s="241"/>
      <c r="AA104" s="243"/>
      <c r="AB104" s="155"/>
      <c r="AC104" s="155"/>
      <c r="AD104" s="155"/>
      <c r="AE104" s="156"/>
      <c r="AF104" s="241"/>
      <c r="AG104" s="243"/>
      <c r="AH104" s="155"/>
      <c r="AI104" s="155"/>
      <c r="AJ104" s="155"/>
      <c r="AK104" s="156"/>
      <c r="AL104" s="241"/>
      <c r="AM104" s="242">
        <f t="shared" si="8"/>
        <v>0</v>
      </c>
      <c r="AN104" s="202">
        <f t="shared" si="9"/>
        <v>0</v>
      </c>
    </row>
    <row r="105" spans="1:40" hidden="1" x14ac:dyDescent="0.4">
      <c r="A105" s="26">
        <f>'様式2(一覧)'!A105</f>
        <v>98</v>
      </c>
      <c r="B105" s="92">
        <f>'様式2(一覧)'!B105</f>
        <v>0</v>
      </c>
      <c r="C105" s="154"/>
      <c r="D105" s="155"/>
      <c r="E105" s="155"/>
      <c r="F105" s="155"/>
      <c r="G105" s="156"/>
      <c r="H105" s="241"/>
      <c r="I105" s="243"/>
      <c r="J105" s="155"/>
      <c r="K105" s="155"/>
      <c r="L105" s="155"/>
      <c r="M105" s="156"/>
      <c r="N105" s="241"/>
      <c r="O105" s="243"/>
      <c r="P105" s="155"/>
      <c r="Q105" s="155"/>
      <c r="R105" s="155"/>
      <c r="S105" s="156"/>
      <c r="T105" s="241"/>
      <c r="U105" s="243"/>
      <c r="V105" s="155"/>
      <c r="W105" s="155"/>
      <c r="X105" s="155"/>
      <c r="Y105" s="156"/>
      <c r="Z105" s="241"/>
      <c r="AA105" s="243"/>
      <c r="AB105" s="155"/>
      <c r="AC105" s="155"/>
      <c r="AD105" s="155"/>
      <c r="AE105" s="156"/>
      <c r="AF105" s="241"/>
      <c r="AG105" s="243"/>
      <c r="AH105" s="155"/>
      <c r="AI105" s="155"/>
      <c r="AJ105" s="155"/>
      <c r="AK105" s="156"/>
      <c r="AL105" s="241"/>
      <c r="AM105" s="242">
        <f t="shared" si="8"/>
        <v>0</v>
      </c>
      <c r="AN105" s="202">
        <f t="shared" si="9"/>
        <v>0</v>
      </c>
    </row>
    <row r="106" spans="1:40" hidden="1" x14ac:dyDescent="0.4">
      <c r="A106" s="26">
        <f>'様式2(一覧)'!A106</f>
        <v>99</v>
      </c>
      <c r="B106" s="92">
        <f>'様式2(一覧)'!B106</f>
        <v>0</v>
      </c>
      <c r="C106" s="154"/>
      <c r="D106" s="155"/>
      <c r="E106" s="155"/>
      <c r="F106" s="155"/>
      <c r="G106" s="156"/>
      <c r="H106" s="241"/>
      <c r="I106" s="243"/>
      <c r="J106" s="155"/>
      <c r="K106" s="155"/>
      <c r="L106" s="155"/>
      <c r="M106" s="156"/>
      <c r="N106" s="241"/>
      <c r="O106" s="243"/>
      <c r="P106" s="155"/>
      <c r="Q106" s="155"/>
      <c r="R106" s="155"/>
      <c r="S106" s="156"/>
      <c r="T106" s="241"/>
      <c r="U106" s="243"/>
      <c r="V106" s="155"/>
      <c r="W106" s="155"/>
      <c r="X106" s="155"/>
      <c r="Y106" s="156"/>
      <c r="Z106" s="241"/>
      <c r="AA106" s="243"/>
      <c r="AB106" s="155"/>
      <c r="AC106" s="155"/>
      <c r="AD106" s="155"/>
      <c r="AE106" s="156"/>
      <c r="AF106" s="241"/>
      <c r="AG106" s="243"/>
      <c r="AH106" s="155"/>
      <c r="AI106" s="155"/>
      <c r="AJ106" s="155"/>
      <c r="AK106" s="156"/>
      <c r="AL106" s="241"/>
      <c r="AM106" s="242">
        <f t="shared" si="8"/>
        <v>0</v>
      </c>
      <c r="AN106" s="202">
        <f t="shared" si="9"/>
        <v>0</v>
      </c>
    </row>
    <row r="107" spans="1:40" ht="19.5" hidden="1" thickBot="1" x14ac:dyDescent="0.45">
      <c r="A107" s="51">
        <f>'様式2(一覧)'!A107</f>
        <v>100</v>
      </c>
      <c r="B107" s="52">
        <f>'様式2(一覧)'!B107</f>
        <v>0</v>
      </c>
      <c r="C107" s="196"/>
      <c r="D107" s="197"/>
      <c r="E107" s="197"/>
      <c r="F107" s="197"/>
      <c r="G107" s="198"/>
      <c r="H107" s="244"/>
      <c r="I107" s="245"/>
      <c r="J107" s="197"/>
      <c r="K107" s="197"/>
      <c r="L107" s="197"/>
      <c r="M107" s="198"/>
      <c r="N107" s="199"/>
      <c r="O107" s="200"/>
      <c r="P107" s="197"/>
      <c r="Q107" s="197"/>
      <c r="R107" s="197"/>
      <c r="S107" s="198"/>
      <c r="T107" s="244"/>
      <c r="U107" s="245"/>
      <c r="V107" s="197"/>
      <c r="W107" s="197"/>
      <c r="X107" s="197"/>
      <c r="Y107" s="198"/>
      <c r="Z107" s="244"/>
      <c r="AA107" s="245"/>
      <c r="AB107" s="197"/>
      <c r="AC107" s="197"/>
      <c r="AD107" s="197"/>
      <c r="AE107" s="198"/>
      <c r="AF107" s="199"/>
      <c r="AG107" s="200"/>
      <c r="AH107" s="197"/>
      <c r="AI107" s="197"/>
      <c r="AJ107" s="197"/>
      <c r="AK107" s="198"/>
      <c r="AL107" s="199"/>
      <c r="AM107" s="201">
        <f t="shared" ref="AM107" si="10">G107+M107+S107+Y107+AE107+AK107</f>
        <v>0</v>
      </c>
      <c r="AN107" s="96">
        <f t="shared" ref="AN107" si="11">H107+N107+T107+Z107+AF107+AL107</f>
        <v>0</v>
      </c>
    </row>
    <row r="108" spans="1:40" x14ac:dyDescent="0.4">
      <c r="A108" s="108" t="s">
        <v>80</v>
      </c>
      <c r="B108" s="71"/>
      <c r="G108" s="107"/>
      <c r="H108" s="107"/>
      <c r="M108" s="107"/>
      <c r="N108" s="107"/>
      <c r="S108" s="107"/>
      <c r="T108" s="107"/>
      <c r="Y108" s="107"/>
      <c r="Z108" s="107"/>
      <c r="AE108" s="107"/>
      <c r="AF108" s="107"/>
      <c r="AK108" s="107"/>
      <c r="AL108" s="107"/>
      <c r="AM108" s="107"/>
      <c r="AN108" s="107"/>
    </row>
    <row r="109" spans="1:40" x14ac:dyDescent="0.4">
      <c r="A109" t="s">
        <v>62</v>
      </c>
    </row>
    <row r="110" spans="1:40" x14ac:dyDescent="0.4">
      <c r="A110" t="s">
        <v>107</v>
      </c>
    </row>
  </sheetData>
  <mergeCells count="3">
    <mergeCell ref="J1:M1"/>
    <mergeCell ref="C4:AN4"/>
    <mergeCell ref="J2:M2"/>
  </mergeCells>
  <phoneticPr fontId="1"/>
  <pageMargins left="0.70866141732283472" right="0.31496062992125984" top="0.35433070866141736" bottom="0.35433070866141736"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選択肢!$A$8:$A$15</xm:f>
          </x14:formula1>
          <xm:sqref>D7:D107 J7:J107 AH7:AH107 AB7:AB107 V7:V107 P7:P107</xm:sqref>
        </x14:dataValidation>
        <x14:dataValidation type="list" allowBlank="1" showInputMessage="1" showErrorMessage="1">
          <x14:formula1>
            <xm:f>選択肢!$B$8:$B$9</xm:f>
          </x14:formula1>
          <xm:sqref>AD7:AD107 AJ7:AJ107 F7:F107 L7:L107 R7:R107 X7:X107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D10" sqref="D10"/>
    </sheetView>
  </sheetViews>
  <sheetFormatPr defaultRowHeight="18.75" x14ac:dyDescent="0.4"/>
  <cols>
    <col min="3" max="3" width="31.75" bestFit="1" customWidth="1"/>
  </cols>
  <sheetData>
    <row r="1" spans="1:4" x14ac:dyDescent="0.4">
      <c r="A1" t="s">
        <v>55</v>
      </c>
    </row>
    <row r="2" spans="1:4" x14ac:dyDescent="0.4">
      <c r="A2" t="s">
        <v>56</v>
      </c>
    </row>
    <row r="3" spans="1:4" x14ac:dyDescent="0.4">
      <c r="A3" t="s">
        <v>57</v>
      </c>
    </row>
    <row r="4" spans="1:4" x14ac:dyDescent="0.4">
      <c r="A4" t="s">
        <v>58</v>
      </c>
    </row>
    <row r="5" spans="1:4" x14ac:dyDescent="0.4">
      <c r="A5" t="s">
        <v>59</v>
      </c>
    </row>
    <row r="8" spans="1:4" x14ac:dyDescent="0.4">
      <c r="A8" s="8" t="s">
        <v>10</v>
      </c>
      <c r="B8" s="8" t="s">
        <v>123</v>
      </c>
      <c r="C8" t="s">
        <v>126</v>
      </c>
      <c r="D8" t="s">
        <v>140</v>
      </c>
    </row>
    <row r="9" spans="1:4" x14ac:dyDescent="0.4">
      <c r="A9" s="8" t="s">
        <v>11</v>
      </c>
      <c r="B9" s="8" t="s">
        <v>124</v>
      </c>
      <c r="C9" t="s">
        <v>127</v>
      </c>
      <c r="D9" t="s">
        <v>141</v>
      </c>
    </row>
    <row r="10" spans="1:4" x14ac:dyDescent="0.4">
      <c r="A10" s="8" t="s">
        <v>12</v>
      </c>
      <c r="B10" s="8"/>
      <c r="C10" t="s">
        <v>128</v>
      </c>
    </row>
    <row r="11" spans="1:4" x14ac:dyDescent="0.4">
      <c r="A11" s="8" t="s">
        <v>13</v>
      </c>
      <c r="B11" s="8"/>
    </row>
    <row r="12" spans="1:4" x14ac:dyDescent="0.4">
      <c r="A12" s="8" t="s">
        <v>14</v>
      </c>
      <c r="B12" s="8"/>
    </row>
    <row r="13" spans="1:4" x14ac:dyDescent="0.4">
      <c r="A13" s="8" t="s">
        <v>15</v>
      </c>
      <c r="B13" s="8"/>
    </row>
    <row r="14" spans="1:4" x14ac:dyDescent="0.4">
      <c r="A14" s="8" t="s">
        <v>16</v>
      </c>
      <c r="B14" s="8"/>
    </row>
    <row r="15" spans="1:4" ht="19.5" thickBot="1" x14ac:dyDescent="0.45">
      <c r="A15" s="9" t="s">
        <v>17</v>
      </c>
      <c r="B15" s="9"/>
    </row>
    <row r="16" spans="1:4" ht="19.5" thickTop="1" x14ac:dyDescent="0.4">
      <c r="A16" s="1"/>
      <c r="B16" s="1"/>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様式１　個票</vt:lpstr>
      <vt:lpstr>様式2(一覧)</vt:lpstr>
      <vt:lpstr>様式2-1</vt:lpstr>
      <vt:lpstr>様式2-2</vt:lpstr>
      <vt:lpstr>様式2-3</vt:lpstr>
      <vt:lpstr>選択肢</vt:lpstr>
      <vt:lpstr>Sheet3</vt:lpstr>
      <vt:lpstr>'様式１　個票'!Print_Area</vt:lpstr>
      <vt:lpstr>'様式2-3'!Print_Area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2023-06-23T02:10:11Z</dcterms:modified>
</cp:coreProperties>
</file>