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drawings/drawing5.xml" ContentType="application/vnd.openxmlformats-officedocument.drawing+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drawings/drawing6.xml" ContentType="application/vnd.openxmlformats-officedocument.drawing+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drawings/drawing7.xml" ContentType="application/vnd.openxmlformats-officedocument.drawing+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drawings/drawing8.xml" ContentType="application/vnd.openxmlformats-officedocument.drawing+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trlProps/ctrlProp63.xml" ContentType="application/vnd.ms-excel.controlproperties+xml"/>
  <Override PartName="/xl/ctrlProps/ctrlProp64.xml" ContentType="application/vnd.ms-excel.controlproperties+xml"/>
  <Override PartName="/xl/drawings/drawing12.xml" ContentType="application/vnd.openxmlformats-officedocument.drawing+xml"/>
  <Override PartName="/xl/ctrlProps/ctrlProp65.xml" ContentType="application/vnd.ms-excel.controlproperties+xml"/>
  <Override PartName="/xl/ctrlProps/ctrlProp66.xml" ContentType="application/vnd.ms-excel.controlproperties+xml"/>
  <Override PartName="/xl/comments2.xml" ContentType="application/vnd.openxmlformats-officedocument.spreadsheetml.comments+xml"/>
  <Override PartName="/xl/drawings/drawing13.xml" ContentType="application/vnd.openxmlformats-officedocument.drawing+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omments3.xml" ContentType="application/vnd.openxmlformats-officedocument.spreadsheetml.comments+xml"/>
  <Override PartName="/xl/drawings/drawing14.xml" ContentType="application/vnd.openxmlformats-officedocument.drawing+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drawings/drawing15.xml" ContentType="application/vnd.openxmlformats-officedocument.drawing+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drawings/drawing16.xml" ContentType="application/vnd.openxmlformats-officedocument.drawing+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drawings/drawing17.xml" ContentType="application/vnd.openxmlformats-officedocument.drawing+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drawings/drawing18.xml" ContentType="application/vnd.openxmlformats-officedocument.drawing+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drawings/drawing19.xml" ContentType="application/vnd.openxmlformats-officedocument.drawing+xml"/>
  <Override PartName="/xl/ctrlProps/ctrlProp123.xml" ContentType="application/vnd.ms-excel.controlproperties+xml"/>
  <Override PartName="/xl/ctrlProps/ctrlProp12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New\令和05年度\03_入所・給付係\01_教育・保育給付\5_加算認定\1_各種様式・記載例\"/>
    </mc:Choice>
  </mc:AlternateContent>
  <bookViews>
    <workbookView xWindow="0" yWindow="0" windowWidth="20490" windowHeight="7530"/>
  </bookViews>
  <sheets>
    <sheet name="申請書" sheetId="13" r:id="rId1"/>
    <sheet name="総括表" sheetId="14" r:id="rId2"/>
    <sheet name="要確認資料" sheetId="15" r:id="rId3"/>
    <sheet name="副園長・教頭配置加算" sheetId="3" r:id="rId4"/>
    <sheet name="学級編成調整加配加算" sheetId="2" r:id="rId5"/>
    <sheet name="通園送迎加算" sheetId="4" r:id="rId6"/>
    <sheet name="給食実施加算" sheetId="6" r:id="rId7"/>
    <sheet name="休日保育加算" sheetId="16" r:id="rId8"/>
    <sheet name="減価償却費加算" sheetId="17" r:id="rId9"/>
    <sheet name="賃借料加算" sheetId="7" r:id="rId10"/>
    <sheet name="土曜日閉所（4-9月）" sheetId="5" r:id="rId11"/>
    <sheet name="土曜日閉所（10-3月）" sheetId="24" r:id="rId12"/>
    <sheet name="定員を恒常的に超過する場合" sheetId="18" r:id="rId13"/>
    <sheet name="療育支援加算" sheetId="20" r:id="rId14"/>
    <sheet name="主幹専任化要件" sheetId="19" r:id="rId15"/>
    <sheet name="施設関係者評価加算" sheetId="21" r:id="rId16"/>
    <sheet name="高齢者等活躍促進加算" sheetId="22" r:id="rId17"/>
    <sheet name="施設機能強化推進費加算" sheetId="23" r:id="rId18"/>
    <sheet name="小学校接続加算" sheetId="9" r:id="rId19"/>
    <sheet name="栄養管理加算" sheetId="10" r:id="rId20"/>
    <sheet name="第三者評価受審加算（申請）" sheetId="11" r:id="rId21"/>
    <sheet name="第三者評価受審加算（実績報告）" sheetId="12" r:id="rId22"/>
    <sheet name="Sheet6" sheetId="8" r:id="rId23"/>
  </sheets>
  <definedNames>
    <definedName name="_xlnm.Print_Area" localSheetId="19">栄養管理加算!$A$1:$K$36</definedName>
    <definedName name="_xlnm.Print_Area" localSheetId="4">学級編成調整加配加算!$A$1:$I$23</definedName>
    <definedName name="_xlnm.Print_Area" localSheetId="7">休日保育加算!$A$1:$Q$55</definedName>
    <definedName name="_xlnm.Print_Area" localSheetId="6">給食実施加算!$A$1:$O$35</definedName>
    <definedName name="_xlnm.Print_Area" localSheetId="8">減価償却費加算!$A$1:$K$31</definedName>
    <definedName name="_xlnm.Print_Area" localSheetId="16">高齢者等活躍促進加算!$A$1:$M$34</definedName>
    <definedName name="_xlnm.Print_Area" localSheetId="15">施設関係者評価加算!$A$1:$K$36</definedName>
    <definedName name="_xlnm.Print_Area" localSheetId="17">施設機能強化推進費加算!$A$1:$K$39</definedName>
    <definedName name="_xlnm.Print_Area" localSheetId="14">主幹専任化要件!$A$1:$J$39</definedName>
    <definedName name="_xlnm.Print_Area" localSheetId="18">小学校接続加算!$A$1:$K$40</definedName>
    <definedName name="_xlnm.Print_Area" localSheetId="0">申請書!$A$1:$AD$41</definedName>
    <definedName name="_xlnm.Print_Area" localSheetId="1">総括表!$A$1:$S$46</definedName>
    <definedName name="_xlnm.Print_Area" localSheetId="21">'第三者評価受審加算（実績報告）'!$A$1:$K$16</definedName>
    <definedName name="_xlnm.Print_Area" localSheetId="20">'第三者評価受審加算（申請）'!$A$1:$K$16</definedName>
    <definedName name="_xlnm.Print_Area" localSheetId="9">賃借料加算!$A$1:$K$38</definedName>
    <definedName name="_xlnm.Print_Area" localSheetId="5">通園送迎加算!$A$1:$K$38</definedName>
    <definedName name="_xlnm.Print_Area" localSheetId="12">定員を恒常的に超過する場合!$A$1:$AG$43</definedName>
    <definedName name="_xlnm.Print_Area" localSheetId="11">'土曜日閉所（10-3月）'!$A$1:$O$47</definedName>
    <definedName name="_xlnm.Print_Area" localSheetId="10">'土曜日閉所（4-9月）'!$A$1:$O$47</definedName>
    <definedName name="_xlnm.Print_Area" localSheetId="3">副園長・教頭配置加算!$A$1:$K$42</definedName>
    <definedName name="_xlnm.Print_Area" localSheetId="2">要確認資料!$A$1:$E$56</definedName>
    <definedName name="_xlnm.Print_Area" localSheetId="13">療育支援加算!$A$1:$K$40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37" i="14" l="1"/>
  <c r="P37" i="14"/>
  <c r="D29" i="23" l="1"/>
  <c r="D23" i="22"/>
  <c r="D31" i="23"/>
  <c r="D30" i="23"/>
  <c r="D24" i="22"/>
  <c r="A3" i="5" l="1"/>
  <c r="A3" i="24" l="1"/>
  <c r="L26" i="24"/>
  <c r="J26" i="24"/>
  <c r="H26" i="24"/>
  <c r="F26" i="24"/>
  <c r="M26" i="24" s="1"/>
  <c r="D26" i="24"/>
  <c r="L24" i="24"/>
  <c r="J24" i="24"/>
  <c r="M24" i="24" s="1"/>
  <c r="H24" i="24"/>
  <c r="F24" i="24"/>
  <c r="D24" i="24"/>
  <c r="M22" i="24"/>
  <c r="L22" i="24"/>
  <c r="J22" i="24"/>
  <c r="H22" i="24"/>
  <c r="F22" i="24"/>
  <c r="D22" i="24"/>
  <c r="L20" i="24"/>
  <c r="J20" i="24"/>
  <c r="H20" i="24"/>
  <c r="F20" i="24"/>
  <c r="M20" i="24" s="1"/>
  <c r="D20" i="24"/>
  <c r="M18" i="24"/>
  <c r="L18" i="24"/>
  <c r="J18" i="24"/>
  <c r="H18" i="24"/>
  <c r="F18" i="24"/>
  <c r="D18" i="24"/>
  <c r="L16" i="24"/>
  <c r="J16" i="24"/>
  <c r="M16" i="24" s="1"/>
  <c r="H16" i="24"/>
  <c r="F16" i="24"/>
  <c r="D16" i="24"/>
  <c r="E10" i="24"/>
  <c r="N5" i="24"/>
  <c r="AD38" i="18"/>
  <c r="AT37" i="18"/>
  <c r="AS37" i="18"/>
  <c r="AU37" i="18" s="1"/>
  <c r="AR37" i="18"/>
  <c r="AQ37" i="18"/>
  <c r="AP37" i="18"/>
  <c r="AO37" i="18"/>
  <c r="AN37" i="18"/>
  <c r="AM37" i="18"/>
  <c r="AL37" i="18"/>
  <c r="AK37" i="18"/>
  <c r="AJ37" i="18"/>
  <c r="AI37" i="18"/>
  <c r="AD37" i="18"/>
  <c r="A40" i="18"/>
  <c r="A15" i="18"/>
  <c r="AO6" i="18"/>
  <c r="AD13" i="18"/>
  <c r="AU12" i="18"/>
  <c r="AT12" i="18"/>
  <c r="AS12" i="18"/>
  <c r="AR12" i="18"/>
  <c r="AQ12" i="18"/>
  <c r="AP12" i="18"/>
  <c r="AO12" i="18"/>
  <c r="AN12" i="18"/>
  <c r="AM12" i="18"/>
  <c r="AL12" i="18"/>
  <c r="AK12" i="18"/>
  <c r="AJ12" i="18"/>
  <c r="AI12" i="18"/>
  <c r="AD12" i="18"/>
  <c r="AV37" i="18" l="1"/>
  <c r="AF37" i="18"/>
  <c r="AJ42" i="18" s="1"/>
  <c r="AV12" i="18"/>
  <c r="AF12" i="18"/>
  <c r="AJ17" i="18" s="1"/>
  <c r="M9" i="10"/>
  <c r="M21" i="10"/>
  <c r="L35" i="23"/>
  <c r="L34" i="23"/>
  <c r="L33" i="23"/>
  <c r="L32" i="23"/>
  <c r="L31" i="23"/>
  <c r="L30" i="23"/>
  <c r="L29" i="23"/>
  <c r="N26" i="22"/>
  <c r="N25" i="22"/>
  <c r="N23" i="22"/>
  <c r="Q8" i="19"/>
  <c r="P8" i="19" s="1"/>
  <c r="L31" i="19"/>
  <c r="N24" i="22" s="1"/>
  <c r="L36" i="19"/>
  <c r="G28" i="16"/>
  <c r="R10" i="16"/>
  <c r="M8" i="23" l="1"/>
  <c r="Q9" i="19"/>
  <c r="P9" i="19" s="1"/>
  <c r="I7" i="19" s="1"/>
  <c r="N27" i="22"/>
  <c r="R9" i="22" s="1"/>
  <c r="P30" i="6"/>
  <c r="P28" i="6"/>
  <c r="P26" i="6" l="1"/>
  <c r="Q26" i="6" s="1"/>
  <c r="X26" i="13" l="1"/>
  <c r="D18" i="5" l="1"/>
  <c r="D16" i="5"/>
  <c r="F16" i="5"/>
  <c r="H16" i="5"/>
  <c r="J16" i="5"/>
  <c r="M16" i="5" s="1"/>
  <c r="L16" i="5"/>
  <c r="L26" i="5"/>
  <c r="L24" i="5"/>
  <c r="J26" i="5"/>
  <c r="J24" i="5"/>
  <c r="H26" i="5"/>
  <c r="H24" i="5"/>
  <c r="F26" i="5"/>
  <c r="F24" i="5"/>
  <c r="D26" i="5"/>
  <c r="M26" i="5" s="1"/>
  <c r="D24" i="5"/>
  <c r="M24" i="5" s="1"/>
  <c r="L22" i="5"/>
  <c r="J22" i="5"/>
  <c r="H22" i="5"/>
  <c r="F22" i="5"/>
  <c r="D22" i="5"/>
  <c r="L20" i="5"/>
  <c r="J20" i="5"/>
  <c r="H20" i="5"/>
  <c r="F20" i="5"/>
  <c r="D20" i="5"/>
  <c r="L18" i="5"/>
  <c r="J18" i="5"/>
  <c r="H18" i="5"/>
  <c r="F18" i="5"/>
  <c r="M18" i="5"/>
  <c r="M20" i="5" l="1"/>
  <c r="M22" i="5"/>
  <c r="N5" i="5"/>
  <c r="E10" i="5" s="1"/>
  <c r="O1" i="5"/>
  <c r="C5" i="10"/>
  <c r="H1" i="11"/>
  <c r="M26" i="10" l="1"/>
  <c r="M8" i="10" l="1"/>
  <c r="C15" i="14"/>
  <c r="O8" i="10" l="1"/>
  <c r="C45" i="14" s="1"/>
  <c r="C5" i="12"/>
  <c r="C5" i="11"/>
  <c r="H1" i="12"/>
  <c r="H1" i="10"/>
  <c r="I31" i="19"/>
  <c r="D33" i="23"/>
  <c r="D34" i="23"/>
  <c r="D26" i="22"/>
  <c r="F26" i="23"/>
  <c r="H26" i="23"/>
  <c r="C5" i="23"/>
  <c r="H1" i="23"/>
  <c r="J16" i="22"/>
  <c r="K8" i="22" s="1"/>
  <c r="N8" i="23" l="1"/>
  <c r="I8" i="23" s="1"/>
  <c r="L8" i="22"/>
  <c r="E12" i="22"/>
  <c r="E13" i="22"/>
  <c r="E14" i="22"/>
  <c r="E15" i="22"/>
  <c r="E11" i="22"/>
  <c r="F15" i="20"/>
  <c r="F24" i="20"/>
  <c r="F25" i="20"/>
  <c r="F26" i="20"/>
  <c r="F27" i="20"/>
  <c r="F28" i="20"/>
  <c r="F29" i="20"/>
  <c r="F30" i="20"/>
  <c r="F31" i="20"/>
  <c r="F32" i="20"/>
  <c r="F33" i="20"/>
  <c r="F34" i="20"/>
  <c r="F35" i="20"/>
  <c r="F36" i="20"/>
  <c r="F23" i="20"/>
  <c r="F16" i="20"/>
  <c r="F17" i="20"/>
  <c r="F18" i="20"/>
  <c r="F19" i="20"/>
  <c r="C5" i="22"/>
  <c r="J1" i="22"/>
  <c r="C5" i="21"/>
  <c r="H1" i="21"/>
  <c r="D10" i="15"/>
  <c r="C5" i="9"/>
  <c r="H1" i="9"/>
  <c r="C28" i="14"/>
  <c r="C27" i="14"/>
  <c r="S9" i="22" l="1"/>
  <c r="C42" i="14" s="1"/>
  <c r="I38" i="15"/>
  <c r="I37" i="15"/>
  <c r="L24" i="20" l="1"/>
  <c r="L25" i="20"/>
  <c r="L26" i="20"/>
  <c r="L27" i="20"/>
  <c r="L28" i="20"/>
  <c r="L29" i="20"/>
  <c r="L30" i="20"/>
  <c r="L31" i="20"/>
  <c r="L32" i="20"/>
  <c r="L33" i="20"/>
  <c r="L34" i="20"/>
  <c r="L35" i="20"/>
  <c r="L36" i="20"/>
  <c r="L23" i="20"/>
  <c r="I21" i="20" s="1"/>
  <c r="L16" i="20"/>
  <c r="L17" i="20"/>
  <c r="L18" i="20"/>
  <c r="L19" i="20"/>
  <c r="L15" i="20"/>
  <c r="I13" i="20" l="1"/>
  <c r="M13" i="20" s="1"/>
  <c r="I7" i="20" s="1"/>
  <c r="F21" i="20"/>
  <c r="F13" i="20"/>
  <c r="E16" i="19"/>
  <c r="C5" i="20"/>
  <c r="H1" i="20"/>
  <c r="E36" i="19"/>
  <c r="E34" i="19"/>
  <c r="E31" i="19"/>
  <c r="E20" i="19"/>
  <c r="E18" i="19"/>
  <c r="E14" i="19"/>
  <c r="C32" i="14" l="1"/>
  <c r="I20" i="19"/>
  <c r="I36" i="19"/>
  <c r="C5" i="19"/>
  <c r="H1" i="19"/>
  <c r="H1" i="7"/>
  <c r="D35" i="23" l="1"/>
  <c r="D27" i="22"/>
  <c r="Z1" i="18"/>
  <c r="H1" i="17"/>
  <c r="T2" i="18"/>
  <c r="AT34" i="18"/>
  <c r="AS34" i="18"/>
  <c r="AR34" i="18"/>
  <c r="AQ34" i="18"/>
  <c r="AP34" i="18"/>
  <c r="AO34" i="18"/>
  <c r="AN34" i="18"/>
  <c r="AM34" i="18"/>
  <c r="AL34" i="18"/>
  <c r="AK34" i="18"/>
  <c r="AJ34" i="18"/>
  <c r="AI34" i="18"/>
  <c r="AT31" i="18"/>
  <c r="AS31" i="18"/>
  <c r="AR31" i="18"/>
  <c r="AQ31" i="18"/>
  <c r="AP31" i="18"/>
  <c r="AO31" i="18"/>
  <c r="AN31" i="18"/>
  <c r="AM31" i="18"/>
  <c r="AL31" i="18"/>
  <c r="AK31" i="18"/>
  <c r="AJ31" i="18"/>
  <c r="AI31" i="18"/>
  <c r="AT28" i="18"/>
  <c r="AS28" i="18"/>
  <c r="AR28" i="18"/>
  <c r="AQ28" i="18"/>
  <c r="AP28" i="18"/>
  <c r="AO28" i="18"/>
  <c r="AN28" i="18"/>
  <c r="AM28" i="18"/>
  <c r="AL28" i="18"/>
  <c r="AK28" i="18"/>
  <c r="AJ28" i="18"/>
  <c r="AI28" i="18"/>
  <c r="AT25" i="18"/>
  <c r="AS25" i="18"/>
  <c r="AR25" i="18"/>
  <c r="AQ25" i="18"/>
  <c r="AP25" i="18"/>
  <c r="AO25" i="18"/>
  <c r="AN25" i="18"/>
  <c r="AM25" i="18"/>
  <c r="AL25" i="18"/>
  <c r="AK25" i="18"/>
  <c r="AJ25" i="18"/>
  <c r="AI25" i="18"/>
  <c r="AT22" i="18"/>
  <c r="AS22" i="18"/>
  <c r="AR22" i="18"/>
  <c r="AQ22" i="18"/>
  <c r="AP22" i="18"/>
  <c r="AO22" i="18"/>
  <c r="AN22" i="18"/>
  <c r="AM22" i="18"/>
  <c r="AL22" i="18"/>
  <c r="AK22" i="18"/>
  <c r="AJ22" i="18"/>
  <c r="AI22" i="18"/>
  <c r="AT9" i="18"/>
  <c r="AS9" i="18"/>
  <c r="AR9" i="18"/>
  <c r="AQ9" i="18"/>
  <c r="AP9" i="18"/>
  <c r="AO9" i="18"/>
  <c r="AN9" i="18"/>
  <c r="AM9" i="18"/>
  <c r="AL9" i="18"/>
  <c r="AK9" i="18"/>
  <c r="AJ9" i="18"/>
  <c r="AI9" i="18"/>
  <c r="AT6" i="18"/>
  <c r="AS6" i="18"/>
  <c r="AR6" i="18"/>
  <c r="AQ6" i="18"/>
  <c r="AP6" i="18"/>
  <c r="AN6" i="18"/>
  <c r="AM6" i="18"/>
  <c r="AL6" i="18"/>
  <c r="AK6" i="18"/>
  <c r="AJ6" i="18"/>
  <c r="AI6" i="18"/>
  <c r="AD35" i="18"/>
  <c r="AD34" i="18"/>
  <c r="AD32" i="18"/>
  <c r="AD31" i="18"/>
  <c r="AD29" i="18"/>
  <c r="AD28" i="18"/>
  <c r="AV28" i="18" s="1"/>
  <c r="AD26" i="18"/>
  <c r="AD25" i="18"/>
  <c r="AF25" i="18" s="1"/>
  <c r="AD23" i="18"/>
  <c r="AD22" i="18"/>
  <c r="AD10" i="18"/>
  <c r="AD9" i="18"/>
  <c r="AV9" i="18" s="1"/>
  <c r="AD7" i="18"/>
  <c r="AD6" i="18"/>
  <c r="AV22" i="18" l="1"/>
  <c r="AV34" i="18"/>
  <c r="AV31" i="18"/>
  <c r="AU25" i="18"/>
  <c r="AU28" i="18"/>
  <c r="AU31" i="18"/>
  <c r="AF9" i="18"/>
  <c r="AU9" i="18"/>
  <c r="AV6" i="18"/>
  <c r="AF6" i="18"/>
  <c r="AU22" i="18"/>
  <c r="AF34" i="18"/>
  <c r="AU34" i="18"/>
  <c r="AF31" i="18"/>
  <c r="AF28" i="18"/>
  <c r="AV25" i="18"/>
  <c r="AF22" i="18"/>
  <c r="C5" i="17"/>
  <c r="C5" i="7"/>
  <c r="AV20" i="18" l="1"/>
  <c r="M1" i="16"/>
  <c r="AU20" i="18" l="1"/>
  <c r="AD20" i="18" s="1"/>
  <c r="P34" i="16"/>
  <c r="O39" i="16" s="1"/>
  <c r="P33" i="16"/>
  <c r="C5" i="16" l="1"/>
  <c r="C15" i="6" l="1"/>
  <c r="L15" i="6" s="1"/>
  <c r="E11" i="6"/>
  <c r="E10" i="4"/>
  <c r="C5" i="6"/>
  <c r="L1" i="6"/>
  <c r="H1" i="4"/>
  <c r="C5" i="4"/>
  <c r="H1" i="3"/>
  <c r="C5" i="2" l="1"/>
  <c r="C5" i="3"/>
  <c r="G1" i="2"/>
  <c r="F13" i="14"/>
  <c r="R33" i="14"/>
  <c r="R34" i="14"/>
  <c r="R35" i="14"/>
  <c r="R36" i="14"/>
  <c r="R38" i="14"/>
  <c r="R39" i="14"/>
  <c r="R40" i="14"/>
  <c r="R41" i="14"/>
  <c r="R42" i="14"/>
  <c r="R43" i="14"/>
  <c r="R44" i="14"/>
  <c r="R45" i="14"/>
  <c r="R46" i="14"/>
  <c r="R32" i="14"/>
  <c r="R30" i="14"/>
  <c r="R28" i="14"/>
  <c r="R27" i="14"/>
  <c r="R26" i="14"/>
  <c r="R24" i="14"/>
  <c r="R23" i="14"/>
  <c r="R21" i="14"/>
  <c r="R8" i="14"/>
  <c r="R9" i="14"/>
  <c r="R10" i="14"/>
  <c r="R11" i="14"/>
  <c r="R12" i="14"/>
  <c r="R13" i="14"/>
  <c r="R14" i="14"/>
  <c r="R15" i="14"/>
  <c r="R16" i="14"/>
  <c r="R17" i="14"/>
  <c r="R18" i="14"/>
  <c r="R19" i="14"/>
  <c r="R20" i="14"/>
  <c r="R7" i="14"/>
  <c r="P33" i="14"/>
  <c r="P34" i="14"/>
  <c r="P35" i="14"/>
  <c r="P36" i="14"/>
  <c r="P38" i="14"/>
  <c r="P39" i="14"/>
  <c r="P40" i="14"/>
  <c r="P41" i="14"/>
  <c r="P42" i="14"/>
  <c r="P43" i="14"/>
  <c r="P44" i="14"/>
  <c r="P45" i="14"/>
  <c r="P46" i="14"/>
  <c r="P32" i="14"/>
  <c r="P30" i="14"/>
  <c r="P24" i="14"/>
  <c r="P25" i="14"/>
  <c r="P26" i="14"/>
  <c r="P27" i="14"/>
  <c r="P28" i="14"/>
  <c r="P23" i="14"/>
  <c r="P8" i="14"/>
  <c r="P9" i="14"/>
  <c r="P10" i="14"/>
  <c r="P11" i="14"/>
  <c r="P12" i="14"/>
  <c r="P13" i="14"/>
  <c r="P14" i="14"/>
  <c r="P15" i="14"/>
  <c r="P16" i="14"/>
  <c r="P17" i="14"/>
  <c r="P18" i="14"/>
  <c r="P19" i="14"/>
  <c r="P20" i="14"/>
  <c r="P21" i="14"/>
  <c r="P7" i="14"/>
  <c r="A1" i="14"/>
  <c r="G3" i="14"/>
  <c r="C13" i="13" l="1"/>
  <c r="E21" i="2" l="1"/>
  <c r="B21" i="2"/>
  <c r="AU6" i="18" l="1"/>
  <c r="AV4" i="18" s="1"/>
  <c r="AV3" i="18" s="1"/>
  <c r="AD4" i="18" s="1"/>
</calcChain>
</file>

<file path=xl/comments1.xml><?xml version="1.0" encoding="utf-8"?>
<comments xmlns="http://schemas.openxmlformats.org/spreadsheetml/2006/main">
  <authors>
    <author>三木市役所</author>
  </authors>
  <commentList>
    <comment ref="P5" authorId="0" shapeId="0">
      <text>
        <r>
          <rPr>
            <sz val="9"/>
            <color indexed="81"/>
            <rFont val="MS P ゴシック"/>
            <family val="3"/>
            <charset val="128"/>
          </rPr>
          <t xml:space="preserve">適用期間に修正がある場合はその旨を入力してください。
</t>
        </r>
      </text>
    </comment>
    <comment ref="S17" authorId="0" shapeId="0">
      <text>
        <r>
          <rPr>
            <sz val="9"/>
            <color indexed="81"/>
            <rFont val="MS P ゴシック"/>
            <family val="3"/>
            <charset val="128"/>
          </rPr>
          <t>【休日保育加算】
年度末の処遇改善等加算の実績報告時に合わせて実績報告書が提出要</t>
        </r>
      </text>
    </comment>
  </commentList>
</comments>
</file>

<file path=xl/comments2.xml><?xml version="1.0" encoding="utf-8"?>
<comments xmlns="http://schemas.openxmlformats.org/spreadsheetml/2006/main">
  <authors>
    <author>三木市役所</author>
  </authors>
  <commentList>
    <comment ref="J10" authorId="0" shapeId="0">
      <text>
        <r>
          <rPr>
            <sz val="9"/>
            <color indexed="81"/>
            <rFont val="MS P ゴシック"/>
            <family val="3"/>
            <charset val="128"/>
          </rPr>
          <t xml:space="preserve">主幹保育教諭等補助者＝療育支援加算対象補助者です。
加算等確認書の③職員名簿について、療育支援加算対象補助者に記載があること。
</t>
        </r>
      </text>
    </comment>
    <comment ref="F14" authorId="0" shapeId="0">
      <text>
        <r>
          <rPr>
            <sz val="9"/>
            <color indexed="81"/>
            <rFont val="MS P ゴシック"/>
            <family val="3"/>
            <charset val="128"/>
          </rPr>
          <t>クラスは自動計算されます。</t>
        </r>
      </text>
    </comment>
  </commentList>
</comments>
</file>

<file path=xl/comments3.xml><?xml version="1.0" encoding="utf-8"?>
<comments xmlns="http://schemas.openxmlformats.org/spreadsheetml/2006/main">
  <authors>
    <author>三木市役所</author>
  </authors>
  <commentList>
    <comment ref="C21" authorId="0" shapeId="0">
      <text>
        <r>
          <rPr>
            <sz val="9"/>
            <color indexed="81"/>
            <rFont val="MS P ゴシック"/>
            <family val="3"/>
            <charset val="128"/>
          </rPr>
          <t xml:space="preserve">
この項目に☑が入る場合、「小学校接続加算が取得可能」ということになりますので、小学校接続加算の取得及び調書等作成をしてください。</t>
        </r>
      </text>
    </comment>
  </commentList>
</comments>
</file>

<file path=xl/sharedStrings.xml><?xml version="1.0" encoding="utf-8"?>
<sst xmlns="http://schemas.openxmlformats.org/spreadsheetml/2006/main" count="1043" uniqueCount="508">
  <si>
    <t>施設・事業所名</t>
    <rPh sb="0" eb="2">
      <t>シセツ</t>
    </rPh>
    <rPh sb="3" eb="6">
      <t>ジギョウショ</t>
    </rPh>
    <rPh sb="6" eb="7">
      <t>メイ</t>
    </rPh>
    <phoneticPr fontId="2"/>
  </si>
  <si>
    <t>計</t>
    <rPh sb="0" eb="1">
      <t>ケイ</t>
    </rPh>
    <phoneticPr fontId="2"/>
  </si>
  <si>
    <t>≪学級編成の状況≫</t>
    <rPh sb="1" eb="3">
      <t>ガッキュウ</t>
    </rPh>
    <rPh sb="3" eb="5">
      <t>ヘンセイ</t>
    </rPh>
    <rPh sb="6" eb="8">
      <t>ジョウキョウ</t>
    </rPh>
    <phoneticPr fontId="2"/>
  </si>
  <si>
    <t>番号</t>
    <rPh sb="0" eb="2">
      <t>バンゴウ</t>
    </rPh>
    <phoneticPr fontId="2"/>
  </si>
  <si>
    <t>学級名（　　歳児）</t>
    <rPh sb="0" eb="2">
      <t>ガッキュウ</t>
    </rPh>
    <rPh sb="2" eb="3">
      <t>メイ</t>
    </rPh>
    <rPh sb="6" eb="7">
      <t>サイ</t>
    </rPh>
    <rPh sb="7" eb="8">
      <t>ジ</t>
    </rPh>
    <phoneticPr fontId="2"/>
  </si>
  <si>
    <t>学級担任氏名</t>
    <rPh sb="0" eb="2">
      <t>ガッキュウ</t>
    </rPh>
    <rPh sb="2" eb="4">
      <t>タンニン</t>
    </rPh>
    <rPh sb="4" eb="6">
      <t>シメイ</t>
    </rPh>
    <phoneticPr fontId="2"/>
  </si>
  <si>
    <t>歳児</t>
    <rPh sb="0" eb="1">
      <t>サイ</t>
    </rPh>
    <rPh sb="1" eb="2">
      <t>ジ</t>
    </rPh>
    <phoneticPr fontId="2"/>
  </si>
  <si>
    <t>人</t>
    <rPh sb="0" eb="1">
      <t>ニン</t>
    </rPh>
    <phoneticPr fontId="2"/>
  </si>
  <si>
    <t>合計</t>
    <rPh sb="0" eb="2">
      <t>ゴウケイ</t>
    </rPh>
    <phoneticPr fontId="2"/>
  </si>
  <si>
    <t>施設名</t>
    <rPh sb="0" eb="2">
      <t>シセツ</t>
    </rPh>
    <rPh sb="2" eb="3">
      <t>メイ</t>
    </rPh>
    <phoneticPr fontId="2"/>
  </si>
  <si>
    <t>１　副園長・教頭の氏名等</t>
    <rPh sb="2" eb="5">
      <t>フクエンチョウ</t>
    </rPh>
    <rPh sb="6" eb="8">
      <t>キョウトウ</t>
    </rPh>
    <rPh sb="9" eb="11">
      <t>シメイ</t>
    </rPh>
    <rPh sb="11" eb="12">
      <t>トウ</t>
    </rPh>
    <phoneticPr fontId="2"/>
  </si>
  <si>
    <t>氏名</t>
    <rPh sb="0" eb="2">
      <t>シメイ</t>
    </rPh>
    <phoneticPr fontId="2"/>
  </si>
  <si>
    <t>副園長・教頭の区分</t>
    <rPh sb="0" eb="3">
      <t>フクエンチョウ</t>
    </rPh>
    <rPh sb="4" eb="6">
      <t>キョウトウ</t>
    </rPh>
    <rPh sb="7" eb="9">
      <t>クブン</t>
    </rPh>
    <phoneticPr fontId="2"/>
  </si>
  <si>
    <t>２　算定要件</t>
    <rPh sb="2" eb="4">
      <t>サンテイ</t>
    </rPh>
    <rPh sb="4" eb="6">
      <t>ヨウケン</t>
    </rPh>
    <phoneticPr fontId="2"/>
  </si>
  <si>
    <t>上記に記載する副園長・教頭が該当する項目全てに☑を入力すること。</t>
    <rPh sb="0" eb="2">
      <t>ジョウキ</t>
    </rPh>
    <rPh sb="3" eb="5">
      <t>キサイ</t>
    </rPh>
    <rPh sb="7" eb="10">
      <t>フクエンチョウ</t>
    </rPh>
    <rPh sb="11" eb="13">
      <t>キョウトウ</t>
    </rPh>
    <rPh sb="14" eb="16">
      <t>ガイトウ</t>
    </rPh>
    <rPh sb="18" eb="20">
      <t>コウモク</t>
    </rPh>
    <rPh sb="20" eb="21">
      <t>スベ</t>
    </rPh>
    <rPh sb="25" eb="27">
      <t>ニュウリョク</t>
    </rPh>
    <phoneticPr fontId="2"/>
  </si>
  <si>
    <t>※異動区分については、該当する番号に☑を入力すること。</t>
    <rPh sb="1" eb="3">
      <t>イドウ</t>
    </rPh>
    <rPh sb="3" eb="5">
      <t>クブン</t>
    </rPh>
    <rPh sb="11" eb="13">
      <t>ガイトウ</t>
    </rPh>
    <rPh sb="15" eb="17">
      <t>バンゴウ</t>
    </rPh>
    <rPh sb="20" eb="22">
      <t>ニュウリョク</t>
    </rPh>
    <phoneticPr fontId="2"/>
  </si>
  <si>
    <t>　</t>
    <phoneticPr fontId="2"/>
  </si>
  <si>
    <t>　就学前の子どもに関する教育、保育等の総合的な提供の推進に関する法律（認定こども園法）第１４条に規定する副園長又は教頭の職務をつかさどっている</t>
    <phoneticPr fontId="2"/>
  </si>
  <si>
    <t>　就学前の子どもに関する教育、保育等の総合的な提供の推進に関する法律（認定こども園法）施行規則第１４条において準用する第１２条又は第１３条に該当するものとして発令を受けている</t>
    <phoneticPr fontId="2"/>
  </si>
  <si>
    <t>　認定こども園法施行規則第１３条の規定により副園長又は教頭に任命する場合は、同等の資質があると認める理由を記載すること（第１２条に該当する場合は不要）</t>
    <phoneticPr fontId="2"/>
  </si>
  <si>
    <t xml:space="preserve">（資質を有すると認める理由）
</t>
    <phoneticPr fontId="2"/>
  </si>
  <si>
    <t>　当該施設に常時勤務する者である</t>
    <phoneticPr fontId="2"/>
  </si>
  <si>
    <t>当該事業所における常勤職員の月当たり勤務時間数</t>
    <phoneticPr fontId="2"/>
  </si>
  <si>
    <t>副園長・教頭の月当たり勤務時間数</t>
    <rPh sb="0" eb="3">
      <t>フクエンチョウ</t>
    </rPh>
    <rPh sb="4" eb="6">
      <t>キョウトウ</t>
    </rPh>
    <phoneticPr fontId="2"/>
  </si>
  <si>
    <t>時間</t>
    <rPh sb="0" eb="2">
      <t>ジカン</t>
    </rPh>
    <phoneticPr fontId="2"/>
  </si>
  <si>
    <t>　副園長・教頭の履歴書を添付すること</t>
    <phoneticPr fontId="2"/>
  </si>
  <si>
    <t>　幼保連携型認定こども園設備運営基準第５条第３項の表備考第４号に規定する教員に該当しない（園長が専任でない施設の場合のみ）</t>
    <phoneticPr fontId="2"/>
  </si>
  <si>
    <t>※　加算等確認表ファイルの「３職員名簿」において、副園長・教頭の欄に当該職員の氏名が入力されていることを確認すること。</t>
    <rPh sb="2" eb="4">
      <t>カサン</t>
    </rPh>
    <rPh sb="4" eb="5">
      <t>トウ</t>
    </rPh>
    <rPh sb="5" eb="7">
      <t>カクニン</t>
    </rPh>
    <rPh sb="7" eb="8">
      <t>ヒョウ</t>
    </rPh>
    <rPh sb="15" eb="17">
      <t>ショクイン</t>
    </rPh>
    <rPh sb="17" eb="19">
      <t>メイボ</t>
    </rPh>
    <rPh sb="25" eb="28">
      <t>フクエンチョウ</t>
    </rPh>
    <rPh sb="29" eb="31">
      <t>キョウトウ</t>
    </rPh>
    <rPh sb="32" eb="33">
      <t>ラン</t>
    </rPh>
    <rPh sb="34" eb="36">
      <t>トウガイ</t>
    </rPh>
    <rPh sb="36" eb="38">
      <t>ショクイン</t>
    </rPh>
    <rPh sb="39" eb="41">
      <t>シメイ</t>
    </rPh>
    <rPh sb="42" eb="44">
      <t>ニュウリョク</t>
    </rPh>
    <rPh sb="52" eb="54">
      <t>カクニン</t>
    </rPh>
    <phoneticPr fontId="2"/>
  </si>
  <si>
    <t>利用定員</t>
    <rPh sb="0" eb="2">
      <t>リヨウ</t>
    </rPh>
    <rPh sb="2" eb="4">
      <t>テイイン</t>
    </rPh>
    <phoneticPr fontId="2"/>
  </si>
  <si>
    <t>人</t>
    <rPh sb="0" eb="1">
      <t>ヒト</t>
    </rPh>
    <phoneticPr fontId="2"/>
  </si>
  <si>
    <t>１　１号認定子どもに係る利用定員</t>
    <rPh sb="3" eb="4">
      <t>ゴウ</t>
    </rPh>
    <rPh sb="4" eb="6">
      <t>ニンテイ</t>
    </rPh>
    <rPh sb="6" eb="7">
      <t>コ</t>
    </rPh>
    <rPh sb="10" eb="11">
      <t>カカ</t>
    </rPh>
    <rPh sb="12" eb="14">
      <t>リヨウ</t>
    </rPh>
    <rPh sb="14" eb="16">
      <t>テイイン</t>
    </rPh>
    <phoneticPr fontId="2"/>
  </si>
  <si>
    <t>２　利用見込児童数（実人員・見込）</t>
    <rPh sb="2" eb="4">
      <t>リヨウ</t>
    </rPh>
    <rPh sb="4" eb="6">
      <t>ミコミ</t>
    </rPh>
    <rPh sb="6" eb="8">
      <t>ジドウ</t>
    </rPh>
    <rPh sb="8" eb="9">
      <t>スウ</t>
    </rPh>
    <rPh sb="10" eb="11">
      <t>ジツ</t>
    </rPh>
    <rPh sb="11" eb="13">
      <t>ジンイン</t>
    </rPh>
    <rPh sb="14" eb="16">
      <t>ミコミ</t>
    </rPh>
    <phoneticPr fontId="2"/>
  </si>
  <si>
    <t>利用見込児童数</t>
    <rPh sb="0" eb="2">
      <t>リヨウ</t>
    </rPh>
    <rPh sb="2" eb="4">
      <t>ミコミ</t>
    </rPh>
    <rPh sb="4" eb="6">
      <t>ジドウ</t>
    </rPh>
    <rPh sb="6" eb="7">
      <t>スウ</t>
    </rPh>
    <phoneticPr fontId="2"/>
  </si>
  <si>
    <t>３　実施体制</t>
    <rPh sb="2" eb="4">
      <t>ジッシ</t>
    </rPh>
    <rPh sb="4" eb="6">
      <t>タイセイ</t>
    </rPh>
    <phoneticPr fontId="2"/>
  </si>
  <si>
    <t>（２）運行計画（送迎時刻等）</t>
    <rPh sb="3" eb="5">
      <t>ウンコウ</t>
    </rPh>
    <rPh sb="5" eb="7">
      <t>ケイカク</t>
    </rPh>
    <rPh sb="8" eb="10">
      <t>ソウゲイ</t>
    </rPh>
    <rPh sb="10" eb="12">
      <t>ジコク</t>
    </rPh>
    <rPh sb="12" eb="13">
      <t>トウ</t>
    </rPh>
    <phoneticPr fontId="2"/>
  </si>
  <si>
    <t>※　保護者向けパンフ等で確認できる場合は，該当する資料の添付により当該欄への記載省略可。</t>
    <phoneticPr fontId="2"/>
  </si>
  <si>
    <t>幼保連携型認定こども園</t>
  </si>
  <si>
    <t>２　週当たり給食実施日数</t>
    <rPh sb="2" eb="3">
      <t>シュウ</t>
    </rPh>
    <rPh sb="3" eb="4">
      <t>ア</t>
    </rPh>
    <rPh sb="6" eb="8">
      <t>キュウショク</t>
    </rPh>
    <rPh sb="8" eb="10">
      <t>ジッシ</t>
    </rPh>
    <rPh sb="10" eb="12">
      <t>ニッスウ</t>
    </rPh>
    <phoneticPr fontId="2"/>
  </si>
  <si>
    <t>※１号認定子ども全員に給食を提供できる体制をとっている日数を記入すること。</t>
    <phoneticPr fontId="2"/>
  </si>
  <si>
    <t>自園調理</t>
    <rPh sb="0" eb="1">
      <t>ジ</t>
    </rPh>
    <rPh sb="1" eb="2">
      <t>エン</t>
    </rPh>
    <rPh sb="2" eb="4">
      <t>チョウリ</t>
    </rPh>
    <phoneticPr fontId="2"/>
  </si>
  <si>
    <t>外部搬入</t>
    <rPh sb="0" eb="2">
      <t>ガイブ</t>
    </rPh>
    <rPh sb="2" eb="4">
      <t>ハンニュウ</t>
    </rPh>
    <phoneticPr fontId="2"/>
  </si>
  <si>
    <t>その他（</t>
    <rPh sb="2" eb="3">
      <t>タ</t>
    </rPh>
    <phoneticPr fontId="2"/>
  </si>
  <si>
    <t>）</t>
    <phoneticPr fontId="2"/>
  </si>
  <si>
    <t>　　※該当する項目に☑を入力すること。</t>
    <rPh sb="3" eb="5">
      <t>ガイトウ</t>
    </rPh>
    <rPh sb="7" eb="9">
      <t>コウモク</t>
    </rPh>
    <rPh sb="12" eb="14">
      <t>ニュウリョク</t>
    </rPh>
    <phoneticPr fontId="2"/>
  </si>
  <si>
    <t>※直近の給食実施状況が確認できる書類（献立予定表等）を添付すること。</t>
    <rPh sb="1" eb="3">
      <t>チョッキン</t>
    </rPh>
    <rPh sb="4" eb="6">
      <t>キュウショク</t>
    </rPh>
    <rPh sb="6" eb="8">
      <t>ジッシ</t>
    </rPh>
    <rPh sb="8" eb="10">
      <t>ジョウキョウ</t>
    </rPh>
    <rPh sb="11" eb="13">
      <t>カクニン</t>
    </rPh>
    <rPh sb="16" eb="18">
      <t>ショルイ</t>
    </rPh>
    <rPh sb="19" eb="21">
      <t>コンダテ</t>
    </rPh>
    <rPh sb="21" eb="24">
      <t>ヨテイヒョウ</t>
    </rPh>
    <rPh sb="24" eb="25">
      <t>トウ</t>
    </rPh>
    <rPh sb="27" eb="29">
      <t>テンプ</t>
    </rPh>
    <phoneticPr fontId="2"/>
  </si>
  <si>
    <t>１　建物の概要</t>
    <rPh sb="2" eb="4">
      <t>タテモノ</t>
    </rPh>
    <rPh sb="5" eb="7">
      <t>ガイヨウ</t>
    </rPh>
    <phoneticPr fontId="2"/>
  </si>
  <si>
    <t>建物①</t>
    <rPh sb="0" eb="2">
      <t>タテモノ</t>
    </rPh>
    <phoneticPr fontId="2"/>
  </si>
  <si>
    <t>所在地</t>
    <rPh sb="0" eb="3">
      <t>ショザイチ</t>
    </rPh>
    <phoneticPr fontId="2"/>
  </si>
  <si>
    <t>賃貸人</t>
    <rPh sb="0" eb="3">
      <t>チンタイニン</t>
    </rPh>
    <phoneticPr fontId="2"/>
  </si>
  <si>
    <t>賃料</t>
    <rPh sb="0" eb="2">
      <t>チンリョウ</t>
    </rPh>
    <phoneticPr fontId="2"/>
  </si>
  <si>
    <t>契約期間</t>
    <rPh sb="0" eb="2">
      <t>ケイヤク</t>
    </rPh>
    <rPh sb="2" eb="4">
      <t>キカン</t>
    </rPh>
    <phoneticPr fontId="2"/>
  </si>
  <si>
    <t>建物②</t>
    <rPh sb="0" eb="2">
      <t>タテモノ</t>
    </rPh>
    <phoneticPr fontId="2"/>
  </si>
  <si>
    <t>該当する項目に☑を入力すること。</t>
    <rPh sb="0" eb="2">
      <t>ガイトウ</t>
    </rPh>
    <rPh sb="4" eb="6">
      <t>コウモク</t>
    </rPh>
    <rPh sb="9" eb="11">
      <t>ニュウリョク</t>
    </rPh>
    <phoneticPr fontId="2"/>
  </si>
  <si>
    <t>　教育・保育の用に供する賃貸物件である。</t>
    <phoneticPr fontId="2"/>
  </si>
  <si>
    <t>　当該賃貸物件に係る賃借料が発生している。</t>
    <phoneticPr fontId="2"/>
  </si>
  <si>
    <t>　「賃貸物件による保育所整備事業」等の国庫補助を受けた施設・事業所については、当該補助に係る残額が生じていない。</t>
    <phoneticPr fontId="2"/>
  </si>
  <si>
    <t>　賃貸借契約書等（写し）を添付すること。</t>
    <phoneticPr fontId="2"/>
  </si>
  <si>
    <t>小学校接続加算に係る調書</t>
    <rPh sb="0" eb="3">
      <t>ショウガッコウ</t>
    </rPh>
    <rPh sb="3" eb="5">
      <t>セツゾク</t>
    </rPh>
    <rPh sb="5" eb="7">
      <t>カサン</t>
    </rPh>
    <rPh sb="8" eb="9">
      <t>カカ</t>
    </rPh>
    <rPh sb="10" eb="12">
      <t>チョウショ</t>
    </rPh>
    <phoneticPr fontId="2"/>
  </si>
  <si>
    <t>1　加算算定要件</t>
    <rPh sb="2" eb="4">
      <t>カサン</t>
    </rPh>
    <rPh sb="4" eb="6">
      <t>サンテイ</t>
    </rPh>
    <rPh sb="6" eb="8">
      <t>ヨウケン</t>
    </rPh>
    <phoneticPr fontId="2"/>
  </si>
  <si>
    <t>該当する項目全てに☑を入力すること（以下の項目全てに該当していることが条件）。</t>
    <rPh sb="0" eb="2">
      <t>ガイトウ</t>
    </rPh>
    <rPh sb="4" eb="6">
      <t>コウモク</t>
    </rPh>
    <rPh sb="6" eb="7">
      <t>スベ</t>
    </rPh>
    <rPh sb="11" eb="13">
      <t>ニュウリョク</t>
    </rPh>
    <rPh sb="18" eb="20">
      <t>イカ</t>
    </rPh>
    <rPh sb="21" eb="23">
      <t>コウモク</t>
    </rPh>
    <rPh sb="23" eb="24">
      <t>スベ</t>
    </rPh>
    <rPh sb="26" eb="28">
      <t>ガイトウ</t>
    </rPh>
    <rPh sb="35" eb="37">
      <t>ジョウケン</t>
    </rPh>
    <phoneticPr fontId="2"/>
  </si>
  <si>
    <t>①　小学校との連携・接続の担当に関する業務分掌が明確になっている。</t>
    <phoneticPr fontId="2"/>
  </si>
  <si>
    <t>②　授業・行事、研究会・研修等の小学校との子ども及び教職員の交流活動を実践している。</t>
    <phoneticPr fontId="2"/>
  </si>
  <si>
    <t>③　三木市の共通カリキュラムを採用し、小学校との接続を見通した教育・保育課程等を編成している。
（小学校との継続的な協議会の開催等により、具体的な編成に向けた研究に着手していると認められる場合を含む）</t>
    <phoneticPr fontId="2"/>
  </si>
  <si>
    <t>２　接続を担当する部署・職員等</t>
    <phoneticPr fontId="2"/>
  </si>
  <si>
    <t>業務分掌上、小学校接続を担当する部署または役職及び担当職員名等（記入日時点の状況）を記入すること。</t>
    <phoneticPr fontId="2"/>
  </si>
  <si>
    <t>３　接続に係る取り組み内容</t>
    <rPh sb="2" eb="4">
      <t>セツゾク</t>
    </rPh>
    <rPh sb="5" eb="6">
      <t>カカ</t>
    </rPh>
    <rPh sb="7" eb="8">
      <t>ト</t>
    </rPh>
    <rPh sb="9" eb="10">
      <t>ク</t>
    </rPh>
    <rPh sb="11" eb="13">
      <t>ナイヨウ</t>
    </rPh>
    <phoneticPr fontId="2"/>
  </si>
  <si>
    <t>授業や行事への参加または見学、研究会・研修等の交流活動の内容（予定）を具体的に記入すること。</t>
    <phoneticPr fontId="2"/>
  </si>
  <si>
    <t>実施日</t>
    <rPh sb="0" eb="3">
      <t>ジッシビ</t>
    </rPh>
    <phoneticPr fontId="2"/>
  </si>
  <si>
    <t>対象小学校</t>
    <rPh sb="0" eb="2">
      <t>タイショウ</t>
    </rPh>
    <rPh sb="2" eb="5">
      <t>ショウガッコウ</t>
    </rPh>
    <phoneticPr fontId="2"/>
  </si>
  <si>
    <t>実施内容（参加者、研修等又は交流活動の内容等）</t>
    <rPh sb="0" eb="2">
      <t>ジッシ</t>
    </rPh>
    <rPh sb="2" eb="4">
      <t>ナイヨウ</t>
    </rPh>
    <phoneticPr fontId="2"/>
  </si>
  <si>
    <t>栄養管理加算に係る調書</t>
    <rPh sb="0" eb="2">
      <t>エイヨウ</t>
    </rPh>
    <rPh sb="2" eb="4">
      <t>カンリ</t>
    </rPh>
    <rPh sb="4" eb="6">
      <t>カサン</t>
    </rPh>
    <rPh sb="7" eb="8">
      <t>カカ</t>
    </rPh>
    <rPh sb="9" eb="11">
      <t>チョウショ</t>
    </rPh>
    <phoneticPr fontId="2"/>
  </si>
  <si>
    <t>１　加算算定要件</t>
    <rPh sb="2" eb="4">
      <t>カサン</t>
    </rPh>
    <rPh sb="4" eb="6">
      <t>サンテイ</t>
    </rPh>
    <rPh sb="6" eb="8">
      <t>ヨウケン</t>
    </rPh>
    <phoneticPr fontId="2"/>
  </si>
  <si>
    <t>①食事の提供にあたり、栄養士を活用している。</t>
    <phoneticPr fontId="2"/>
  </si>
  <si>
    <t>活用している場合、その栄養士の配置状況を選択してください。</t>
    <rPh sb="0" eb="2">
      <t>カツヨウ</t>
    </rPh>
    <rPh sb="6" eb="8">
      <t>バアイ</t>
    </rPh>
    <rPh sb="11" eb="14">
      <t>エイヨウシ</t>
    </rPh>
    <rPh sb="15" eb="17">
      <t>ハイチ</t>
    </rPh>
    <rPh sb="17" eb="19">
      <t>ジョウキョウ</t>
    </rPh>
    <rPh sb="20" eb="22">
      <t>センタク</t>
    </rPh>
    <phoneticPr fontId="2"/>
  </si>
  <si>
    <t>※本加算に係る栄養士が雇用契約等により配置されている場合をいい、兼務に該当する場合は除く。</t>
    <phoneticPr fontId="2"/>
  </si>
  <si>
    <t>※基本分単価及び他の加算の認定に当たって求められる職員が本加算に係る栄養士としての業務を兼務している場合をいう。</t>
    <phoneticPr fontId="2"/>
  </si>
  <si>
    <t>委託先：</t>
    <rPh sb="0" eb="3">
      <t>イタクサキ</t>
    </rPh>
    <phoneticPr fontId="2"/>
  </si>
  <si>
    <t>※配置または兼務に該当する場合を除き、本加算に係る栄養士としての業務を嘱託等する場合をいう。</t>
    <phoneticPr fontId="2"/>
  </si>
  <si>
    <t>②栄養士から継続的な指導を受けている。</t>
    <phoneticPr fontId="2"/>
  </si>
  <si>
    <t>①及び②の実施期間（予定）</t>
    <phoneticPr fontId="2"/>
  </si>
  <si>
    <t>栄養士氏名</t>
    <phoneticPr fontId="2"/>
  </si>
  <si>
    <t>　年　　月　　日　～</t>
    <rPh sb="1" eb="2">
      <t>ネン</t>
    </rPh>
    <rPh sb="4" eb="5">
      <t>ツキ</t>
    </rPh>
    <rPh sb="7" eb="8">
      <t>ヒ</t>
    </rPh>
    <phoneticPr fontId="2"/>
  </si>
  <si>
    <t>　年　　　月　　　日</t>
    <rPh sb="1" eb="2">
      <t>ネン</t>
    </rPh>
    <rPh sb="5" eb="6">
      <t>ツキ</t>
    </rPh>
    <rPh sb="9" eb="10">
      <t>ヒ</t>
    </rPh>
    <phoneticPr fontId="2"/>
  </si>
  <si>
    <t>２　添付資料</t>
    <rPh sb="2" eb="4">
      <t>テンプ</t>
    </rPh>
    <rPh sb="4" eb="6">
      <t>シリョウ</t>
    </rPh>
    <phoneticPr fontId="2"/>
  </si>
  <si>
    <t>　直接雇用している場合は、雇用に関する書類（辞令、労働条件通知書、採用通知書等）を、委託している場合は委託契約書の１枚目（施設名と事業者名が記載されている事）の写しと、委託先事業者が発行する栄養士の氏名と配置が分かる資料を、その他の場合は、栄養士の雇用、契約及び配置が分かる資料を添付すること。</t>
    <phoneticPr fontId="2"/>
  </si>
  <si>
    <t xml:space="preserve">注１）　「当該栄養士から指導等を受けた期間」欄について、対象の栄養士が月途中で変更となった場合は、変更があった月を含めて記載すること。（例）５月１５日から１１月２０日まで栄養士を雇用していた場合　→　５月～１１月と記載
注２）　管理栄養士による指導を受けている場合についても、当該加算の対象となること。
注３）　加算対象となる職員名簿に記載されている者であること。
</t>
    <phoneticPr fontId="2"/>
  </si>
  <si>
    <t>評価機関名</t>
    <rPh sb="0" eb="2">
      <t>ヒョウカ</t>
    </rPh>
    <rPh sb="2" eb="4">
      <t>キカン</t>
    </rPh>
    <rPh sb="4" eb="5">
      <t>メイ</t>
    </rPh>
    <phoneticPr fontId="2"/>
  </si>
  <si>
    <t>年度</t>
    <rPh sb="0" eb="2">
      <t>ネンド</t>
    </rPh>
    <phoneticPr fontId="2"/>
  </si>
  <si>
    <t>第三者評価受審加算に係る調書（申請）</t>
    <rPh sb="0" eb="3">
      <t>ダイサンシャ</t>
    </rPh>
    <rPh sb="3" eb="5">
      <t>ヒョウカ</t>
    </rPh>
    <rPh sb="5" eb="7">
      <t>ジュシン</t>
    </rPh>
    <rPh sb="7" eb="9">
      <t>カサン</t>
    </rPh>
    <rPh sb="10" eb="11">
      <t>カカ</t>
    </rPh>
    <rPh sb="12" eb="14">
      <t>チョウショ</t>
    </rPh>
    <rPh sb="15" eb="17">
      <t>シンセイ</t>
    </rPh>
    <phoneticPr fontId="2"/>
  </si>
  <si>
    <t>第三者評価受審加算に係る調書（実績報告）</t>
    <rPh sb="0" eb="3">
      <t>ダイサンシャ</t>
    </rPh>
    <rPh sb="3" eb="5">
      <t>ヒョウカ</t>
    </rPh>
    <rPh sb="5" eb="7">
      <t>ジュシン</t>
    </rPh>
    <rPh sb="7" eb="9">
      <t>カサン</t>
    </rPh>
    <rPh sb="10" eb="11">
      <t>カカ</t>
    </rPh>
    <rPh sb="12" eb="14">
      <t>チョウショ</t>
    </rPh>
    <rPh sb="15" eb="17">
      <t>ジッセキ</t>
    </rPh>
    <rPh sb="17" eb="19">
      <t>ホウコク</t>
    </rPh>
    <phoneticPr fontId="2"/>
  </si>
  <si>
    <t>評価結果の公表（ホームページへの掲載）の有無</t>
    <rPh sb="0" eb="2">
      <t>ヒョウカ</t>
    </rPh>
    <rPh sb="2" eb="4">
      <t>ケッカ</t>
    </rPh>
    <rPh sb="5" eb="7">
      <t>コウヒョウ</t>
    </rPh>
    <rPh sb="16" eb="18">
      <t>ケイサイ</t>
    </rPh>
    <rPh sb="20" eb="22">
      <t>ウム</t>
    </rPh>
    <phoneticPr fontId="2"/>
  </si>
  <si>
    <r>
      <t xml:space="preserve">
　　有り
　　無し
　　　　　掲載予定時期：</t>
    </r>
    <r>
      <rPr>
        <u/>
        <sz val="11"/>
        <color theme="1"/>
        <rFont val="游ゴシック"/>
        <family val="3"/>
        <charset val="128"/>
        <scheme val="minor"/>
      </rPr>
      <t>　　　　　　</t>
    </r>
    <rPh sb="3" eb="4">
      <t>ア</t>
    </rPh>
    <rPh sb="9" eb="10">
      <t>ナ</t>
    </rPh>
    <rPh sb="17" eb="19">
      <t>ケイサイ</t>
    </rPh>
    <rPh sb="19" eb="21">
      <t>ヨテイ</t>
    </rPh>
    <rPh sb="21" eb="23">
      <t>ジキ</t>
    </rPh>
    <phoneticPr fontId="2"/>
  </si>
  <si>
    <t>（様式：認定こども園）</t>
    <rPh sb="1" eb="3">
      <t>ヨウシキ</t>
    </rPh>
    <rPh sb="4" eb="6">
      <t>ニンテイ</t>
    </rPh>
    <rPh sb="9" eb="10">
      <t>エン</t>
    </rPh>
    <phoneticPr fontId="2"/>
  </si>
  <si>
    <t>年度施設型給付費等にかかる加算（調整）</t>
    <phoneticPr fontId="2"/>
  </si>
  <si>
    <t>【適用申請・実績報告】</t>
    <phoneticPr fontId="2"/>
  </si>
  <si>
    <t>書</t>
    <rPh sb="0" eb="1">
      <t>ショ</t>
    </rPh>
    <phoneticPr fontId="2"/>
  </si>
  <si>
    <t>令和</t>
    <rPh sb="0" eb="2">
      <t>レイワ</t>
    </rPh>
    <phoneticPr fontId="2"/>
  </si>
  <si>
    <t>年</t>
    <rPh sb="0" eb="1">
      <t>ネン</t>
    </rPh>
    <phoneticPr fontId="2"/>
  </si>
  <si>
    <t>月</t>
    <rPh sb="0" eb="1">
      <t>ツキ</t>
    </rPh>
    <phoneticPr fontId="2"/>
  </si>
  <si>
    <t>日</t>
    <rPh sb="0" eb="1">
      <t>ヒ</t>
    </rPh>
    <phoneticPr fontId="2"/>
  </si>
  <si>
    <t>三木市長　様</t>
    <rPh sb="0" eb="4">
      <t>ミキシチョウ</t>
    </rPh>
    <rPh sb="5" eb="6">
      <t>サマ</t>
    </rPh>
    <phoneticPr fontId="2"/>
  </si>
  <si>
    <t>法人名</t>
    <rPh sb="0" eb="2">
      <t>ホウジン</t>
    </rPh>
    <rPh sb="2" eb="3">
      <t>メイ</t>
    </rPh>
    <phoneticPr fontId="2"/>
  </si>
  <si>
    <t>理事長名</t>
    <rPh sb="0" eb="3">
      <t>リジチョウ</t>
    </rPh>
    <rPh sb="3" eb="4">
      <t>メイ</t>
    </rPh>
    <phoneticPr fontId="2"/>
  </si>
  <si>
    <t>記</t>
    <rPh sb="0" eb="1">
      <t>キ</t>
    </rPh>
    <phoneticPr fontId="2"/>
  </si>
  <si>
    <t>添付書類</t>
    <rPh sb="0" eb="2">
      <t>テンプ</t>
    </rPh>
    <rPh sb="2" eb="4">
      <t>ショルイ</t>
    </rPh>
    <phoneticPr fontId="2"/>
  </si>
  <si>
    <t>・総括表</t>
    <rPh sb="1" eb="4">
      <t>ソウカツヒョウ</t>
    </rPh>
    <phoneticPr fontId="2"/>
  </si>
  <si>
    <t>・各加算において必要な添付資料</t>
    <rPh sb="1" eb="2">
      <t>カク</t>
    </rPh>
    <rPh sb="2" eb="4">
      <t>カサン</t>
    </rPh>
    <rPh sb="8" eb="10">
      <t>ヒツヨウ</t>
    </rPh>
    <rPh sb="11" eb="13">
      <t>テンプ</t>
    </rPh>
    <rPh sb="13" eb="15">
      <t>シリョウ</t>
    </rPh>
    <phoneticPr fontId="2"/>
  </si>
  <si>
    <t>第号</t>
    <rPh sb="0" eb="1">
      <t>ダイ</t>
    </rPh>
    <rPh sb="1" eb="2">
      <t>ゴウ</t>
    </rPh>
    <phoneticPr fontId="2"/>
  </si>
  <si>
    <t>対象の加算項目及び減算調整項目については、別添総括表のとおりです。</t>
    <rPh sb="0" eb="2">
      <t>タイショウ</t>
    </rPh>
    <rPh sb="3" eb="5">
      <t>カサン</t>
    </rPh>
    <rPh sb="5" eb="7">
      <t>コウモク</t>
    </rPh>
    <rPh sb="7" eb="8">
      <t>オヨ</t>
    </rPh>
    <rPh sb="9" eb="11">
      <t>ゲンサン</t>
    </rPh>
    <rPh sb="11" eb="13">
      <t>チョウセイ</t>
    </rPh>
    <rPh sb="13" eb="15">
      <t>コウモク</t>
    </rPh>
    <rPh sb="21" eb="23">
      <t>ベッテン</t>
    </rPh>
    <rPh sb="23" eb="26">
      <t>ソウカツヒョウ</t>
    </rPh>
    <phoneticPr fontId="2"/>
  </si>
  <si>
    <t>○○認定こども園</t>
    <rPh sb="2" eb="4">
      <t>ニンテイ</t>
    </rPh>
    <rPh sb="7" eb="8">
      <t>エン</t>
    </rPh>
    <phoneticPr fontId="2"/>
  </si>
  <si>
    <t>申請の
有無</t>
    <rPh sb="0" eb="2">
      <t>シンセイ</t>
    </rPh>
    <rPh sb="4" eb="6">
      <t>ウム</t>
    </rPh>
    <phoneticPr fontId="2"/>
  </si>
  <si>
    <t>基本加算部分</t>
    <rPh sb="0" eb="2">
      <t>キホン</t>
    </rPh>
    <rPh sb="2" eb="4">
      <t>カサン</t>
    </rPh>
    <rPh sb="4" eb="6">
      <t>ブブン</t>
    </rPh>
    <phoneticPr fontId="2"/>
  </si>
  <si>
    <t>処遇改善等加算Ⅰ</t>
    <rPh sb="0" eb="2">
      <t>ショグウ</t>
    </rPh>
    <rPh sb="2" eb="4">
      <t>カイゼン</t>
    </rPh>
    <rPh sb="4" eb="5">
      <t>トウ</t>
    </rPh>
    <rPh sb="5" eb="7">
      <t>カサン</t>
    </rPh>
    <phoneticPr fontId="1"/>
  </si>
  <si>
    <t>副園長・教頭配置加算</t>
    <rPh sb="0" eb="3">
      <t>フクエンチョウ</t>
    </rPh>
    <rPh sb="4" eb="6">
      <t>キョウトウ</t>
    </rPh>
    <rPh sb="6" eb="8">
      <t>ハイチ</t>
    </rPh>
    <rPh sb="8" eb="10">
      <t>カサン</t>
    </rPh>
    <phoneticPr fontId="1"/>
  </si>
  <si>
    <t>学級編制調整加配加算</t>
    <rPh sb="0" eb="2">
      <t>ガッキュウ</t>
    </rPh>
    <rPh sb="2" eb="4">
      <t>ヘンセイ</t>
    </rPh>
    <rPh sb="4" eb="6">
      <t>チョウセイ</t>
    </rPh>
    <rPh sb="6" eb="8">
      <t>カハイ</t>
    </rPh>
    <rPh sb="8" eb="10">
      <t>カサン</t>
    </rPh>
    <phoneticPr fontId="1"/>
  </si>
  <si>
    <t>3歳児配置改善加算</t>
    <rPh sb="1" eb="2">
      <t>サイ</t>
    </rPh>
    <rPh sb="3" eb="5">
      <t>ハイチ</t>
    </rPh>
    <rPh sb="5" eb="7">
      <t>カイゼン</t>
    </rPh>
    <rPh sb="7" eb="9">
      <t>カサン</t>
    </rPh>
    <phoneticPr fontId="1"/>
  </si>
  <si>
    <t>満3歳児対応加配加算</t>
    <rPh sb="0" eb="1">
      <t>マン</t>
    </rPh>
    <rPh sb="2" eb="3">
      <t>サイ</t>
    </rPh>
    <rPh sb="4" eb="6">
      <t>タイオウ</t>
    </rPh>
    <rPh sb="6" eb="8">
      <t>カハイ</t>
    </rPh>
    <rPh sb="8" eb="10">
      <t>カサン</t>
    </rPh>
    <phoneticPr fontId="1"/>
  </si>
  <si>
    <t>講師配置加算</t>
    <rPh sb="0" eb="2">
      <t>コウシ</t>
    </rPh>
    <rPh sb="2" eb="4">
      <t>ハイチ</t>
    </rPh>
    <rPh sb="4" eb="6">
      <t>カサン</t>
    </rPh>
    <phoneticPr fontId="1"/>
  </si>
  <si>
    <t>通園送迎加算</t>
    <rPh sb="0" eb="2">
      <t>ツウエン</t>
    </rPh>
    <rPh sb="2" eb="4">
      <t>ソウゲイ</t>
    </rPh>
    <rPh sb="4" eb="6">
      <t>カサン</t>
    </rPh>
    <phoneticPr fontId="1"/>
  </si>
  <si>
    <t>給食実施加算</t>
    <rPh sb="0" eb="2">
      <t>キュウショク</t>
    </rPh>
    <rPh sb="2" eb="4">
      <t>ジッシ</t>
    </rPh>
    <rPh sb="4" eb="6">
      <t>カサン</t>
    </rPh>
    <phoneticPr fontId="1"/>
  </si>
  <si>
    <t>外部監査費加算</t>
    <rPh sb="0" eb="2">
      <t>ガイブ</t>
    </rPh>
    <rPh sb="2" eb="4">
      <t>カンサ</t>
    </rPh>
    <rPh sb="4" eb="5">
      <t>ヒ</t>
    </rPh>
    <rPh sb="5" eb="7">
      <t>カサン</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</si>
  <si>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</si>
  <si>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</si>
  <si>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</si>
  <si>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</si>
  <si>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副食費徴収免除加算</t>
    <rPh sb="0" eb="3">
      <t>フクショクヒ</t>
    </rPh>
    <rPh sb="3" eb="5">
      <t>チョウシュウ</t>
    </rPh>
    <rPh sb="5" eb="7">
      <t>メンジョ</t>
    </rPh>
    <rPh sb="7" eb="9">
      <t>カサン</t>
    </rPh>
    <phoneticPr fontId="1"/>
  </si>
  <si>
    <t>対象施設</t>
    <rPh sb="0" eb="2">
      <t>タイショウ</t>
    </rPh>
    <rPh sb="2" eb="4">
      <t>シセツ</t>
    </rPh>
    <phoneticPr fontId="2"/>
  </si>
  <si>
    <t>加算適用対象月</t>
    <rPh sb="0" eb="2">
      <t>カサン</t>
    </rPh>
    <rPh sb="2" eb="4">
      <t>テキヨウ</t>
    </rPh>
    <rPh sb="4" eb="6">
      <t>タイショウ</t>
    </rPh>
    <rPh sb="6" eb="7">
      <t>ツキ</t>
    </rPh>
    <phoneticPr fontId="2"/>
  </si>
  <si>
    <t>～</t>
    <phoneticPr fontId="2"/>
  </si>
  <si>
    <t>施設名</t>
    <rPh sb="0" eb="2">
      <t>シセツ</t>
    </rPh>
    <rPh sb="2" eb="3">
      <t>メイ</t>
    </rPh>
    <phoneticPr fontId="2"/>
  </si>
  <si>
    <t>所在地</t>
    <rPh sb="0" eb="3">
      <t>ショザイチ</t>
    </rPh>
    <phoneticPr fontId="2"/>
  </si>
  <si>
    <t>利用定員</t>
    <rPh sb="0" eb="2">
      <t>リヨウ</t>
    </rPh>
    <rPh sb="2" eb="4">
      <t>テイイン</t>
    </rPh>
    <phoneticPr fontId="2"/>
  </si>
  <si>
    <t>1号</t>
    <rPh sb="1" eb="2">
      <t>ゴウ</t>
    </rPh>
    <phoneticPr fontId="2"/>
  </si>
  <si>
    <t>2号</t>
    <rPh sb="1" eb="2">
      <t>ゴウ</t>
    </rPh>
    <phoneticPr fontId="2"/>
  </si>
  <si>
    <t>3号</t>
    <rPh sb="1" eb="2">
      <t>ゴウ</t>
    </rPh>
    <phoneticPr fontId="2"/>
  </si>
  <si>
    <t>合計</t>
    <rPh sb="0" eb="2">
      <t>ゴウケイ</t>
    </rPh>
    <phoneticPr fontId="2"/>
  </si>
  <si>
    <t>対象となる加算項目及び減算調整項目</t>
    <rPh sb="0" eb="2">
      <t>タイショウ</t>
    </rPh>
    <rPh sb="5" eb="7">
      <t>カサン</t>
    </rPh>
    <rPh sb="7" eb="9">
      <t>コウモク</t>
    </rPh>
    <rPh sb="9" eb="10">
      <t>オヨ</t>
    </rPh>
    <rPh sb="11" eb="13">
      <t>ゲンサン</t>
    </rPh>
    <rPh sb="13" eb="15">
      <t>チョウセイ</t>
    </rPh>
    <rPh sb="15" eb="17">
      <t>コウモク</t>
    </rPh>
    <phoneticPr fontId="2"/>
  </si>
  <si>
    <t>教育標準時間認定子どもの利用定員を設定しない場合</t>
    <rPh sb="0" eb="2">
      <t>キョウイク</t>
    </rPh>
    <rPh sb="2" eb="4">
      <t>ヒョウジュン</t>
    </rPh>
    <rPh sb="4" eb="6">
      <t>ジカン</t>
    </rPh>
    <rPh sb="6" eb="8">
      <t>ニンテイ</t>
    </rPh>
    <rPh sb="8" eb="9">
      <t>コ</t>
    </rPh>
    <rPh sb="12" eb="14">
      <t>リヨウ</t>
    </rPh>
    <rPh sb="14" eb="16">
      <t>テイイン</t>
    </rPh>
    <rPh sb="17" eb="19">
      <t>セッテイ</t>
    </rPh>
    <rPh sb="22" eb="24">
      <t>バアイ</t>
    </rPh>
    <phoneticPr fontId="1"/>
  </si>
  <si>
    <t>分園の場合</t>
    <rPh sb="0" eb="2">
      <t>ブンエン</t>
    </rPh>
    <rPh sb="3" eb="5">
      <t>バアイ</t>
    </rPh>
    <phoneticPr fontId="1"/>
  </si>
  <si>
    <t>年齢別配置基準を下回る場合</t>
    <rPh sb="0" eb="2">
      <t>ネンレイ</t>
    </rPh>
    <rPh sb="2" eb="3">
      <t>ベツ</t>
    </rPh>
    <rPh sb="3" eb="5">
      <t>ハイチ</t>
    </rPh>
    <rPh sb="5" eb="7">
      <t>キジュン</t>
    </rPh>
    <rPh sb="8" eb="10">
      <t>シタマワ</t>
    </rPh>
    <rPh sb="11" eb="13">
      <t>バアイ</t>
    </rPh>
    <phoneticPr fontId="1"/>
  </si>
  <si>
    <t>配置基準上求められる職員資格を有しない場合</t>
    <rPh sb="0" eb="2">
      <t>ハイチ</t>
    </rPh>
    <rPh sb="2" eb="4">
      <t>キジュン</t>
    </rPh>
    <rPh sb="4" eb="5">
      <t>ジョウ</t>
    </rPh>
    <rPh sb="5" eb="6">
      <t>モト</t>
    </rPh>
    <rPh sb="10" eb="12">
      <t>ショクイン</t>
    </rPh>
    <rPh sb="12" eb="14">
      <t>シカク</t>
    </rPh>
    <rPh sb="15" eb="16">
      <t>ユウ</t>
    </rPh>
    <rPh sb="19" eb="21">
      <t>バアイ</t>
    </rPh>
    <phoneticPr fontId="1"/>
  </si>
  <si>
    <t>加減調整部分</t>
    <rPh sb="0" eb="2">
      <t>カゲン</t>
    </rPh>
    <rPh sb="2" eb="4">
      <t>チョウセイ</t>
    </rPh>
    <rPh sb="4" eb="6">
      <t>ブブン</t>
    </rPh>
    <phoneticPr fontId="2"/>
  </si>
  <si>
    <t>乗除調整部分</t>
    <rPh sb="0" eb="2">
      <t>ジョウジョ</t>
    </rPh>
    <rPh sb="2" eb="4">
      <t>チョウセイ</t>
    </rPh>
    <rPh sb="4" eb="6">
      <t>ブブン</t>
    </rPh>
    <phoneticPr fontId="2"/>
  </si>
  <si>
    <t>特定調整部分</t>
    <rPh sb="0" eb="2">
      <t>トクテイ</t>
    </rPh>
    <rPh sb="2" eb="4">
      <t>チョウセイ</t>
    </rPh>
    <rPh sb="4" eb="6">
      <t>ブブン</t>
    </rPh>
    <phoneticPr fontId="2"/>
  </si>
  <si>
    <t>療育支援加算</t>
    <rPh sb="0" eb="2">
      <t>リョウイク</t>
    </rPh>
    <rPh sb="2" eb="4">
      <t>シエン</t>
    </rPh>
    <rPh sb="4" eb="6">
      <t>カサン</t>
    </rPh>
    <phoneticPr fontId="1"/>
  </si>
  <si>
    <t>事務職員配置加算</t>
    <rPh sb="0" eb="2">
      <t>ジム</t>
    </rPh>
    <rPh sb="2" eb="4">
      <t>ショクイン</t>
    </rPh>
    <rPh sb="4" eb="6">
      <t>ハイチ</t>
    </rPh>
    <rPh sb="6" eb="8">
      <t>カサン</t>
    </rPh>
    <phoneticPr fontId="1"/>
  </si>
  <si>
    <t>指導充実加配加算</t>
    <rPh sb="0" eb="2">
      <t>シドウ</t>
    </rPh>
    <rPh sb="2" eb="4">
      <t>ジュウジツ</t>
    </rPh>
    <rPh sb="4" eb="6">
      <t>カハイ</t>
    </rPh>
    <rPh sb="6" eb="8">
      <t>カサン</t>
    </rPh>
    <phoneticPr fontId="1"/>
  </si>
  <si>
    <t>事務負担対応加配加算</t>
    <rPh sb="0" eb="2">
      <t>ジム</t>
    </rPh>
    <rPh sb="2" eb="4">
      <t>フタン</t>
    </rPh>
    <rPh sb="4" eb="6">
      <t>タイオウ</t>
    </rPh>
    <rPh sb="6" eb="8">
      <t>カハイ</t>
    </rPh>
    <rPh sb="8" eb="10">
      <t>カサン</t>
    </rPh>
    <phoneticPr fontId="1"/>
  </si>
  <si>
    <t>処遇改善等加算Ⅱ</t>
    <rPh sb="0" eb="2">
      <t>ショグウ</t>
    </rPh>
    <rPh sb="2" eb="4">
      <t>カイゼン</t>
    </rPh>
    <rPh sb="4" eb="5">
      <t>トウ</t>
    </rPh>
    <rPh sb="5" eb="7">
      <t>カサン</t>
    </rPh>
    <phoneticPr fontId="1"/>
  </si>
  <si>
    <t>冷暖房費加算</t>
    <rPh sb="0" eb="3">
      <t>レイダンボウ</t>
    </rPh>
    <rPh sb="3" eb="4">
      <t>ヒ</t>
    </rPh>
    <rPh sb="4" eb="6">
      <t>カサン</t>
    </rPh>
    <phoneticPr fontId="1"/>
  </si>
  <si>
    <t>施設関係者評価加算</t>
    <rPh sb="0" eb="2">
      <t>シセツ</t>
    </rPh>
    <rPh sb="2" eb="5">
      <t>カンケイシャ</t>
    </rPh>
    <rPh sb="5" eb="7">
      <t>ヒョウカ</t>
    </rPh>
    <rPh sb="7" eb="9">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</si>
  <si>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</si>
  <si>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</si>
  <si>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高齢者等活躍促進加算</t>
    <rPh sb="8" eb="10">
      <t>カサン</t>
    </rPh>
    <phoneticPr fontId="1"/>
  </si>
  <si>
    <t>施設機能強化推進費加算</t>
    <rPh sb="0" eb="2">
      <t>シセツ</t>
    </rPh>
    <rPh sb="2" eb="4">
      <t>キノウ</t>
    </rPh>
    <rPh sb="4" eb="6">
      <t>キョウカ</t>
    </rPh>
    <rPh sb="6" eb="8">
      <t>スイシン</t>
    </rPh>
    <rPh sb="8" eb="9">
      <t>ヒ</t>
    </rPh>
    <rPh sb="9" eb="11">
      <t>カサン</t>
    </rPh>
    <phoneticPr fontId="1"/>
  </si>
  <si>
    <t>小学校接続加算</t>
    <rPh sb="0" eb="3">
      <t>ショウガッコウ</t>
    </rPh>
    <rPh sb="3" eb="5">
      <t>セツゾク</t>
    </rPh>
    <rPh sb="5" eb="7">
      <t>カサン</t>
    </rPh>
    <phoneticPr fontId="1"/>
  </si>
  <si>
    <t>栄養管理加算</t>
    <rPh sb="0" eb="2">
      <t>エイヨウ</t>
    </rPh>
    <rPh sb="2" eb="4">
      <t>カンリ</t>
    </rPh>
    <rPh sb="4" eb="6">
      <t>カサン</t>
    </rPh>
    <phoneticPr fontId="1"/>
  </si>
  <si>
    <t>第三者評価受審加算</t>
    <rPh sb="0" eb="3">
      <t>ダイサンシャ</t>
    </rPh>
    <rPh sb="3" eb="5">
      <t>ヒョウカ</t>
    </rPh>
    <rPh sb="5" eb="7">
      <t>ジュシン</t>
    </rPh>
    <rPh sb="7" eb="9">
      <t>カサン</t>
    </rPh>
    <phoneticPr fontId="1"/>
  </si>
  <si>
    <t>詳細
選択</t>
    <rPh sb="0" eb="2">
      <t>ショウサイ</t>
    </rPh>
    <rPh sb="3" eb="5">
      <t>センタク</t>
    </rPh>
    <phoneticPr fontId="2"/>
  </si>
  <si>
    <t>加算・調整項目</t>
    <rPh sb="0" eb="2">
      <t>カサン</t>
    </rPh>
    <rPh sb="3" eb="5">
      <t>チョウセイ</t>
    </rPh>
    <rPh sb="5" eb="7">
      <t>コウモク</t>
    </rPh>
    <phoneticPr fontId="2"/>
  </si>
  <si>
    <t>適用期間</t>
    <rPh sb="0" eb="2">
      <t>テキヨウ</t>
    </rPh>
    <rPh sb="2" eb="4">
      <t>キカン</t>
    </rPh>
    <phoneticPr fontId="2"/>
  </si>
  <si>
    <t>～</t>
    <phoneticPr fontId="2"/>
  </si>
  <si>
    <t>添付資料等</t>
    <rPh sb="0" eb="2">
      <t>テンプ</t>
    </rPh>
    <rPh sb="2" eb="4">
      <t>シリョウ</t>
    </rPh>
    <rPh sb="4" eb="5">
      <t>トウ</t>
    </rPh>
    <phoneticPr fontId="2"/>
  </si>
  <si>
    <t>別紙様式</t>
    <rPh sb="0" eb="2">
      <t>ベッシ</t>
    </rPh>
    <rPh sb="2" eb="4">
      <t>ヨウシキ</t>
    </rPh>
    <phoneticPr fontId="2"/>
  </si>
  <si>
    <t>調書</t>
    <rPh sb="0" eb="2">
      <t>チョウショ</t>
    </rPh>
    <phoneticPr fontId="2"/>
  </si>
  <si>
    <t>―</t>
    <phoneticPr fontId="2"/>
  </si>
  <si>
    <t>確認書</t>
    <rPh sb="0" eb="3">
      <t>カクニンショ</t>
    </rPh>
    <phoneticPr fontId="2"/>
  </si>
  <si>
    <t>施設類型</t>
    <rPh sb="0" eb="2">
      <t>シセツ</t>
    </rPh>
    <rPh sb="2" eb="4">
      <t>ルイケイ</t>
    </rPh>
    <phoneticPr fontId="2"/>
  </si>
  <si>
    <t>Ⅱ　加算項目及び減算調整項目適用に係る確認資料</t>
    <rPh sb="2" eb="7">
      <t>カサンコウモクオヨ</t>
    </rPh>
    <rPh sb="8" eb="14">
      <t>ゲンサンチョウセイコウモク</t>
    </rPh>
    <rPh sb="14" eb="16">
      <t>テキヨウ</t>
    </rPh>
    <rPh sb="17" eb="18">
      <t>カカ</t>
    </rPh>
    <rPh sb="19" eb="21">
      <t>カクニン</t>
    </rPh>
    <rPh sb="21" eb="23">
      <t>シリョウ</t>
    </rPh>
    <phoneticPr fontId="2"/>
  </si>
  <si>
    <t>４　3歳児配置改善加算</t>
    <rPh sb="3" eb="5">
      <t>サイジ</t>
    </rPh>
    <rPh sb="5" eb="7">
      <t>ハイチ</t>
    </rPh>
    <rPh sb="7" eb="9">
      <t>カイゼン</t>
    </rPh>
    <rPh sb="9" eb="11">
      <t>カサン</t>
    </rPh>
    <phoneticPr fontId="2"/>
  </si>
  <si>
    <t>５　満3歳児配置改善加算</t>
    <rPh sb="2" eb="3">
      <t>マン</t>
    </rPh>
    <rPh sb="4" eb="5">
      <t>サイ</t>
    </rPh>
    <rPh sb="5" eb="6">
      <t>ジ</t>
    </rPh>
    <rPh sb="6" eb="8">
      <t>ハイチ</t>
    </rPh>
    <rPh sb="8" eb="10">
      <t>カイゼン</t>
    </rPh>
    <rPh sb="10" eb="12">
      <t>カサン</t>
    </rPh>
    <phoneticPr fontId="2"/>
  </si>
  <si>
    <t>添付書類</t>
    <rPh sb="0" eb="2">
      <t>テンプ</t>
    </rPh>
    <rPh sb="2" eb="4">
      <t>ショルイ</t>
    </rPh>
    <phoneticPr fontId="2"/>
  </si>
  <si>
    <t>・常勤換算人数による配置職員数が分かる資料</t>
    <rPh sb="1" eb="3">
      <t>ジョウキン</t>
    </rPh>
    <rPh sb="3" eb="5">
      <t>カンサン</t>
    </rPh>
    <rPh sb="5" eb="7">
      <t>ニンズウ</t>
    </rPh>
    <rPh sb="10" eb="12">
      <t>ハイチ</t>
    </rPh>
    <rPh sb="12" eb="14">
      <t>ショクイン</t>
    </rPh>
    <rPh sb="14" eb="15">
      <t>スウ</t>
    </rPh>
    <rPh sb="16" eb="17">
      <t>ワ</t>
    </rPh>
    <rPh sb="19" eb="21">
      <t>シリョウ</t>
    </rPh>
    <phoneticPr fontId="2"/>
  </si>
  <si>
    <t>・職員の配置状況が記載された職員体制図等</t>
    <rPh sb="19" eb="20">
      <t>トウ</t>
    </rPh>
    <phoneticPr fontId="2"/>
  </si>
  <si>
    <t>６　講師配置加算</t>
    <rPh sb="2" eb="4">
      <t>コウシ</t>
    </rPh>
    <rPh sb="4" eb="6">
      <t>ハイチ</t>
    </rPh>
    <rPh sb="6" eb="8">
      <t>カサン</t>
    </rPh>
    <phoneticPr fontId="2"/>
  </si>
  <si>
    <t>７　チーム保育加配加算</t>
    <rPh sb="5" eb="7">
      <t>ホイク</t>
    </rPh>
    <rPh sb="7" eb="9">
      <t>カハイ</t>
    </rPh>
    <rPh sb="9" eb="11">
      <t>カサン</t>
    </rPh>
    <phoneticPr fontId="2"/>
  </si>
  <si>
    <t>・対象となる職員の配置状況が記載された職員体制図等</t>
    <rPh sb="1" eb="3">
      <t>タイショウ</t>
    </rPh>
    <rPh sb="6" eb="8">
      <t>ショクイン</t>
    </rPh>
    <rPh sb="24" eb="25">
      <t>トウ</t>
    </rPh>
    <phoneticPr fontId="2"/>
  </si>
  <si>
    <t>調書「通園送迎加算」</t>
    <rPh sb="0" eb="2">
      <t>チョウショ</t>
    </rPh>
    <rPh sb="3" eb="5">
      <t>ツウエン</t>
    </rPh>
    <rPh sb="5" eb="7">
      <t>ソウゲイ</t>
    </rPh>
    <rPh sb="7" eb="9">
      <t>カサン</t>
    </rPh>
    <phoneticPr fontId="2"/>
  </si>
  <si>
    <t>調書「学級編制調整加配加算」</t>
    <rPh sb="0" eb="2">
      <t>チョウショ</t>
    </rPh>
    <rPh sb="3" eb="5">
      <t>ガッキュウ</t>
    </rPh>
    <rPh sb="5" eb="7">
      <t>ヘンセイ</t>
    </rPh>
    <rPh sb="7" eb="9">
      <t>チョウセイ</t>
    </rPh>
    <rPh sb="9" eb="11">
      <t>カハイ</t>
    </rPh>
    <rPh sb="11" eb="13">
      <t>カサン</t>
    </rPh>
    <phoneticPr fontId="2"/>
  </si>
  <si>
    <t>調書「副園長・教頭配置加算」</t>
    <rPh sb="0" eb="2">
      <t>チョウショ</t>
    </rPh>
    <rPh sb="3" eb="6">
      <t>フクエンチョウ</t>
    </rPh>
    <rPh sb="7" eb="9">
      <t>キョウトウ</t>
    </rPh>
    <rPh sb="9" eb="11">
      <t>ハイチ</t>
    </rPh>
    <rPh sb="11" eb="13">
      <t>カサン</t>
    </rPh>
    <phoneticPr fontId="2"/>
  </si>
  <si>
    <t>（１）運転者・添乗者</t>
    <rPh sb="3" eb="6">
      <t>ウンテンシャ</t>
    </rPh>
    <rPh sb="7" eb="9">
      <t>テンジョウ</t>
    </rPh>
    <rPh sb="9" eb="10">
      <t>シャ</t>
    </rPh>
    <phoneticPr fontId="2"/>
  </si>
  <si>
    <t>運転者</t>
    <rPh sb="0" eb="3">
      <t>ウンテンシャ</t>
    </rPh>
    <phoneticPr fontId="2"/>
  </si>
  <si>
    <t>添乗者</t>
    <rPh sb="0" eb="2">
      <t>テンジョウ</t>
    </rPh>
    <rPh sb="2" eb="3">
      <t>シャ</t>
    </rPh>
    <phoneticPr fontId="2"/>
  </si>
  <si>
    <t>特記事項（運転者・添乗者をローテーションしている場合など）</t>
    <rPh sb="0" eb="2">
      <t>トッキ</t>
    </rPh>
    <rPh sb="2" eb="4">
      <t>ジコウ</t>
    </rPh>
    <rPh sb="5" eb="8">
      <t>ウンテンシャ</t>
    </rPh>
    <rPh sb="9" eb="11">
      <t>テンジョウ</t>
    </rPh>
    <rPh sb="11" eb="12">
      <t>シャ</t>
    </rPh>
    <rPh sb="24" eb="26">
      <t>バアイ</t>
    </rPh>
    <phoneticPr fontId="2"/>
  </si>
  <si>
    <t>（２）送迎実施区域（範囲）</t>
    <rPh sb="3" eb="5">
      <t>ソウゲイ</t>
    </rPh>
    <rPh sb="5" eb="7">
      <t>ジッシ</t>
    </rPh>
    <rPh sb="7" eb="9">
      <t>クイキ</t>
    </rPh>
    <rPh sb="10" eb="12">
      <t>ハンイ</t>
    </rPh>
    <phoneticPr fontId="2"/>
  </si>
  <si>
    <t>調書「給食実施加算」</t>
    <rPh sb="0" eb="2">
      <t>チョウショ</t>
    </rPh>
    <rPh sb="3" eb="5">
      <t>キュウショク</t>
    </rPh>
    <rPh sb="5" eb="7">
      <t>ジッシ</t>
    </rPh>
    <rPh sb="7" eb="9">
      <t>カサン</t>
    </rPh>
    <phoneticPr fontId="2"/>
  </si>
  <si>
    <t>総括表に戻る</t>
    <rPh sb="0" eb="3">
      <t>ソウカツヒョウ</t>
    </rPh>
    <rPh sb="4" eb="5">
      <t>モド</t>
    </rPh>
    <phoneticPr fontId="2"/>
  </si>
  <si>
    <t>・就業期間中の平均的な月当たり給食実施日数</t>
    <rPh sb="1" eb="3">
      <t>シュウギョウ</t>
    </rPh>
    <rPh sb="3" eb="6">
      <t>キカンチュウ</t>
    </rPh>
    <rPh sb="7" eb="10">
      <t>ヘイキンテキ</t>
    </rPh>
    <rPh sb="11" eb="12">
      <t>ツキ</t>
    </rPh>
    <rPh sb="12" eb="13">
      <t>ア</t>
    </rPh>
    <rPh sb="15" eb="17">
      <t>キュウショク</t>
    </rPh>
    <rPh sb="17" eb="19">
      <t>ジッシ</t>
    </rPh>
    <rPh sb="19" eb="21">
      <t>ニッスウ</t>
    </rPh>
    <phoneticPr fontId="2"/>
  </si>
  <si>
    <t>日</t>
    <rPh sb="0" eb="1">
      <t>ヒ</t>
    </rPh>
    <phoneticPr fontId="2"/>
  </si>
  <si>
    <t>÷４週＝</t>
    <rPh sb="2" eb="3">
      <t>シュウ</t>
    </rPh>
    <phoneticPr fontId="2"/>
  </si>
  <si>
    <t>週当たり実施日数</t>
    <rPh sb="0" eb="1">
      <t>シュウ</t>
    </rPh>
    <rPh sb="1" eb="2">
      <t>ア</t>
    </rPh>
    <rPh sb="4" eb="6">
      <t>ジッシ</t>
    </rPh>
    <rPh sb="6" eb="8">
      <t>ニッスウ</t>
    </rPh>
    <phoneticPr fontId="2"/>
  </si>
  <si>
    <t>10　外部監査費加算</t>
    <rPh sb="3" eb="5">
      <t>ガイブ</t>
    </rPh>
    <rPh sb="5" eb="7">
      <t>カンサ</t>
    </rPh>
    <rPh sb="7" eb="8">
      <t>ヒ</t>
    </rPh>
    <rPh sb="8" eb="10">
      <t>カサン</t>
    </rPh>
    <phoneticPr fontId="2"/>
  </si>
  <si>
    <t>・外部監査の実施状況が分かる資料等
　（監査実施契約が締結された時点で契約書の写し等を提出</t>
    <rPh sb="1" eb="3">
      <t>ガイブ</t>
    </rPh>
    <rPh sb="3" eb="5">
      <t>カンサ</t>
    </rPh>
    <rPh sb="6" eb="8">
      <t>ジッシ</t>
    </rPh>
    <rPh sb="8" eb="10">
      <t>ジョウキョウ</t>
    </rPh>
    <rPh sb="11" eb="12">
      <t>ワ</t>
    </rPh>
    <rPh sb="14" eb="16">
      <t>シリョウ</t>
    </rPh>
    <rPh sb="16" eb="17">
      <t>トウ</t>
    </rPh>
    <rPh sb="20" eb="22">
      <t>カンサ</t>
    </rPh>
    <rPh sb="22" eb="24">
      <t>ジッシ</t>
    </rPh>
    <rPh sb="24" eb="26">
      <t>ケイヤク</t>
    </rPh>
    <rPh sb="27" eb="29">
      <t>テイケツ</t>
    </rPh>
    <rPh sb="32" eb="34">
      <t>ジテン</t>
    </rPh>
    <rPh sb="35" eb="38">
      <t>ケイヤクショ</t>
    </rPh>
    <rPh sb="39" eb="40">
      <t>ウツ</t>
    </rPh>
    <rPh sb="41" eb="42">
      <t>トウ</t>
    </rPh>
    <rPh sb="43" eb="45">
      <t>テイシュツ</t>
    </rPh>
    <phoneticPr fontId="2"/>
  </si>
  <si>
    <t>※注意事項２</t>
    <rPh sb="1" eb="3">
      <t>チュウイ</t>
    </rPh>
    <rPh sb="3" eb="5">
      <t>ジコウ</t>
    </rPh>
    <phoneticPr fontId="2"/>
  </si>
  <si>
    <t>※注意事項１</t>
    <rPh sb="1" eb="3">
      <t>チュウイ</t>
    </rPh>
    <rPh sb="3" eb="5">
      <t>ジコウ</t>
    </rPh>
    <phoneticPr fontId="2"/>
  </si>
  <si>
    <t>※外部搬入の場合は契約業者等との契約書等を添付すること。</t>
    <phoneticPr fontId="2"/>
  </si>
  <si>
    <t>調書「休日保育加算」</t>
    <rPh sb="0" eb="2">
      <t>チョウショ</t>
    </rPh>
    <rPh sb="3" eb="5">
      <t>キュウジツ</t>
    </rPh>
    <rPh sb="5" eb="7">
      <t>ホイク</t>
    </rPh>
    <rPh sb="7" eb="9">
      <t>カサン</t>
    </rPh>
    <phoneticPr fontId="2"/>
  </si>
  <si>
    <t>休日等を含めて年間を通じて開所している</t>
    <rPh sb="0" eb="2">
      <t>キュウジツ</t>
    </rPh>
    <rPh sb="2" eb="3">
      <t>トウ</t>
    </rPh>
    <rPh sb="4" eb="5">
      <t>フク</t>
    </rPh>
    <rPh sb="7" eb="9">
      <t>ネンカン</t>
    </rPh>
    <rPh sb="10" eb="11">
      <t>ツウ</t>
    </rPh>
    <rPh sb="13" eb="15">
      <t>カイショ</t>
    </rPh>
    <phoneticPr fontId="2"/>
  </si>
  <si>
    <t>適</t>
    <rPh sb="0" eb="1">
      <t>テキ</t>
    </rPh>
    <phoneticPr fontId="2"/>
  </si>
  <si>
    <t>否</t>
    <rPh sb="0" eb="1">
      <t>ヒ</t>
    </rPh>
    <phoneticPr fontId="2"/>
  </si>
  <si>
    <t>※開所する施設は、複数の特定教育・保育施設、地域型保育事業所（居宅訪問型保育事業所は除く。）及び企業主導型保育施設との共同により年間を通じて開所する施設（以下「共同実施施設」という。）を含む。</t>
    <phoneticPr fontId="2"/>
  </si>
  <si>
    <t>乳児</t>
    <rPh sb="0" eb="2">
      <t>ニュウジ</t>
    </rPh>
    <phoneticPr fontId="2"/>
  </si>
  <si>
    <t>（適用開始現在）</t>
    <rPh sb="1" eb="3">
      <t>テキヨウ</t>
    </rPh>
    <rPh sb="3" eb="5">
      <t>カイシ</t>
    </rPh>
    <rPh sb="5" eb="7">
      <t>ゲンザイ</t>
    </rPh>
    <phoneticPr fontId="2"/>
  </si>
  <si>
    <t>1.2歳児</t>
    <rPh sb="3" eb="5">
      <t>サイジ</t>
    </rPh>
    <phoneticPr fontId="2"/>
  </si>
  <si>
    <t>3歳児</t>
    <rPh sb="1" eb="2">
      <t>サイ</t>
    </rPh>
    <rPh sb="2" eb="3">
      <t>ジ</t>
    </rPh>
    <phoneticPr fontId="2"/>
  </si>
  <si>
    <t>4歳以上児</t>
    <rPh sb="1" eb="4">
      <t>サイイジョウ</t>
    </rPh>
    <rPh sb="4" eb="5">
      <t>ジ</t>
    </rPh>
    <phoneticPr fontId="2"/>
  </si>
  <si>
    <t>利用子ども数
（見込）</t>
    <rPh sb="0" eb="2">
      <t>リヨウ</t>
    </rPh>
    <rPh sb="2" eb="3">
      <t>コ</t>
    </rPh>
    <rPh sb="5" eb="6">
      <t>スウ</t>
    </rPh>
    <rPh sb="8" eb="10">
      <t>ミコミ</t>
    </rPh>
    <phoneticPr fontId="2"/>
  </si>
  <si>
    <t>保育教諭の配置状況
（見込）</t>
    <rPh sb="0" eb="2">
      <t>ホイク</t>
    </rPh>
    <rPh sb="2" eb="4">
      <t>キョウユ</t>
    </rPh>
    <rPh sb="5" eb="7">
      <t>ハイチ</t>
    </rPh>
    <rPh sb="7" eb="9">
      <t>ジョウキョウ</t>
    </rPh>
    <rPh sb="11" eb="13">
      <t>ミコミ</t>
    </rPh>
    <phoneticPr fontId="2"/>
  </si>
  <si>
    <t>　幼保連携型認定こども園にあっては「幼保連携型認定こども園の学級の編制、職員、設備及び運営に関する基準」第５条第３項及び附則第５条から第８条、それ以外の認定こども園にあっては「就学前の子どもに関する教育、保育等の総合的な提供の推進に関する法律第３条第２項及び第４項の規定に基づき内閣総理大臣、文部科学大臣及び厚生労働大臣が定める施設の設備及び運営に関する基準」第２の一及び附則第３から第７の規定に基づき、対象子どもの年齢及び人数に応じて、本事業を担当する保育教諭等を配置している</t>
    <phoneticPr fontId="2"/>
  </si>
  <si>
    <t>適宜、間食又は給食等を提供している</t>
    <rPh sb="0" eb="2">
      <t>テキギ</t>
    </rPh>
    <rPh sb="3" eb="5">
      <t>カンショク</t>
    </rPh>
    <rPh sb="5" eb="6">
      <t>マタ</t>
    </rPh>
    <rPh sb="7" eb="9">
      <t>キュウショク</t>
    </rPh>
    <rPh sb="9" eb="10">
      <t>トウ</t>
    </rPh>
    <rPh sb="11" eb="13">
      <t>テイキョウ</t>
    </rPh>
    <phoneticPr fontId="2"/>
  </si>
  <si>
    <t>対象となる子どもは、原則として、休日等に状態的に保育を必要とする保育認定子どもである</t>
    <rPh sb="0" eb="2">
      <t>タイショウ</t>
    </rPh>
    <rPh sb="5" eb="6">
      <t>コ</t>
    </rPh>
    <rPh sb="10" eb="12">
      <t>ゲンソク</t>
    </rPh>
    <rPh sb="16" eb="18">
      <t>キュウジツ</t>
    </rPh>
    <rPh sb="18" eb="19">
      <t>トウ</t>
    </rPh>
    <rPh sb="20" eb="22">
      <t>ジョウタイ</t>
    </rPh>
    <rPh sb="22" eb="23">
      <t>テキ</t>
    </rPh>
    <rPh sb="24" eb="26">
      <t>ホイク</t>
    </rPh>
    <rPh sb="27" eb="29">
      <t>ヒツヨウ</t>
    </rPh>
    <rPh sb="32" eb="34">
      <t>ホイク</t>
    </rPh>
    <rPh sb="34" eb="36">
      <t>ニンテイ</t>
    </rPh>
    <rPh sb="36" eb="37">
      <t>コ</t>
    </rPh>
    <phoneticPr fontId="2"/>
  </si>
  <si>
    <t>要件の内容</t>
    <rPh sb="0" eb="2">
      <t>ヨウケン</t>
    </rPh>
    <rPh sb="3" eb="5">
      <t>ナイヨウ</t>
    </rPh>
    <phoneticPr fontId="2"/>
  </si>
  <si>
    <t>4月</t>
    <rPh sb="1" eb="2">
      <t>ガツ</t>
    </rPh>
    <phoneticPr fontId="2"/>
  </si>
  <si>
    <t>5月</t>
    <rPh sb="1" eb="2">
      <t>ガツ</t>
    </rPh>
    <phoneticPr fontId="2"/>
  </si>
  <si>
    <t>6月</t>
  </si>
  <si>
    <t>7月</t>
  </si>
  <si>
    <t>8月</t>
  </si>
  <si>
    <t>9月</t>
  </si>
  <si>
    <t>10月</t>
  </si>
  <si>
    <t>11月</t>
  </si>
  <si>
    <t>12月</t>
  </si>
  <si>
    <t>1月</t>
  </si>
  <si>
    <t>2月</t>
  </si>
  <si>
    <t>3月</t>
  </si>
  <si>
    <t>前年度延べ利用子ども数（実績）</t>
    <rPh sb="0" eb="3">
      <t>ゼンネンド</t>
    </rPh>
    <rPh sb="3" eb="4">
      <t>ノ</t>
    </rPh>
    <rPh sb="5" eb="7">
      <t>リヨウ</t>
    </rPh>
    <rPh sb="7" eb="8">
      <t>コ</t>
    </rPh>
    <rPh sb="10" eb="11">
      <t>スウ</t>
    </rPh>
    <rPh sb="12" eb="14">
      <t>ジッセキ</t>
    </rPh>
    <phoneticPr fontId="2"/>
  </si>
  <si>
    <t>今年度延べ利用子ども数（見込）</t>
    <rPh sb="0" eb="3">
      <t>コンネンド</t>
    </rPh>
    <rPh sb="3" eb="4">
      <t>ノ</t>
    </rPh>
    <rPh sb="5" eb="7">
      <t>リヨウ</t>
    </rPh>
    <rPh sb="7" eb="8">
      <t>コ</t>
    </rPh>
    <rPh sb="10" eb="11">
      <t>スウ</t>
    </rPh>
    <rPh sb="12" eb="14">
      <t>ミコミ</t>
    </rPh>
    <phoneticPr fontId="2"/>
  </si>
  <si>
    <t>※1　延べ利用子ども数は、1人の子どもが月4日利用した場合は4名と計算すること。</t>
    <phoneticPr fontId="2"/>
  </si>
  <si>
    <t>※2　休日延べ利用子ども数には、休日等に当該休日保育対象施設を利用する休日保育対象施設以外の
　　特定教育・保育施設又は特定地域型保育事業を利用する子どもを含むこと。</t>
    <phoneticPr fontId="2"/>
  </si>
  <si>
    <t>※3　複数の施設・事業所との共同により年間を通じて開所する場合は、実施する各施設・事業所の休日延べ利用子ども数の見込み数（実績数）を徴収して認定を行うこと。</t>
    <phoneticPr fontId="2"/>
  </si>
  <si>
    <t>※4　認定申請提出時点において休日保育の実績がない場合は、加算の取得は出来ない。ただし、提出日
　以降に休日保育を行った場合は、その実績を報告すれば、年度当初まで遡及しての加算が可能。</t>
    <phoneticPr fontId="2"/>
  </si>
  <si>
    <t>２　添付書類</t>
    <rPh sb="2" eb="4">
      <t>テンプ</t>
    </rPh>
    <rPh sb="4" eb="6">
      <t>ショルイ</t>
    </rPh>
    <phoneticPr fontId="2"/>
  </si>
  <si>
    <t>・休日等における保育士の配置状況が記載された職員体制図等
・共同実施施設については、上記に加えて複数の施設により実施する場合の実施要綱や運営規程</t>
    <rPh sb="1" eb="3">
      <t>キュウジツ</t>
    </rPh>
    <rPh sb="3" eb="4">
      <t>トウ</t>
    </rPh>
    <phoneticPr fontId="2"/>
  </si>
  <si>
    <t>【実績報告書】</t>
    <rPh sb="1" eb="3">
      <t>ジッセキ</t>
    </rPh>
    <rPh sb="3" eb="5">
      <t>ホウコク</t>
    </rPh>
    <rPh sb="5" eb="6">
      <t>ショ</t>
    </rPh>
    <phoneticPr fontId="2"/>
  </si>
  <si>
    <t>認定を受けた年間延べ利用子ども数（見込）</t>
    <rPh sb="0" eb="2">
      <t>ニンテイ</t>
    </rPh>
    <rPh sb="3" eb="4">
      <t>ウ</t>
    </rPh>
    <rPh sb="6" eb="8">
      <t>ネンカン</t>
    </rPh>
    <rPh sb="8" eb="9">
      <t>ノ</t>
    </rPh>
    <rPh sb="10" eb="12">
      <t>リヨウ</t>
    </rPh>
    <rPh sb="12" eb="13">
      <t>コ</t>
    </rPh>
    <rPh sb="15" eb="16">
      <t>スウ</t>
    </rPh>
    <rPh sb="17" eb="19">
      <t>ミコミ</t>
    </rPh>
    <phoneticPr fontId="2"/>
  </si>
  <si>
    <t>年間延べ利用子ども数
（実績）※2,3</t>
    <phoneticPr fontId="2"/>
  </si>
  <si>
    <t>年間実利用児童数</t>
    <rPh sb="0" eb="2">
      <t>ネンカン</t>
    </rPh>
    <rPh sb="2" eb="3">
      <t>ジツ</t>
    </rPh>
    <rPh sb="3" eb="5">
      <t>リヨウ</t>
    </rPh>
    <rPh sb="5" eb="7">
      <t>ジドウ</t>
    </rPh>
    <rPh sb="7" eb="8">
      <t>スウ</t>
    </rPh>
    <phoneticPr fontId="2"/>
  </si>
  <si>
    <t>うち、平日は他の施設・事業所を利用する実利用児童数</t>
    <rPh sb="3" eb="5">
      <t>ヘイジツ</t>
    </rPh>
    <rPh sb="6" eb="7">
      <t>ホカ</t>
    </rPh>
    <rPh sb="8" eb="10">
      <t>シセツ</t>
    </rPh>
    <rPh sb="11" eb="14">
      <t>ジギョウショ</t>
    </rPh>
    <rPh sb="15" eb="17">
      <t>リヨウ</t>
    </rPh>
    <rPh sb="19" eb="20">
      <t>ジツ</t>
    </rPh>
    <rPh sb="20" eb="22">
      <t>リヨウ</t>
    </rPh>
    <rPh sb="22" eb="24">
      <t>ジドウ</t>
    </rPh>
    <rPh sb="24" eb="25">
      <t>スウ</t>
    </rPh>
    <phoneticPr fontId="2"/>
  </si>
  <si>
    <t>加算実施月数</t>
    <rPh sb="0" eb="2">
      <t>カサン</t>
    </rPh>
    <rPh sb="2" eb="4">
      <t>ジッシ</t>
    </rPh>
    <rPh sb="4" eb="6">
      <t>ゲッスウ</t>
    </rPh>
    <phoneticPr fontId="2"/>
  </si>
  <si>
    <t>月</t>
    <rPh sb="0" eb="1">
      <t>ツキ</t>
    </rPh>
    <phoneticPr fontId="2"/>
  </si>
  <si>
    <t>※2　実際の年間延べ利用子ども数の実績を記入すること。</t>
    <phoneticPr fontId="2"/>
  </si>
  <si>
    <t>※5　※4のうち、平日は他の施設・事業所を利用する子どもの数を記入すること。</t>
    <phoneticPr fontId="2"/>
  </si>
  <si>
    <t>※3　複数の施設・事業所との共同により年間を通じて開所する場合は、実施する各施設・事業所の休日延べ利用子ども
　　数の見込み数を記載すること。</t>
    <phoneticPr fontId="2"/>
  </si>
  <si>
    <t>※1　認定を受けた年間延べ利用子ども数（見込）を記入すること。延べ利用子ども数は１人の
　　 子どもが年に30日利用した場合は30人と計算すること。</t>
    <phoneticPr fontId="2"/>
  </si>
  <si>
    <t>※4　年度中に休日保育を利用した実利用子ども数を記入すること。毎週利用している子どもも、年に１度しか利用しな
　　い子どももそれぞれ１人と記入する。</t>
    <phoneticPr fontId="2"/>
  </si>
  <si>
    <t>※処遇改善等加算の実績報告時に合わせて提出すること</t>
    <rPh sb="1" eb="3">
      <t>ショグウ</t>
    </rPh>
    <rPh sb="3" eb="5">
      <t>カイゼン</t>
    </rPh>
    <rPh sb="5" eb="6">
      <t>トウ</t>
    </rPh>
    <rPh sb="6" eb="8">
      <t>カサン</t>
    </rPh>
    <rPh sb="9" eb="11">
      <t>ジッセキ</t>
    </rPh>
    <rPh sb="11" eb="13">
      <t>ホウコク</t>
    </rPh>
    <rPh sb="13" eb="14">
      <t>ジ</t>
    </rPh>
    <rPh sb="15" eb="16">
      <t>ア</t>
    </rPh>
    <rPh sb="19" eb="21">
      <t>テイシュツ</t>
    </rPh>
    <phoneticPr fontId="2"/>
  </si>
  <si>
    <t>加算適用判定：</t>
    <rPh sb="0" eb="2">
      <t>カサン</t>
    </rPh>
    <rPh sb="2" eb="4">
      <t>テキヨウ</t>
    </rPh>
    <rPh sb="4" eb="6">
      <t>ハンテイ</t>
    </rPh>
    <phoneticPr fontId="2"/>
  </si>
  <si>
    <t>構造</t>
    <rPh sb="0" eb="2">
      <t>コウゾウ</t>
    </rPh>
    <phoneticPr fontId="2"/>
  </si>
  <si>
    <t>　　　　　　　　造　　　階建</t>
    <rPh sb="8" eb="9">
      <t>ゾウ</t>
    </rPh>
    <rPh sb="12" eb="14">
      <t>カイダ</t>
    </rPh>
    <phoneticPr fontId="2"/>
  </si>
  <si>
    <t>建築年月日
（確認年月日）</t>
    <rPh sb="0" eb="2">
      <t>ケンチク</t>
    </rPh>
    <rPh sb="2" eb="5">
      <t>ネンガッピ</t>
    </rPh>
    <rPh sb="7" eb="9">
      <t>カクニン</t>
    </rPh>
    <rPh sb="9" eb="12">
      <t>ネンガッピ</t>
    </rPh>
    <phoneticPr fontId="2"/>
  </si>
  <si>
    <t>年　　　月　　　日</t>
    <rPh sb="0" eb="1">
      <t>ネン</t>
    </rPh>
    <rPh sb="4" eb="5">
      <t>ツキ</t>
    </rPh>
    <rPh sb="8" eb="9">
      <t>ヒ</t>
    </rPh>
    <phoneticPr fontId="2"/>
  </si>
  <si>
    <t>　設置者の自己所有である</t>
    <rPh sb="1" eb="4">
      <t>セッチシャ</t>
    </rPh>
    <rPh sb="5" eb="7">
      <t>ジコ</t>
    </rPh>
    <rPh sb="7" eb="9">
      <t>ショユウ</t>
    </rPh>
    <phoneticPr fontId="2"/>
  </si>
  <si>
    <t>　</t>
    <phoneticPr fontId="2"/>
  </si>
  <si>
    <t>　賃借料加算の対象となっていない</t>
    <rPh sb="1" eb="4">
      <t>チンシャクリョウ</t>
    </rPh>
    <rPh sb="4" eb="6">
      <t>カサン</t>
    </rPh>
    <rPh sb="7" eb="9">
      <t>タイショウ</t>
    </rPh>
    <phoneticPr fontId="2"/>
  </si>
  <si>
    <t>　建物を整備又は取得したことが分かる契約書等（写し）を添付すること</t>
    <rPh sb="1" eb="3">
      <t>タテモノ</t>
    </rPh>
    <rPh sb="4" eb="6">
      <t>セイビ</t>
    </rPh>
    <rPh sb="6" eb="7">
      <t>マタ</t>
    </rPh>
    <rPh sb="8" eb="10">
      <t>シュトク</t>
    </rPh>
    <rPh sb="15" eb="16">
      <t>ワ</t>
    </rPh>
    <rPh sb="18" eb="21">
      <t>ケイヤクショ</t>
    </rPh>
    <rPh sb="21" eb="22">
      <t>トウ</t>
    </rPh>
    <rPh sb="23" eb="24">
      <t>ウツ</t>
    </rPh>
    <rPh sb="27" eb="29">
      <t>テンプ</t>
    </rPh>
    <phoneticPr fontId="2"/>
  </si>
  <si>
    <t>調書「減価償却費加算」</t>
    <rPh sb="0" eb="2">
      <t>チョウショ</t>
    </rPh>
    <rPh sb="3" eb="5">
      <t>ゲンカ</t>
    </rPh>
    <rPh sb="5" eb="7">
      <t>ショウキャク</t>
    </rPh>
    <rPh sb="7" eb="8">
      <t>ヒ</t>
    </rPh>
    <rPh sb="8" eb="10">
      <t>カサン</t>
    </rPh>
    <phoneticPr fontId="2"/>
  </si>
  <si>
    <t>調書「賃借料加算」</t>
    <rPh sb="0" eb="2">
      <t>チョウショ</t>
    </rPh>
    <rPh sb="3" eb="6">
      <t>チンシャクリョウ</t>
    </rPh>
    <rPh sb="6" eb="8">
      <t>カサン</t>
    </rPh>
    <phoneticPr fontId="2"/>
  </si>
  <si>
    <t>15　副食費徴収免除加算</t>
    <rPh sb="3" eb="12">
      <t>フクショクヒチョウシュウメンジョカサン</t>
    </rPh>
    <phoneticPr fontId="2"/>
  </si>
  <si>
    <t>月の給食実施日数</t>
    <rPh sb="0" eb="1">
      <t>ツキ</t>
    </rPh>
    <rPh sb="2" eb="4">
      <t>キュウショク</t>
    </rPh>
    <rPh sb="4" eb="6">
      <t>ジッシ</t>
    </rPh>
    <rPh sb="6" eb="8">
      <t>ニッスウ</t>
    </rPh>
    <phoneticPr fontId="2"/>
  </si>
  <si>
    <t>添付書類</t>
    <rPh sb="0" eb="2">
      <t>テンプ</t>
    </rPh>
    <rPh sb="2" eb="4">
      <t>ショルイ</t>
    </rPh>
    <phoneticPr fontId="2"/>
  </si>
  <si>
    <t>月の副食提供予定がわかる資料（献立表など。給食実施加算における添付書類で副食の提供予定が明らかになる場合は添付省略可）</t>
    <phoneticPr fontId="2"/>
  </si>
  <si>
    <t>※　外部監査の内容等は、幼稚園に係る私立学校振興助成法（昭和50年法律第61号）第14条第3
　項に規定する公認会計士又は監査法人の監査及びこれに準ずる公認会計士又は監査法人の監
　査と同等のもの。</t>
    <phoneticPr fontId="2"/>
  </si>
  <si>
    <t>※　教育標準時間認定子どもに係る利用定員35人以下又は121人以上の施設が対象</t>
    <phoneticPr fontId="2"/>
  </si>
  <si>
    <t>※　実施日は利用子どもの全てに副食の全てを提供する日とする（施設の都合によらず副食の一部又は全部の提供を要しない利用子どもについては副食の全てを提供しているものとみなす）。</t>
    <phoneticPr fontId="2"/>
  </si>
  <si>
    <t>加算対象</t>
    <rPh sb="0" eb="2">
      <t>カサン</t>
    </rPh>
    <rPh sb="2" eb="4">
      <t>タイショウ</t>
    </rPh>
    <phoneticPr fontId="2"/>
  </si>
  <si>
    <t>1号</t>
    <rPh sb="1" eb="2">
      <t>ゴウ</t>
    </rPh>
    <phoneticPr fontId="2"/>
  </si>
  <si>
    <t>2.3号</t>
    <rPh sb="3" eb="4">
      <t>ゴウ</t>
    </rPh>
    <phoneticPr fontId="2"/>
  </si>
  <si>
    <t>調書</t>
    <rPh sb="0" eb="2">
      <t>チョウショ</t>
    </rPh>
    <phoneticPr fontId="2"/>
  </si>
  <si>
    <r>
      <t>主幹保育教諭等の専任化により子育て支援の取組みを実施していない場合　　　</t>
    </r>
    <r>
      <rPr>
        <sz val="8"/>
        <color rgb="FFFF0000"/>
        <rFont val="ＭＳ Ｐ明朝"/>
        <family val="1"/>
        <charset val="128"/>
      </rPr>
      <t>※適用の有無を問わず調書の提出が必要</t>
    </r>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rPh sb="37" eb="39">
      <t>テキヨウ</t>
    </rPh>
    <rPh sb="40" eb="42">
      <t>ウム</t>
    </rPh>
    <rPh sb="43" eb="44">
      <t>ト</t>
    </rPh>
    <rPh sb="46" eb="48">
      <t>チョウショ</t>
    </rPh>
    <rPh sb="49" eb="51">
      <t>テイシュツ</t>
    </rPh>
    <rPh sb="52" eb="54">
      <t>ヒツヨウ</t>
    </rPh>
    <phoneticPr fontId="1"/>
  </si>
  <si>
    <r>
      <t xml:space="preserve">定員を恒常的に超過する場合
</t>
    </r>
    <r>
      <rPr>
        <sz val="10"/>
        <color rgb="FFFF0000"/>
        <rFont val="ＭＳ Ｐ明朝"/>
        <family val="1"/>
        <charset val="128"/>
      </rPr>
      <t>※適用の有無を問わず調書の提出が必要</t>
    </r>
    <rPh sb="0" eb="2">
      <t>テイイン</t>
    </rPh>
    <rPh sb="3" eb="6">
      <t>コウジョウテキ</t>
    </rPh>
    <rPh sb="7" eb="9">
      <t>チョウカ</t>
    </rPh>
    <rPh sb="11" eb="13">
      <t>バアイ</t>
    </rPh>
    <phoneticPr fontId="1"/>
  </si>
  <si>
    <t>施設名：</t>
    <rPh sb="0" eb="2">
      <t>シセツ</t>
    </rPh>
    <rPh sb="2" eb="3">
      <t>メイ</t>
    </rPh>
    <phoneticPr fontId="35"/>
  </si>
  <si>
    <t>1号認定児童について</t>
    <rPh sb="1" eb="2">
      <t>ゴウ</t>
    </rPh>
    <rPh sb="2" eb="4">
      <t>ニンテイ</t>
    </rPh>
    <rPh sb="4" eb="6">
      <t>ジドウ</t>
    </rPh>
    <phoneticPr fontId="35"/>
  </si>
  <si>
    <t>年度</t>
    <rPh sb="0" eb="2">
      <t>ネンド</t>
    </rPh>
    <phoneticPr fontId="35"/>
  </si>
  <si>
    <t>5月</t>
  </si>
  <si>
    <t>年平均在所率</t>
    <rPh sb="0" eb="3">
      <t>ネンヘイキン</t>
    </rPh>
    <rPh sb="3" eb="5">
      <t>ザイショ</t>
    </rPh>
    <rPh sb="5" eb="6">
      <t>リツ</t>
    </rPh>
    <phoneticPr fontId="2"/>
  </si>
  <si>
    <t>月初日在籍子ども数</t>
    <rPh sb="0" eb="1">
      <t>ツキ</t>
    </rPh>
    <rPh sb="1" eb="3">
      <t>ショニチ</t>
    </rPh>
    <rPh sb="3" eb="5">
      <t>ザイセキ</t>
    </rPh>
    <rPh sb="5" eb="6">
      <t>コ</t>
    </rPh>
    <rPh sb="8" eb="9">
      <t>スウ</t>
    </rPh>
    <phoneticPr fontId="2"/>
  </si>
  <si>
    <t>月初日利用定員</t>
    <rPh sb="0" eb="1">
      <t>ツキ</t>
    </rPh>
    <rPh sb="1" eb="3">
      <t>ショニチ</t>
    </rPh>
    <rPh sb="3" eb="5">
      <t>リヨウ</t>
    </rPh>
    <rPh sb="5" eb="7">
      <t>テイイン</t>
    </rPh>
    <phoneticPr fontId="2"/>
  </si>
  <si>
    <t>２・３号認定児童について</t>
    <rPh sb="3" eb="4">
      <t>ゴウ</t>
    </rPh>
    <rPh sb="4" eb="6">
      <t>ニンテイ</t>
    </rPh>
    <rPh sb="6" eb="8">
      <t>ジドウ</t>
    </rPh>
    <phoneticPr fontId="2"/>
  </si>
  <si>
    <t>恒常的な定員の超過に</t>
    <rPh sb="0" eb="3">
      <t>コウジョウテキ</t>
    </rPh>
    <rPh sb="4" eb="6">
      <t>テイイン</t>
    </rPh>
    <rPh sb="7" eb="9">
      <t>チョウカ</t>
    </rPh>
    <phoneticPr fontId="2"/>
  </si>
  <si>
    <t>「定員を恒常的に超過する場合」に係る１号認定・２・３号認定それぞれの区分ごとの月初日在籍児童数状況確認表</t>
    <rPh sb="1" eb="3">
      <t>テイイン</t>
    </rPh>
    <rPh sb="4" eb="7">
      <t>コウジョウテキ</t>
    </rPh>
    <rPh sb="8" eb="10">
      <t>チョウカ</t>
    </rPh>
    <rPh sb="12" eb="14">
      <t>バアイ</t>
    </rPh>
    <rPh sb="16" eb="17">
      <t>カカ</t>
    </rPh>
    <rPh sb="19" eb="20">
      <t>ゴウ</t>
    </rPh>
    <rPh sb="20" eb="22">
      <t>ニンテイ</t>
    </rPh>
    <rPh sb="26" eb="27">
      <t>ゴウ</t>
    </rPh>
    <rPh sb="27" eb="29">
      <t>ニンテイ</t>
    </rPh>
    <rPh sb="34" eb="36">
      <t>クブン</t>
    </rPh>
    <rPh sb="39" eb="40">
      <t>ツキ</t>
    </rPh>
    <rPh sb="40" eb="42">
      <t>ショニチ</t>
    </rPh>
    <rPh sb="42" eb="44">
      <t>ザイセキ</t>
    </rPh>
    <rPh sb="44" eb="46">
      <t>ジドウ</t>
    </rPh>
    <rPh sb="46" eb="47">
      <t>スウ</t>
    </rPh>
    <rPh sb="47" eb="49">
      <t>ジョウキョウ</t>
    </rPh>
    <rPh sb="49" eb="51">
      <t>カクニン</t>
    </rPh>
    <rPh sb="51" eb="52">
      <t>ヒョウ</t>
    </rPh>
    <phoneticPr fontId="2"/>
  </si>
  <si>
    <t>教育標準時間認定（１号）</t>
    <rPh sb="0" eb="2">
      <t>キョウイク</t>
    </rPh>
    <rPh sb="2" eb="4">
      <t>ヒョウジュン</t>
    </rPh>
    <rPh sb="4" eb="6">
      <t>ジカン</t>
    </rPh>
    <rPh sb="6" eb="8">
      <t>ニンテイ</t>
    </rPh>
    <rPh sb="10" eb="11">
      <t>ゴウ</t>
    </rPh>
    <phoneticPr fontId="2"/>
  </si>
  <si>
    <t>・主幹保育教諭等の配置</t>
    <rPh sb="1" eb="3">
      <t>シュカン</t>
    </rPh>
    <rPh sb="3" eb="5">
      <t>ホイク</t>
    </rPh>
    <rPh sb="5" eb="7">
      <t>キョウユ</t>
    </rPh>
    <rPh sb="7" eb="8">
      <t>トウ</t>
    </rPh>
    <rPh sb="9" eb="11">
      <t>ハイチ</t>
    </rPh>
    <phoneticPr fontId="2"/>
  </si>
  <si>
    <t>・代替保育教諭等の配置</t>
    <rPh sb="1" eb="3">
      <t>ダイタイ</t>
    </rPh>
    <rPh sb="3" eb="5">
      <t>ホイク</t>
    </rPh>
    <rPh sb="5" eb="7">
      <t>キョウユ</t>
    </rPh>
    <rPh sb="7" eb="8">
      <t>トウ</t>
    </rPh>
    <rPh sb="9" eb="11">
      <t>ハイチ</t>
    </rPh>
    <phoneticPr fontId="2"/>
  </si>
  <si>
    <t>常勤</t>
    <rPh sb="0" eb="2">
      <t>ジョウキン</t>
    </rPh>
    <phoneticPr fontId="2"/>
  </si>
  <si>
    <t>非常勤</t>
    <rPh sb="0" eb="3">
      <t>ヒジョウキン</t>
    </rPh>
    <phoneticPr fontId="2"/>
  </si>
  <si>
    <t>・事業の実施状況（2つ以上実施していること）</t>
    <rPh sb="1" eb="3">
      <t>ジギョウ</t>
    </rPh>
    <rPh sb="4" eb="6">
      <t>ジッシ</t>
    </rPh>
    <rPh sb="6" eb="8">
      <t>ジョウキョウ</t>
    </rPh>
    <rPh sb="11" eb="13">
      <t>イジョウ</t>
    </rPh>
    <rPh sb="13" eb="15">
      <t>ジッシ</t>
    </rPh>
    <phoneticPr fontId="2"/>
  </si>
  <si>
    <t>月初日現在の利用児童数：</t>
    <rPh sb="0" eb="1">
      <t>ツキ</t>
    </rPh>
    <rPh sb="1" eb="3">
      <t>ショニチ</t>
    </rPh>
    <rPh sb="3" eb="5">
      <t>ゲンザイ</t>
    </rPh>
    <rPh sb="6" eb="8">
      <t>リヨウ</t>
    </rPh>
    <rPh sb="8" eb="10">
      <t>ジドウ</t>
    </rPh>
    <rPh sb="10" eb="11">
      <t>スウ</t>
    </rPh>
    <phoneticPr fontId="2"/>
  </si>
  <si>
    <t>名</t>
    <rPh sb="0" eb="1">
      <t>メイ</t>
    </rPh>
    <phoneticPr fontId="2"/>
  </si>
  <si>
    <r>
      <t>　</t>
    </r>
    <r>
      <rPr>
        <b/>
        <u/>
        <sz val="9"/>
        <color theme="1"/>
        <rFont val="游ゴシック"/>
        <family val="3"/>
        <charset val="128"/>
        <scheme val="minor"/>
      </rPr>
      <t>満３歳児に対する教育・保育の提供</t>
    </r>
    <r>
      <rPr>
        <sz val="9"/>
        <color theme="1"/>
        <rFont val="游ゴシック"/>
        <family val="3"/>
        <charset val="128"/>
        <scheme val="minor"/>
      </rPr>
      <t>（月の初日において満３歳児が１人以上利用している月から年度を通じて当該要件を満たしているものとする。）</t>
    </r>
    <phoneticPr fontId="2"/>
  </si>
  <si>
    <t>継続的な小学校との連携・接続に係る取組で以下の全ての要件を満たすもの（年度当初における計画により下記の要件を満たしていることをもって４月から年度を通じて当該要件を満たしているものと取り扱う。）
(ｱ)小学校との連携・接続に関する業務分掌を明確にしていること。
(ｲ)授業・行事、研究会・研修等の小学校との子ども及び教職員の交流活動を年度を通じて複数回実施していること。
(ｳ)小学校との接続を見通した教育課程を編成していること（継続的な協議会の開催等により具体的な編成に向けた研究に着手していると認められる場合を含む。）。</t>
    <phoneticPr fontId="2"/>
  </si>
  <si>
    <t>保育認定（２・３号）</t>
    <rPh sb="0" eb="2">
      <t>ホイク</t>
    </rPh>
    <rPh sb="2" eb="4">
      <t>ニンテイ</t>
    </rPh>
    <rPh sb="8" eb="9">
      <t>ゴウ</t>
    </rPh>
    <phoneticPr fontId="2"/>
  </si>
  <si>
    <r>
      <t>　</t>
    </r>
    <r>
      <rPr>
        <b/>
        <u/>
        <sz val="9"/>
        <color theme="1"/>
        <rFont val="游ゴシック"/>
        <family val="3"/>
        <charset val="128"/>
        <scheme val="minor"/>
      </rPr>
      <t>延長保育事業</t>
    </r>
    <r>
      <rPr>
        <sz val="9"/>
        <color theme="1"/>
        <rFont val="游ゴシック"/>
        <family val="3"/>
        <charset val="128"/>
        <scheme val="minor"/>
      </rPr>
      <t>（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t>
    </r>
    <phoneticPr fontId="2"/>
  </si>
  <si>
    <r>
      <rPr>
        <b/>
        <u/>
        <sz val="9"/>
        <color theme="1"/>
        <rFont val="游ゴシック"/>
        <family val="3"/>
        <charset val="128"/>
        <scheme val="minor"/>
      </rPr>
      <t>病児保育事業</t>
    </r>
    <r>
      <rPr>
        <sz val="9"/>
        <color theme="1"/>
        <rFont val="游ゴシック"/>
        <family val="3"/>
        <charset val="128"/>
        <scheme val="minor"/>
      </rPr>
      <t>（子ども・子育て支援交付金に係る要件に適合するもの及びこれと同等の要件を満たして自主事業として実施しているもの。）</t>
    </r>
    <phoneticPr fontId="2"/>
  </si>
  <si>
    <r>
      <rPr>
        <b/>
        <u/>
        <sz val="9"/>
        <color theme="1"/>
        <rFont val="游ゴシック"/>
        <family val="3"/>
        <charset val="128"/>
        <scheme val="minor"/>
      </rPr>
      <t>乳児が３人以上利用している施設</t>
    </r>
    <r>
      <rPr>
        <sz val="9"/>
        <color theme="1"/>
        <rFont val="游ゴシック"/>
        <family val="3"/>
        <charset val="128"/>
        <scheme val="minor"/>
      </rPr>
      <t>（月の初日において乳児が３人以上利用している月から当該要件を満たしているものとする。）</t>
    </r>
    <phoneticPr fontId="2"/>
  </si>
  <si>
    <r>
      <rPr>
        <b/>
        <u/>
        <sz val="9"/>
        <color theme="1"/>
        <rFont val="游ゴシック"/>
        <family val="3"/>
        <charset val="128"/>
        <scheme val="minor"/>
      </rPr>
      <t>障害児</t>
    </r>
    <r>
      <rPr>
        <sz val="9"/>
        <color theme="1"/>
        <rFont val="游ゴシック"/>
        <family val="3"/>
        <charset val="128"/>
        <scheme val="minor"/>
      </rPr>
      <t>（軽度障害児※を含む。）</t>
    </r>
    <r>
      <rPr>
        <b/>
        <u/>
        <sz val="9"/>
        <color theme="1"/>
        <rFont val="游ゴシック"/>
        <family val="3"/>
        <charset val="128"/>
        <scheme val="minor"/>
      </rPr>
      <t>に対する教育・保育の提供</t>
    </r>
    <r>
      <rPr>
        <sz val="9"/>
        <color theme="1"/>
        <rFont val="游ゴシック"/>
        <family val="3"/>
        <charset val="128"/>
        <scheme val="minor"/>
      </rPr>
      <t xml:space="preserve">（月の初日において障害児が１人以上利用している月から年度を通じて当該要件を満たしているものとする。）
</t>
    </r>
    <r>
      <rPr>
        <b/>
        <sz val="9"/>
        <color rgb="FFFF0000"/>
        <rFont val="游ゴシック"/>
        <family val="3"/>
        <charset val="128"/>
        <scheme val="minor"/>
      </rPr>
      <t>※該当する場合は療育支援加算の調書を先に作成すること</t>
    </r>
    <rPh sb="79" eb="81">
      <t>ガイトウ</t>
    </rPh>
    <rPh sb="83" eb="85">
      <t>バアイ</t>
    </rPh>
    <rPh sb="86" eb="88">
      <t>リョウイク</t>
    </rPh>
    <rPh sb="88" eb="90">
      <t>シエン</t>
    </rPh>
    <rPh sb="90" eb="92">
      <t>カサン</t>
    </rPh>
    <rPh sb="93" eb="95">
      <t>チョウショ</t>
    </rPh>
    <rPh sb="96" eb="97">
      <t>サキ</t>
    </rPh>
    <rPh sb="98" eb="100">
      <t>サクセイ</t>
    </rPh>
    <phoneticPr fontId="2"/>
  </si>
  <si>
    <r>
      <t>　</t>
    </r>
    <r>
      <rPr>
        <b/>
        <u/>
        <sz val="9"/>
        <color theme="1"/>
        <rFont val="游ゴシック"/>
        <family val="3"/>
        <charset val="128"/>
        <scheme val="minor"/>
      </rPr>
      <t>一般型一時預かり事業</t>
    </r>
    <r>
      <rPr>
        <sz val="9"/>
        <color theme="1"/>
        <rFont val="游ゴシック"/>
        <family val="3"/>
        <charset val="128"/>
        <scheme val="minor"/>
      </rPr>
      <t>（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子育て支援活動の推進等により行う未就園児の保育、幼稚園型一時預かり事業により行う非在園児の預かりを含む。ただし、当該要件を満たした月以降の各月においては、同一年度に限り、事業を実施する体制が取られていることをもって当該要件を満たしているものと取り扱う。）</t>
    </r>
    <phoneticPr fontId="2"/>
  </si>
  <si>
    <t>療育支援加算の調書はこちら</t>
    <rPh sb="0" eb="6">
      <t>リョウイクシエンカサン</t>
    </rPh>
    <rPh sb="7" eb="9">
      <t>チョウショ</t>
    </rPh>
    <phoneticPr fontId="2"/>
  </si>
  <si>
    <t>調書「療育支援加算」</t>
    <rPh sb="0" eb="2">
      <t>チョウショ</t>
    </rPh>
    <rPh sb="3" eb="5">
      <t>リョウイク</t>
    </rPh>
    <rPh sb="5" eb="7">
      <t>シエン</t>
    </rPh>
    <rPh sb="7" eb="9">
      <t>カサン</t>
    </rPh>
    <phoneticPr fontId="2"/>
  </si>
  <si>
    <t>主幹保育教諭等補助者の配置</t>
    <rPh sb="0" eb="2">
      <t>シュカン</t>
    </rPh>
    <rPh sb="2" eb="4">
      <t>ホイク</t>
    </rPh>
    <rPh sb="4" eb="6">
      <t>キョウユ</t>
    </rPh>
    <rPh sb="6" eb="7">
      <t>トウ</t>
    </rPh>
    <rPh sb="7" eb="10">
      <t>ホジョシャ</t>
    </rPh>
    <rPh sb="11" eb="13">
      <t>ハイチ</t>
    </rPh>
    <phoneticPr fontId="2"/>
  </si>
  <si>
    <t>月初日現在</t>
    <rPh sb="0" eb="1">
      <t>ツキ</t>
    </rPh>
    <rPh sb="1" eb="3">
      <t>ショニチ</t>
    </rPh>
    <rPh sb="3" eb="5">
      <t>ゲンザイ</t>
    </rPh>
    <phoneticPr fontId="2"/>
  </si>
  <si>
    <t>対象者氏名</t>
    <rPh sb="0" eb="2">
      <t>タイショウ</t>
    </rPh>
    <rPh sb="2" eb="3">
      <t>シャ</t>
    </rPh>
    <rPh sb="3" eb="5">
      <t>シメイ</t>
    </rPh>
    <phoneticPr fontId="2"/>
  </si>
  <si>
    <t>生年月日</t>
    <rPh sb="0" eb="2">
      <t>セイネン</t>
    </rPh>
    <rPh sb="2" eb="4">
      <t>ガッピ</t>
    </rPh>
    <phoneticPr fontId="2"/>
  </si>
  <si>
    <t>クラス</t>
    <phoneticPr fontId="2"/>
  </si>
  <si>
    <t>備考</t>
    <rPh sb="0" eb="2">
      <t>ビコウ</t>
    </rPh>
    <phoneticPr fontId="2"/>
  </si>
  <si>
    <t>・特別児童扶養手当支給対象児童</t>
    <rPh sb="1" eb="3">
      <t>トクベツ</t>
    </rPh>
    <rPh sb="3" eb="9">
      <t>ジドウフヨウテアテ</t>
    </rPh>
    <rPh sb="9" eb="11">
      <t>シキュウ</t>
    </rPh>
    <rPh sb="11" eb="13">
      <t>タイショウ</t>
    </rPh>
    <rPh sb="13" eb="15">
      <t>ジドウ</t>
    </rPh>
    <phoneticPr fontId="2"/>
  </si>
  <si>
    <t>・その他の対象児童</t>
    <rPh sb="3" eb="4">
      <t>タ</t>
    </rPh>
    <rPh sb="5" eb="7">
      <t>タイショウ</t>
    </rPh>
    <rPh sb="7" eb="9">
      <t>ジドウ</t>
    </rPh>
    <phoneticPr fontId="2"/>
  </si>
  <si>
    <t>※　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t>
    <phoneticPr fontId="2"/>
  </si>
  <si>
    <t>受入障害児数※</t>
    <rPh sb="0" eb="2">
      <t>ウケイレ</t>
    </rPh>
    <rPh sb="2" eb="4">
      <t>ショウガイ</t>
    </rPh>
    <rPh sb="4" eb="5">
      <t>ジ</t>
    </rPh>
    <rPh sb="5" eb="6">
      <t>スウ</t>
    </rPh>
    <phoneticPr fontId="2"/>
  </si>
  <si>
    <t>加算区分</t>
    <rPh sb="0" eb="2">
      <t>カサン</t>
    </rPh>
    <rPh sb="2" eb="4">
      <t>クブン</t>
    </rPh>
    <phoneticPr fontId="2"/>
  </si>
  <si>
    <t>調書「主幹保育教諭専任化要件確認書」</t>
    <rPh sb="0" eb="2">
      <t>チョウショ</t>
    </rPh>
    <rPh sb="3" eb="5">
      <t>シュカン</t>
    </rPh>
    <rPh sb="5" eb="7">
      <t>ホイク</t>
    </rPh>
    <rPh sb="7" eb="9">
      <t>キョウユ</t>
    </rPh>
    <rPh sb="9" eb="11">
      <t>センニン</t>
    </rPh>
    <rPh sb="11" eb="12">
      <t>カ</t>
    </rPh>
    <rPh sb="12" eb="14">
      <t>ヨウケン</t>
    </rPh>
    <rPh sb="14" eb="17">
      <t>カクニンショ</t>
    </rPh>
    <phoneticPr fontId="2"/>
  </si>
  <si>
    <t>２・３号</t>
    <rPh sb="3" eb="4">
      <t>ゴウ</t>
    </rPh>
    <phoneticPr fontId="2"/>
  </si>
  <si>
    <t>16　教育標準時間認定子どもの利用定員を設定しない場合</t>
    <rPh sb="3" eb="5">
      <t>キョウイク</t>
    </rPh>
    <phoneticPr fontId="2"/>
  </si>
  <si>
    <t>　この確認資料は、加算項目等の中で、調書は不要だが軽微な確認箇所があるもの、または他に添付資料が必要になるものを表示しています。</t>
    <rPh sb="3" eb="5">
      <t>カクニン</t>
    </rPh>
    <rPh sb="5" eb="7">
      <t>シリョウ</t>
    </rPh>
    <rPh sb="9" eb="11">
      <t>カサン</t>
    </rPh>
    <rPh sb="11" eb="13">
      <t>コウモク</t>
    </rPh>
    <rPh sb="13" eb="14">
      <t>トウ</t>
    </rPh>
    <rPh sb="15" eb="16">
      <t>ナカ</t>
    </rPh>
    <rPh sb="18" eb="20">
      <t>チョウショ</t>
    </rPh>
    <rPh sb="21" eb="23">
      <t>フヨウ</t>
    </rPh>
    <rPh sb="25" eb="27">
      <t>ケイビ</t>
    </rPh>
    <rPh sb="28" eb="30">
      <t>カクニン</t>
    </rPh>
    <rPh sb="30" eb="32">
      <t>カショ</t>
    </rPh>
    <rPh sb="41" eb="42">
      <t>ホカ</t>
    </rPh>
    <rPh sb="43" eb="45">
      <t>テンプ</t>
    </rPh>
    <rPh sb="45" eb="47">
      <t>シリョウ</t>
    </rPh>
    <rPh sb="48" eb="50">
      <t>ヒツヨウ</t>
    </rPh>
    <rPh sb="56" eb="58">
      <t>ヒョウジ</t>
    </rPh>
    <phoneticPr fontId="2"/>
  </si>
  <si>
    <t>20　年齢別配置基準を下回る場合</t>
    <rPh sb="3" eb="5">
      <t>ネンレイ</t>
    </rPh>
    <rPh sb="5" eb="6">
      <t>ベツ</t>
    </rPh>
    <rPh sb="6" eb="8">
      <t>ハイチ</t>
    </rPh>
    <rPh sb="8" eb="10">
      <t>キジュン</t>
    </rPh>
    <rPh sb="11" eb="13">
      <t>シタマワ</t>
    </rPh>
    <rPh sb="14" eb="16">
      <t>バアイ</t>
    </rPh>
    <phoneticPr fontId="2"/>
  </si>
  <si>
    <t>人数</t>
    <rPh sb="0" eb="2">
      <t>ニンズウ</t>
    </rPh>
    <phoneticPr fontId="2"/>
  </si>
  <si>
    <t>施設に配置する保育教諭等の数が「特定教育・保育等に要する費用の額の算定に関する基準等の留意事項について」の年齢別配置基準及びその他配置条件で定める数を下回る場合に対象になります。状況は職員配置に関する資料により確認します。
　左記「人数」欄には、認定こども園全体の必要保育教諭等の数から実際に配置する保育教諭等の数を減じ、得た数を2で割って求めます。</t>
    <rPh sb="0" eb="2">
      <t>シセツ</t>
    </rPh>
    <rPh sb="3" eb="5">
      <t>ハイチ</t>
    </rPh>
    <rPh sb="7" eb="9">
      <t>ホイク</t>
    </rPh>
    <rPh sb="9" eb="11">
      <t>キョウユ</t>
    </rPh>
    <rPh sb="11" eb="12">
      <t>トウ</t>
    </rPh>
    <rPh sb="13" eb="14">
      <t>カズ</t>
    </rPh>
    <rPh sb="16" eb="18">
      <t>トクテイ</t>
    </rPh>
    <rPh sb="18" eb="20">
      <t>キョウイク</t>
    </rPh>
    <rPh sb="21" eb="23">
      <t>ホイク</t>
    </rPh>
    <rPh sb="23" eb="24">
      <t>トウ</t>
    </rPh>
    <rPh sb="25" eb="26">
      <t>ヨウ</t>
    </rPh>
    <rPh sb="28" eb="30">
      <t>ヒヨウ</t>
    </rPh>
    <rPh sb="31" eb="32">
      <t>ガク</t>
    </rPh>
    <rPh sb="33" eb="35">
      <t>サンテイ</t>
    </rPh>
    <rPh sb="36" eb="37">
      <t>カン</t>
    </rPh>
    <rPh sb="39" eb="41">
      <t>キジュン</t>
    </rPh>
    <rPh sb="41" eb="42">
      <t>トウ</t>
    </rPh>
    <rPh sb="43" eb="45">
      <t>リュウイ</t>
    </rPh>
    <rPh sb="45" eb="47">
      <t>ジコウ</t>
    </rPh>
    <rPh sb="53" eb="55">
      <t>ネンレイ</t>
    </rPh>
    <rPh sb="55" eb="56">
      <t>ベツ</t>
    </rPh>
    <rPh sb="56" eb="58">
      <t>ハイチ</t>
    </rPh>
    <rPh sb="58" eb="60">
      <t>キジュン</t>
    </rPh>
    <rPh sb="60" eb="61">
      <t>オヨ</t>
    </rPh>
    <rPh sb="64" eb="65">
      <t>タ</t>
    </rPh>
    <rPh sb="65" eb="67">
      <t>ハイチ</t>
    </rPh>
    <rPh sb="67" eb="69">
      <t>ジョウケン</t>
    </rPh>
    <rPh sb="70" eb="71">
      <t>サダ</t>
    </rPh>
    <rPh sb="73" eb="74">
      <t>カズ</t>
    </rPh>
    <rPh sb="75" eb="77">
      <t>シタマワ</t>
    </rPh>
    <rPh sb="78" eb="80">
      <t>バアイ</t>
    </rPh>
    <rPh sb="81" eb="83">
      <t>タイショウ</t>
    </rPh>
    <rPh sb="89" eb="91">
      <t>ジョウキョウ</t>
    </rPh>
    <rPh sb="92" eb="94">
      <t>ショクイン</t>
    </rPh>
    <rPh sb="94" eb="96">
      <t>ハイチ</t>
    </rPh>
    <rPh sb="97" eb="98">
      <t>カン</t>
    </rPh>
    <rPh sb="100" eb="102">
      <t>シリョウ</t>
    </rPh>
    <rPh sb="105" eb="107">
      <t>カクニン</t>
    </rPh>
    <rPh sb="113" eb="115">
      <t>サキ</t>
    </rPh>
    <rPh sb="116" eb="118">
      <t>ニンズウ</t>
    </rPh>
    <rPh sb="119" eb="120">
      <t>ラン</t>
    </rPh>
    <rPh sb="123" eb="125">
      <t>ニンテイ</t>
    </rPh>
    <rPh sb="128" eb="129">
      <t>エン</t>
    </rPh>
    <rPh sb="129" eb="131">
      <t>ゼンタイ</t>
    </rPh>
    <rPh sb="132" eb="134">
      <t>ヒツヨウ</t>
    </rPh>
    <phoneticPr fontId="2"/>
  </si>
  <si>
    <t>21　配置基準上求められる職員資格を有しない場合</t>
    <phoneticPr fontId="2"/>
  </si>
  <si>
    <t>「特定教育・保育等に要する費用の額の算定に関する基準等の留意事項について」の年齢別配置基準及びその他配置条件で定める保育教諭のうち、幼稚園教諭免許又は保育士資格のどちらも持っていない人が算入されている場合にその人数の2で割った数を左記「人数」欄に入力します。
　なお、この基準に係る保育教諭を満たした上で、それに加えて免許を持たない保育補助者を置く場合は、対象ではありません。</t>
    <rPh sb="55" eb="56">
      <t>サダ</t>
    </rPh>
    <rPh sb="58" eb="60">
      <t>ホイク</t>
    </rPh>
    <rPh sb="60" eb="62">
      <t>キョウユ</t>
    </rPh>
    <rPh sb="66" eb="69">
      <t>ヨウチエン</t>
    </rPh>
    <rPh sb="69" eb="71">
      <t>キョウユ</t>
    </rPh>
    <rPh sb="136" eb="138">
      <t>キジュン</t>
    </rPh>
    <rPh sb="139" eb="140">
      <t>カカ</t>
    </rPh>
    <rPh sb="141" eb="143">
      <t>ホイク</t>
    </rPh>
    <rPh sb="143" eb="145">
      <t>キョウユ</t>
    </rPh>
    <rPh sb="146" eb="147">
      <t>ミ</t>
    </rPh>
    <rPh sb="150" eb="151">
      <t>ウエ</t>
    </rPh>
    <rPh sb="156" eb="157">
      <t>クワ</t>
    </rPh>
    <rPh sb="159" eb="161">
      <t>メンキョ</t>
    </rPh>
    <rPh sb="162" eb="163">
      <t>モ</t>
    </rPh>
    <rPh sb="166" eb="168">
      <t>ホイク</t>
    </rPh>
    <rPh sb="168" eb="171">
      <t>ホジョシャ</t>
    </rPh>
    <rPh sb="172" eb="173">
      <t>オ</t>
    </rPh>
    <rPh sb="174" eb="176">
      <t>バアイ</t>
    </rPh>
    <rPh sb="178" eb="180">
      <t>タイショウ</t>
    </rPh>
    <phoneticPr fontId="2"/>
  </si>
  <si>
    <t>24　事務職員配置加算</t>
    <rPh sb="3" eb="5">
      <t>ジム</t>
    </rPh>
    <rPh sb="5" eb="7">
      <t>ショクイン</t>
    </rPh>
    <rPh sb="7" eb="9">
      <t>ハイチ</t>
    </rPh>
    <rPh sb="9" eb="11">
      <t>カサン</t>
    </rPh>
    <phoneticPr fontId="2"/>
  </si>
  <si>
    <t>施設名：</t>
    <rPh sb="0" eb="2">
      <t>シセツ</t>
    </rPh>
    <rPh sb="2" eb="3">
      <t>メイ</t>
    </rPh>
    <phoneticPr fontId="2"/>
  </si>
  <si>
    <t>調書「施設関係者評価加算」</t>
    <rPh sb="0" eb="2">
      <t>チョウショ</t>
    </rPh>
    <rPh sb="3" eb="5">
      <t>シセツ</t>
    </rPh>
    <rPh sb="5" eb="8">
      <t>カンケイシャ</t>
    </rPh>
    <rPh sb="8" eb="10">
      <t>ヒョウカ</t>
    </rPh>
    <rPh sb="10" eb="12">
      <t>カサン</t>
    </rPh>
    <phoneticPr fontId="2"/>
  </si>
  <si>
    <t>保護者</t>
    <rPh sb="0" eb="3">
      <t>ホゴシャ</t>
    </rPh>
    <phoneticPr fontId="2"/>
  </si>
  <si>
    <t>１　評価者（評価委員会）の構成</t>
    <rPh sb="2" eb="5">
      <t>ヒョウカシャ</t>
    </rPh>
    <rPh sb="6" eb="8">
      <t>ヒョウカ</t>
    </rPh>
    <rPh sb="8" eb="11">
      <t>イインカイ</t>
    </rPh>
    <rPh sb="13" eb="15">
      <t>コウセイ</t>
    </rPh>
    <phoneticPr fontId="2"/>
  </si>
  <si>
    <t>学校評議員</t>
    <rPh sb="0" eb="2">
      <t>ガッコウ</t>
    </rPh>
    <rPh sb="2" eb="5">
      <t>ヒョウギイン</t>
    </rPh>
    <phoneticPr fontId="2"/>
  </si>
  <si>
    <t>地域住民</t>
    <rPh sb="0" eb="2">
      <t>チイキ</t>
    </rPh>
    <rPh sb="2" eb="4">
      <t>ジュウミン</t>
    </rPh>
    <phoneticPr fontId="2"/>
  </si>
  <si>
    <t>接続する小学校の教職員</t>
    <rPh sb="0" eb="2">
      <t>セツゾク</t>
    </rPh>
    <rPh sb="4" eb="7">
      <t>ショウガッコウ</t>
    </rPh>
    <rPh sb="8" eb="11">
      <t>キョウショクイン</t>
    </rPh>
    <phoneticPr fontId="2"/>
  </si>
  <si>
    <t>その他　　（</t>
    <rPh sb="2" eb="3">
      <t>タ</t>
    </rPh>
    <phoneticPr fontId="2"/>
  </si>
  <si>
    <t>２　評価の実施期間（日）</t>
    <rPh sb="2" eb="4">
      <t>ヒョウカ</t>
    </rPh>
    <rPh sb="5" eb="7">
      <t>ジッシ</t>
    </rPh>
    <rPh sb="7" eb="9">
      <t>キカン</t>
    </rPh>
    <rPh sb="10" eb="11">
      <t>ヒ</t>
    </rPh>
    <phoneticPr fontId="2"/>
  </si>
  <si>
    <t>３　評価結果の公表方法</t>
    <rPh sb="2" eb="4">
      <t>ヒョウカ</t>
    </rPh>
    <rPh sb="4" eb="6">
      <t>ケッカ</t>
    </rPh>
    <rPh sb="7" eb="9">
      <t>コウヒョウ</t>
    </rPh>
    <rPh sb="9" eb="11">
      <t>ホウホウ</t>
    </rPh>
    <phoneticPr fontId="2"/>
  </si>
  <si>
    <t>ホームページへの掲載</t>
    <rPh sb="8" eb="10">
      <t>ケイサイ</t>
    </rPh>
    <phoneticPr fontId="2"/>
  </si>
  <si>
    <t>広報誌への掲載</t>
    <rPh sb="0" eb="3">
      <t>コウホウシ</t>
    </rPh>
    <rPh sb="5" eb="7">
      <t>ケイサイ</t>
    </rPh>
    <phoneticPr fontId="2"/>
  </si>
  <si>
    <t>保護者への説明</t>
    <rPh sb="0" eb="3">
      <t>ホゴシャ</t>
    </rPh>
    <rPh sb="5" eb="7">
      <t>セツメイ</t>
    </rPh>
    <phoneticPr fontId="2"/>
  </si>
  <si>
    <t>（具体的な説明方法）</t>
    <rPh sb="1" eb="4">
      <t>グタイテキ</t>
    </rPh>
    <rPh sb="5" eb="7">
      <t>セツメイ</t>
    </rPh>
    <rPh sb="7" eb="9">
      <t>ホウホウ</t>
    </rPh>
    <phoneticPr fontId="2"/>
  </si>
  <si>
    <t>今後、公表予定</t>
    <rPh sb="0" eb="2">
      <t>コンゴ</t>
    </rPh>
    <rPh sb="3" eb="5">
      <t>コウヒョウ</t>
    </rPh>
    <rPh sb="5" eb="7">
      <t>ヨテイ</t>
    </rPh>
    <phoneticPr fontId="2"/>
  </si>
  <si>
    <t>（公表予定時期）</t>
    <rPh sb="1" eb="3">
      <t>コウヒョウ</t>
    </rPh>
    <rPh sb="3" eb="5">
      <t>ヨテイ</t>
    </rPh>
    <rPh sb="5" eb="7">
      <t>ジキ</t>
    </rPh>
    <phoneticPr fontId="2"/>
  </si>
  <si>
    <t>（Ａ）
配置</t>
    <rPh sb="4" eb="6">
      <t>ハイチ</t>
    </rPh>
    <phoneticPr fontId="2"/>
  </si>
  <si>
    <t>（Ｂ）
兼務</t>
    <rPh sb="4" eb="6">
      <t>ケンム</t>
    </rPh>
    <phoneticPr fontId="2"/>
  </si>
  <si>
    <t>（Ｃ）
嘱託</t>
    <rPh sb="4" eb="6">
      <t>ショクタク</t>
    </rPh>
    <phoneticPr fontId="2"/>
  </si>
  <si>
    <t>献立作成 （施設・事業所職員への指導・助言を含む。）</t>
    <phoneticPr fontId="2"/>
  </si>
  <si>
    <t>アレルギー・アトピー等への対応 （施設・事業所職員への指導・助言を含む。）</t>
    <phoneticPr fontId="2"/>
  </si>
  <si>
    <t>食育活動の実施等 （活動内容を具体的に記入）</t>
    <phoneticPr fontId="2"/>
  </si>
  <si>
    <t>※　保護者向けパンフレット等で確認できる場合は，該当する資料の添付により当該欄への記載省略可。</t>
    <phoneticPr fontId="2"/>
  </si>
  <si>
    <t>調書「高齢者等活躍促進加算」</t>
    <rPh sb="0" eb="2">
      <t>チョウショ</t>
    </rPh>
    <rPh sb="3" eb="6">
      <t>コウレイシャ</t>
    </rPh>
    <rPh sb="6" eb="7">
      <t>トウ</t>
    </rPh>
    <rPh sb="7" eb="9">
      <t>カツヤク</t>
    </rPh>
    <rPh sb="9" eb="11">
      <t>ソクシン</t>
    </rPh>
    <rPh sb="11" eb="13">
      <t>カサン</t>
    </rPh>
    <phoneticPr fontId="2"/>
  </si>
  <si>
    <t>※調書「主幹保育教諭専任化要件確認書」を作成してから本調書を作成すること。</t>
    <rPh sb="20" eb="22">
      <t>サクセイ</t>
    </rPh>
    <rPh sb="26" eb="27">
      <t>ホン</t>
    </rPh>
    <rPh sb="27" eb="29">
      <t>チョウショ</t>
    </rPh>
    <rPh sb="30" eb="32">
      <t>サクセイ</t>
    </rPh>
    <phoneticPr fontId="2"/>
  </si>
  <si>
    <t>調書「主幹保育教諭専任化要件確認書」はこちら</t>
    <phoneticPr fontId="2"/>
  </si>
  <si>
    <t>1　対象職員について</t>
    <rPh sb="2" eb="4">
      <t>タイショウ</t>
    </rPh>
    <rPh sb="4" eb="6">
      <t>ショクイン</t>
    </rPh>
    <phoneticPr fontId="2"/>
  </si>
  <si>
    <t>年間雇用時間数
（予定）</t>
    <rPh sb="0" eb="2">
      <t>ネンカン</t>
    </rPh>
    <rPh sb="2" eb="4">
      <t>コヨウ</t>
    </rPh>
    <rPh sb="4" eb="6">
      <t>ジカン</t>
    </rPh>
    <rPh sb="6" eb="7">
      <t>カズ</t>
    </rPh>
    <rPh sb="9" eb="11">
      <t>ヨテイ</t>
    </rPh>
    <phoneticPr fontId="2"/>
  </si>
  <si>
    <t>業務内容</t>
    <rPh sb="0" eb="2">
      <t>ギョウム</t>
    </rPh>
    <rPh sb="2" eb="4">
      <t>ナイヨウ</t>
    </rPh>
    <phoneticPr fontId="2"/>
  </si>
  <si>
    <t>年齢</t>
    <rPh sb="0" eb="2">
      <t>ネンレイ</t>
    </rPh>
    <phoneticPr fontId="2"/>
  </si>
  <si>
    <t>基準日</t>
    <rPh sb="0" eb="3">
      <t>キジュンビ</t>
    </rPh>
    <phoneticPr fontId="2"/>
  </si>
  <si>
    <t>雇用契約期間
始期　　　終期</t>
    <rPh sb="0" eb="2">
      <t>コヨウ</t>
    </rPh>
    <rPh sb="2" eb="4">
      <t>ケイヤク</t>
    </rPh>
    <rPh sb="4" eb="6">
      <t>キカン</t>
    </rPh>
    <rPh sb="7" eb="9">
      <t>シキ</t>
    </rPh>
    <rPh sb="12" eb="14">
      <t>シュウキ</t>
    </rPh>
    <phoneticPr fontId="2"/>
  </si>
  <si>
    <t>雇用形態
（※３）</t>
    <rPh sb="0" eb="2">
      <t>コヨウ</t>
    </rPh>
    <rPh sb="2" eb="4">
      <t>ケイタイ</t>
    </rPh>
    <phoneticPr fontId="2"/>
  </si>
  <si>
    <t>※２　対象職員との雇用契約書（派遣職員の場合は業務内容及び勤務時間が確認できる契約書等）を添付すること。</t>
    <rPh sb="3" eb="5">
      <t>タイショウ</t>
    </rPh>
    <rPh sb="5" eb="7">
      <t>ショクイン</t>
    </rPh>
    <rPh sb="9" eb="11">
      <t>コヨウ</t>
    </rPh>
    <rPh sb="11" eb="14">
      <t>ケイヤクショ</t>
    </rPh>
    <rPh sb="15" eb="17">
      <t>ハケン</t>
    </rPh>
    <rPh sb="17" eb="19">
      <t>ショクイン</t>
    </rPh>
    <rPh sb="20" eb="22">
      <t>バアイ</t>
    </rPh>
    <rPh sb="23" eb="25">
      <t>ギョウム</t>
    </rPh>
    <rPh sb="25" eb="27">
      <t>ナイヨウ</t>
    </rPh>
    <rPh sb="27" eb="28">
      <t>オヨ</t>
    </rPh>
    <rPh sb="29" eb="31">
      <t>キンム</t>
    </rPh>
    <rPh sb="31" eb="33">
      <t>ジカン</t>
    </rPh>
    <rPh sb="34" eb="36">
      <t>カクニン</t>
    </rPh>
    <rPh sb="39" eb="42">
      <t>ケイヤクショ</t>
    </rPh>
    <rPh sb="42" eb="43">
      <t>トウ</t>
    </rPh>
    <rPh sb="45" eb="47">
      <t>テンプ</t>
    </rPh>
    <phoneticPr fontId="2"/>
  </si>
  <si>
    <t>※３「対象職員」の欄には、以下のいずれかの番号を選択すること。
　①当該年度の4月1日現在又はその年度途中で雇用する場合はその雇用する時点で満60歳以上の者
　②身体障害者（身体障害者福祉法（昭和24年法律第243号）に規定する身体障害者手帳を所持している者
　③知的障害者（知的障害者更生相談所、児童相談所等において知的障害者と判定された者で、都道府県知事が発行する
　　療育手帳または判定書を所持している者）
　④精神障害者（精神保健及び精神障害者福祉に関する法律（昭和25年法律第123号）に規定する精神障害者保健福祉手帳
　　を所持している者）
　⑤ひとり親家庭の保護者</t>
    <rPh sb="3" eb="5">
      <t>タイショウ</t>
    </rPh>
    <rPh sb="5" eb="7">
      <t>ショクイン</t>
    </rPh>
    <rPh sb="9" eb="10">
      <t>ラン</t>
    </rPh>
    <rPh sb="13" eb="15">
      <t>イカ</t>
    </rPh>
    <rPh sb="21" eb="23">
      <t>バンゴウ</t>
    </rPh>
    <rPh sb="24" eb="26">
      <t>センタク</t>
    </rPh>
    <rPh sb="34" eb="36">
      <t>トウガイ</t>
    </rPh>
    <rPh sb="36" eb="38">
      <t>ネンド</t>
    </rPh>
    <rPh sb="40" eb="41">
      <t>ガツ</t>
    </rPh>
    <rPh sb="42" eb="43">
      <t>ヒ</t>
    </rPh>
    <rPh sb="43" eb="45">
      <t>ゲンザイ</t>
    </rPh>
    <rPh sb="45" eb="46">
      <t>マタ</t>
    </rPh>
    <rPh sb="49" eb="51">
      <t>ネンド</t>
    </rPh>
    <rPh sb="51" eb="53">
      <t>トチュウ</t>
    </rPh>
    <rPh sb="54" eb="56">
      <t>コヨウ</t>
    </rPh>
    <rPh sb="58" eb="60">
      <t>バアイ</t>
    </rPh>
    <rPh sb="63" eb="65">
      <t>コヨウ</t>
    </rPh>
    <rPh sb="67" eb="69">
      <t>ジテン</t>
    </rPh>
    <rPh sb="70" eb="71">
      <t>マン</t>
    </rPh>
    <rPh sb="73" eb="74">
      <t>サイ</t>
    </rPh>
    <rPh sb="74" eb="76">
      <t>イジョウ</t>
    </rPh>
    <rPh sb="77" eb="78">
      <t>モノ</t>
    </rPh>
    <rPh sb="81" eb="83">
      <t>シンタイ</t>
    </rPh>
    <rPh sb="132" eb="134">
      <t>チテキ</t>
    </rPh>
    <rPh sb="138" eb="140">
      <t>チテキ</t>
    </rPh>
    <rPh sb="173" eb="179">
      <t>トドウフケンチジ</t>
    </rPh>
    <rPh sb="180" eb="182">
      <t>ハッコウ</t>
    </rPh>
    <rPh sb="187" eb="189">
      <t>リョウイク</t>
    </rPh>
    <rPh sb="189" eb="191">
      <t>テチョウ</t>
    </rPh>
    <rPh sb="194" eb="196">
      <t>ハンテイ</t>
    </rPh>
    <rPh sb="196" eb="197">
      <t>ショ</t>
    </rPh>
    <rPh sb="198" eb="200">
      <t>ショジ</t>
    </rPh>
    <rPh sb="204" eb="205">
      <t>モノ</t>
    </rPh>
    <rPh sb="282" eb="283">
      <t>オヤ</t>
    </rPh>
    <rPh sb="283" eb="285">
      <t>カテイ</t>
    </rPh>
    <rPh sb="286" eb="289">
      <t>ホゴシャ</t>
    </rPh>
    <phoneticPr fontId="2"/>
  </si>
  <si>
    <t>※１　対象職員は、職員配置基準以外に非常勤（1日6時間未満又は月20日未満勤務）として勤務している者であること。</t>
    <rPh sb="3" eb="5">
      <t>タイショウ</t>
    </rPh>
    <rPh sb="5" eb="7">
      <t>ショクイン</t>
    </rPh>
    <rPh sb="9" eb="11">
      <t>ショクイン</t>
    </rPh>
    <rPh sb="11" eb="13">
      <t>ハイチ</t>
    </rPh>
    <rPh sb="13" eb="15">
      <t>キジュン</t>
    </rPh>
    <rPh sb="15" eb="17">
      <t>イガイ</t>
    </rPh>
    <rPh sb="18" eb="21">
      <t>ヒジョウキン</t>
    </rPh>
    <rPh sb="23" eb="24">
      <t>ヒ</t>
    </rPh>
    <rPh sb="25" eb="27">
      <t>ジカン</t>
    </rPh>
    <rPh sb="27" eb="29">
      <t>ミマン</t>
    </rPh>
    <rPh sb="29" eb="30">
      <t>マタ</t>
    </rPh>
    <rPh sb="31" eb="32">
      <t>ツキ</t>
    </rPh>
    <rPh sb="34" eb="35">
      <t>ヒ</t>
    </rPh>
    <rPh sb="35" eb="37">
      <t>ミマン</t>
    </rPh>
    <rPh sb="37" eb="39">
      <t>キンム</t>
    </rPh>
    <rPh sb="43" eb="45">
      <t>キンム</t>
    </rPh>
    <rPh sb="49" eb="50">
      <t>モノ</t>
    </rPh>
    <phoneticPr fontId="2"/>
  </si>
  <si>
    <t>※４　雇用条件は、施設が雇用契約又は派遣契約により雇用している場合のみを対象とする。</t>
    <rPh sb="3" eb="5">
      <t>コヨウ</t>
    </rPh>
    <rPh sb="5" eb="7">
      <t>ジョウケン</t>
    </rPh>
    <rPh sb="9" eb="11">
      <t>シセツ</t>
    </rPh>
    <rPh sb="12" eb="14">
      <t>コヨウ</t>
    </rPh>
    <rPh sb="14" eb="16">
      <t>ケイヤク</t>
    </rPh>
    <rPh sb="16" eb="17">
      <t>マタ</t>
    </rPh>
    <rPh sb="18" eb="20">
      <t>ハケン</t>
    </rPh>
    <rPh sb="20" eb="22">
      <t>ケイヤク</t>
    </rPh>
    <rPh sb="25" eb="27">
      <t>コヨウ</t>
    </rPh>
    <rPh sb="31" eb="33">
      <t>バアイ</t>
    </rPh>
    <rPh sb="36" eb="38">
      <t>タイショウ</t>
    </rPh>
    <phoneticPr fontId="2"/>
  </si>
  <si>
    <t>雇用契約
（※４）</t>
    <rPh sb="0" eb="2">
      <t>コヨウ</t>
    </rPh>
    <rPh sb="2" eb="4">
      <t>ケイヤク</t>
    </rPh>
    <phoneticPr fontId="2"/>
  </si>
  <si>
    <t>雇用時間計</t>
    <rPh sb="0" eb="2">
      <t>コヨウ</t>
    </rPh>
    <rPh sb="2" eb="4">
      <t>ジカン</t>
    </rPh>
    <rPh sb="4" eb="5">
      <t>ケイ</t>
    </rPh>
    <phoneticPr fontId="2"/>
  </si>
  <si>
    <r>
      <t>２　子育て支援の取組状況　</t>
    </r>
    <r>
      <rPr>
        <sz val="11"/>
        <color rgb="FFFF0000"/>
        <rFont val="游ゴシック"/>
        <family val="3"/>
        <charset val="128"/>
        <scheme val="minor"/>
      </rPr>
      <t>※調書「主幹保育教諭専任化要件確認書」から転記されます</t>
    </r>
    <rPh sb="2" eb="4">
      <t>コソダ</t>
    </rPh>
    <rPh sb="5" eb="7">
      <t>シエン</t>
    </rPh>
    <rPh sb="8" eb="10">
      <t>トリクミ</t>
    </rPh>
    <rPh sb="10" eb="12">
      <t>ジョウキョウ</t>
    </rPh>
    <rPh sb="34" eb="36">
      <t>テンキ</t>
    </rPh>
    <phoneticPr fontId="2"/>
  </si>
  <si>
    <t>３　特定就職困難者雇用開発助成金の状況</t>
    <rPh sb="2" eb="4">
      <t>トクテイ</t>
    </rPh>
    <rPh sb="4" eb="6">
      <t>シュウショク</t>
    </rPh>
    <rPh sb="6" eb="8">
      <t>コンナン</t>
    </rPh>
    <rPh sb="8" eb="9">
      <t>シャ</t>
    </rPh>
    <rPh sb="9" eb="11">
      <t>コヨウ</t>
    </rPh>
    <rPh sb="11" eb="13">
      <t>カイハツ</t>
    </rPh>
    <rPh sb="13" eb="16">
      <t>ジョセイキン</t>
    </rPh>
    <rPh sb="17" eb="19">
      <t>ジョウキョウ</t>
    </rPh>
    <phoneticPr fontId="2"/>
  </si>
  <si>
    <t>※ 当該補助の対象職員は加算対象外になります。</t>
    <rPh sb="2" eb="4">
      <t>トウガイ</t>
    </rPh>
    <rPh sb="4" eb="6">
      <t>ホジョ</t>
    </rPh>
    <rPh sb="7" eb="9">
      <t>タイショウ</t>
    </rPh>
    <rPh sb="9" eb="11">
      <t>ショクイン</t>
    </rPh>
    <rPh sb="12" eb="14">
      <t>カサン</t>
    </rPh>
    <rPh sb="14" eb="16">
      <t>タイショウ</t>
    </rPh>
    <rPh sb="16" eb="17">
      <t>ガイ</t>
    </rPh>
    <phoneticPr fontId="2"/>
  </si>
  <si>
    <t>補助を受けていない</t>
    <rPh sb="0" eb="2">
      <t>ホジョ</t>
    </rPh>
    <rPh sb="3" eb="4">
      <t>ウ</t>
    </rPh>
    <phoneticPr fontId="2"/>
  </si>
  <si>
    <t>補助を受けている</t>
    <rPh sb="0" eb="2">
      <t>ホジョ</t>
    </rPh>
    <rPh sb="3" eb="4">
      <t>ウ</t>
    </rPh>
    <phoneticPr fontId="2"/>
  </si>
  <si>
    <t>補助を受ける予定</t>
    <rPh sb="0" eb="2">
      <t>ホジョ</t>
    </rPh>
    <rPh sb="3" eb="4">
      <t>ウ</t>
    </rPh>
    <rPh sb="6" eb="8">
      <t>ヨテイ</t>
    </rPh>
    <phoneticPr fontId="2"/>
  </si>
  <si>
    <t>（補助期間：　　　年　　月　　日　　～　　　　年　　月　　日）</t>
    <rPh sb="1" eb="3">
      <t>ホジョ</t>
    </rPh>
    <rPh sb="3" eb="5">
      <t>キカン</t>
    </rPh>
    <rPh sb="9" eb="10">
      <t>ネン</t>
    </rPh>
    <rPh sb="12" eb="13">
      <t>ツキ</t>
    </rPh>
    <rPh sb="15" eb="16">
      <t>ヒ</t>
    </rPh>
    <rPh sb="23" eb="24">
      <t>ネン</t>
    </rPh>
    <rPh sb="26" eb="27">
      <t>ツキ</t>
    </rPh>
    <rPh sb="29" eb="30">
      <t>ヒ</t>
    </rPh>
    <phoneticPr fontId="2"/>
  </si>
  <si>
    <t>（予定期間：　　　年　　月　　日　　～　　　　年　　月　　日）</t>
    <rPh sb="1" eb="3">
      <t>ヨテイ</t>
    </rPh>
    <rPh sb="3" eb="5">
      <t>キカン</t>
    </rPh>
    <rPh sb="9" eb="10">
      <t>ネン</t>
    </rPh>
    <rPh sb="12" eb="13">
      <t>ツキ</t>
    </rPh>
    <rPh sb="15" eb="16">
      <t>ヒ</t>
    </rPh>
    <rPh sb="23" eb="24">
      <t>ネン</t>
    </rPh>
    <rPh sb="26" eb="27">
      <t>ツキ</t>
    </rPh>
    <rPh sb="29" eb="30">
      <t>ヒ</t>
    </rPh>
    <phoneticPr fontId="2"/>
  </si>
  <si>
    <t xml:space="preserve">病児保育事業　　　　　　　　　　　　　　 </t>
    <rPh sb="0" eb="2">
      <t>ビョウジ</t>
    </rPh>
    <rPh sb="2" eb="4">
      <t>ホイク</t>
    </rPh>
    <rPh sb="4" eb="6">
      <t>ジギョウ</t>
    </rPh>
    <phoneticPr fontId="2"/>
  </si>
  <si>
    <t>支援内容</t>
    <rPh sb="0" eb="2">
      <t>シエン</t>
    </rPh>
    <rPh sb="2" eb="4">
      <t>ナイヨウ</t>
    </rPh>
    <phoneticPr fontId="2"/>
  </si>
  <si>
    <t>判定</t>
    <rPh sb="0" eb="2">
      <t>ハンテイ</t>
    </rPh>
    <phoneticPr fontId="2"/>
  </si>
  <si>
    <t>調書「施設機能強化推進費加算」</t>
    <rPh sb="0" eb="2">
      <t>チョウショ</t>
    </rPh>
    <rPh sb="3" eb="5">
      <t>シセツ</t>
    </rPh>
    <rPh sb="5" eb="7">
      <t>キノウ</t>
    </rPh>
    <rPh sb="7" eb="9">
      <t>キョウカ</t>
    </rPh>
    <rPh sb="9" eb="11">
      <t>スイシン</t>
    </rPh>
    <rPh sb="11" eb="12">
      <t>ヒ</t>
    </rPh>
    <rPh sb="12" eb="14">
      <t>カサン</t>
    </rPh>
    <phoneticPr fontId="2"/>
  </si>
  <si>
    <t>１　事業実施計画（実績）及び支出予定額について</t>
    <rPh sb="2" eb="4">
      <t>ジギョウ</t>
    </rPh>
    <rPh sb="4" eb="6">
      <t>ジッシ</t>
    </rPh>
    <rPh sb="6" eb="8">
      <t>ケイカク</t>
    </rPh>
    <rPh sb="9" eb="11">
      <t>ジッセキ</t>
    </rPh>
    <rPh sb="12" eb="13">
      <t>オヨ</t>
    </rPh>
    <rPh sb="14" eb="16">
      <t>シシュツ</t>
    </rPh>
    <rPh sb="16" eb="18">
      <t>ヨテイ</t>
    </rPh>
    <rPh sb="18" eb="19">
      <t>ガク</t>
    </rPh>
    <phoneticPr fontId="2"/>
  </si>
  <si>
    <t>実施時期</t>
    <rPh sb="0" eb="2">
      <t>ジッシ</t>
    </rPh>
    <rPh sb="2" eb="4">
      <t>ジキ</t>
    </rPh>
    <phoneticPr fontId="2"/>
  </si>
  <si>
    <t>内容</t>
    <rPh sb="0" eb="2">
      <t>ナイヨウ</t>
    </rPh>
    <phoneticPr fontId="2"/>
  </si>
  <si>
    <t>総事業費</t>
    <rPh sb="0" eb="4">
      <t>ソウジギョウヒ</t>
    </rPh>
    <phoneticPr fontId="2"/>
  </si>
  <si>
    <t>科目</t>
    <rPh sb="0" eb="2">
      <t>カモク</t>
    </rPh>
    <phoneticPr fontId="2"/>
  </si>
  <si>
    <t>金額</t>
    <rPh sb="0" eb="2">
      <t>キンガク</t>
    </rPh>
    <phoneticPr fontId="2"/>
  </si>
  <si>
    <t>積算内訳</t>
    <rPh sb="0" eb="2">
      <t>セキサン</t>
    </rPh>
    <rPh sb="2" eb="4">
      <t>ウチワケ</t>
    </rPh>
    <phoneticPr fontId="2"/>
  </si>
  <si>
    <t>（例）</t>
    <rPh sb="1" eb="2">
      <t>レイ</t>
    </rPh>
    <phoneticPr fontId="2"/>
  </si>
  <si>
    <t>防災研修</t>
    <rPh sb="0" eb="2">
      <t>ボウサイ</t>
    </rPh>
    <rPh sb="2" eb="4">
      <t>ケンシュウ</t>
    </rPh>
    <phoneticPr fontId="2"/>
  </si>
  <si>
    <t>○○円</t>
    <rPh sb="2" eb="3">
      <t>エン</t>
    </rPh>
    <phoneticPr fontId="2"/>
  </si>
  <si>
    <t>○○費</t>
    <rPh sb="2" eb="3">
      <t>ヒ</t>
    </rPh>
    <phoneticPr fontId="2"/>
  </si>
  <si>
    <t>業務委託費</t>
    <rPh sb="0" eb="2">
      <t>ギョウム</t>
    </rPh>
    <rPh sb="2" eb="4">
      <t>イタク</t>
    </rPh>
    <rPh sb="4" eb="5">
      <t>ヒ</t>
    </rPh>
    <phoneticPr fontId="2"/>
  </si>
  <si>
    <t>○○円</t>
    <rPh sb="0" eb="3">
      <t>マルマルエン</t>
    </rPh>
    <phoneticPr fontId="2"/>
  </si>
  <si>
    <t>○○　〇個</t>
    <rPh sb="4" eb="5">
      <t>コ</t>
    </rPh>
    <phoneticPr fontId="2"/>
  </si>
  <si>
    <t>○月</t>
    <rPh sb="1" eb="2">
      <t>ツキ</t>
    </rPh>
    <phoneticPr fontId="2"/>
  </si>
  <si>
    <t>備蓄品の購入</t>
    <rPh sb="0" eb="2">
      <t>ビチク</t>
    </rPh>
    <rPh sb="2" eb="3">
      <t>ヒン</t>
    </rPh>
    <rPh sb="4" eb="6">
      <t>コウニュウ</t>
    </rPh>
    <phoneticPr fontId="2"/>
  </si>
  <si>
    <t>△△△円</t>
    <rPh sb="3" eb="4">
      <t>エン</t>
    </rPh>
    <phoneticPr fontId="2"/>
  </si>
  <si>
    <t>かんぱん</t>
    <phoneticPr fontId="2"/>
  </si>
  <si>
    <t>備蓄食品購入費</t>
    <rPh sb="0" eb="2">
      <t>ビチク</t>
    </rPh>
    <rPh sb="2" eb="4">
      <t>ショクヒン</t>
    </rPh>
    <rPh sb="4" eb="6">
      <t>コウニュウ</t>
    </rPh>
    <rPh sb="6" eb="7">
      <t>ヒ</t>
    </rPh>
    <phoneticPr fontId="2"/>
  </si>
  <si>
    <t>円</t>
    <rPh sb="0" eb="1">
      <t>エン</t>
    </rPh>
    <phoneticPr fontId="2"/>
  </si>
  <si>
    <t>円　　　　計</t>
    <rPh sb="0" eb="1">
      <t>エン</t>
    </rPh>
    <rPh sb="5" eb="6">
      <t>ケイ</t>
    </rPh>
    <phoneticPr fontId="2"/>
  </si>
  <si>
    <t>病児保育事業　　　</t>
    <phoneticPr fontId="2"/>
  </si>
  <si>
    <t>加算適用</t>
    <rPh sb="0" eb="2">
      <t>カサン</t>
    </rPh>
    <rPh sb="2" eb="4">
      <t>テキヨウ</t>
    </rPh>
    <phoneticPr fontId="2"/>
  </si>
  <si>
    <r>
      <rPr>
        <b/>
        <sz val="9"/>
        <color theme="1"/>
        <rFont val="游ゴシック"/>
        <family val="3"/>
        <charset val="128"/>
        <scheme val="minor"/>
      </rPr>
      <t>障害児</t>
    </r>
    <r>
      <rPr>
        <sz val="9"/>
        <color theme="1"/>
        <rFont val="游ゴシック"/>
        <family val="3"/>
        <charset val="128"/>
        <scheme val="minor"/>
      </rPr>
      <t xml:space="preserve">（軽度障害児※を含む。）が１人以上利用している施設（月の初日において障害児が１人以上利用している月から当該要件を満たしているものとする。）
</t>
    </r>
    <r>
      <rPr>
        <b/>
        <sz val="9"/>
        <color rgb="FFFF0000"/>
        <rFont val="游ゴシック"/>
        <family val="3"/>
        <charset val="128"/>
        <scheme val="minor"/>
      </rPr>
      <t>※1号の取組から転記されます</t>
    </r>
    <rPh sb="75" eb="76">
      <t>ゴウ</t>
    </rPh>
    <rPh sb="77" eb="79">
      <t>トリクミ</t>
    </rPh>
    <rPh sb="81" eb="83">
      <t>テンキ</t>
    </rPh>
    <phoneticPr fontId="2"/>
  </si>
  <si>
    <r>
      <rPr>
        <b/>
        <u/>
        <sz val="9"/>
        <color theme="1"/>
        <rFont val="游ゴシック"/>
        <family val="3"/>
        <charset val="128"/>
        <scheme val="minor"/>
      </rPr>
      <t>一時預かり事業（一般型）</t>
    </r>
    <r>
      <rPr>
        <sz val="9"/>
        <color theme="1"/>
        <rFont val="游ゴシック"/>
        <family val="3"/>
        <charset val="128"/>
        <scheme val="minor"/>
      </rPr>
      <t xml:space="preserve">（子ども・子育て支援交付金に係る要件に適合しており、かつ、月の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
</t>
    </r>
    <r>
      <rPr>
        <b/>
        <sz val="9"/>
        <color rgb="FFFF0000"/>
        <rFont val="游ゴシック"/>
        <family val="3"/>
        <charset val="128"/>
        <scheme val="minor"/>
      </rPr>
      <t>※1号の取組から転記されます</t>
    </r>
    <phoneticPr fontId="2"/>
  </si>
  <si>
    <t>○○株式会社に委託</t>
    <rPh sb="2" eb="6">
      <t>カブシキガイシャ</t>
    </rPh>
    <rPh sb="7" eb="9">
      <t>イタク</t>
    </rPh>
    <phoneticPr fontId="2"/>
  </si>
  <si>
    <t>実績報告書</t>
    <rPh sb="0" eb="2">
      <t>ジッセキ</t>
    </rPh>
    <rPh sb="2" eb="5">
      <t>ホウコクショ</t>
    </rPh>
    <phoneticPr fontId="2"/>
  </si>
  <si>
    <t>学級児童数</t>
    <rPh sb="0" eb="2">
      <t>ガッキュウ</t>
    </rPh>
    <rPh sb="2" eb="4">
      <t>ジドウ</t>
    </rPh>
    <rPh sb="4" eb="5">
      <t>スウ</t>
    </rPh>
    <phoneticPr fontId="2"/>
  </si>
  <si>
    <t>25日</t>
    <rPh sb="2" eb="3">
      <t>ヒ</t>
    </rPh>
    <phoneticPr fontId="2"/>
  </si>
  <si>
    <t>小学校接続加算の調書はこちら</t>
    <rPh sb="0" eb="7">
      <t>ショウガッコウセツゾクカサン</t>
    </rPh>
    <rPh sb="8" eb="10">
      <t>チョウショ</t>
    </rPh>
    <phoneticPr fontId="2"/>
  </si>
  <si>
    <t>対象月</t>
    <rPh sb="0" eb="2">
      <t>タイショウ</t>
    </rPh>
    <rPh sb="2" eb="3">
      <t>ツキ</t>
    </rPh>
    <phoneticPr fontId="35"/>
  </si>
  <si>
    <t>土曜日の閉所日数</t>
    <rPh sb="0" eb="3">
      <t>ドヨウビ</t>
    </rPh>
    <rPh sb="4" eb="6">
      <t>ヘイショ</t>
    </rPh>
    <rPh sb="6" eb="8">
      <t>ニッスウ</t>
    </rPh>
    <phoneticPr fontId="35"/>
  </si>
  <si>
    <t>減算調整
区分</t>
    <rPh sb="0" eb="2">
      <t>ゲンサン</t>
    </rPh>
    <rPh sb="2" eb="4">
      <t>チョウセイ</t>
    </rPh>
    <rPh sb="5" eb="7">
      <t>クブン</t>
    </rPh>
    <phoneticPr fontId="35"/>
  </si>
  <si>
    <t>第１</t>
    <rPh sb="0" eb="1">
      <t>ダイ</t>
    </rPh>
    <phoneticPr fontId="35"/>
  </si>
  <si>
    <t>第２</t>
    <rPh sb="0" eb="1">
      <t>ダイ</t>
    </rPh>
    <phoneticPr fontId="35"/>
  </si>
  <si>
    <t>第３</t>
    <rPh sb="0" eb="1">
      <t>ダイ</t>
    </rPh>
    <phoneticPr fontId="35"/>
  </si>
  <si>
    <t>第４</t>
    <rPh sb="0" eb="1">
      <t>ダイ</t>
    </rPh>
    <phoneticPr fontId="35"/>
  </si>
  <si>
    <t>第５</t>
    <rPh sb="0" eb="1">
      <t>ダイ</t>
    </rPh>
    <phoneticPr fontId="35"/>
  </si>
  <si>
    <t>合計</t>
    <rPh sb="0" eb="2">
      <t>ゴウケイ</t>
    </rPh>
    <phoneticPr fontId="35"/>
  </si>
  <si>
    <t>４月</t>
    <rPh sb="1" eb="2">
      <t>ガツ</t>
    </rPh>
    <phoneticPr fontId="35"/>
  </si>
  <si>
    <t>ー</t>
    <phoneticPr fontId="35"/>
  </si>
  <si>
    <t>５月</t>
  </si>
  <si>
    <t>６月</t>
  </si>
  <si>
    <t>７月</t>
  </si>
  <si>
    <t>８月</t>
  </si>
  <si>
    <t>９月</t>
  </si>
  <si>
    <t>※土曜日閉所の定義について</t>
    <rPh sb="1" eb="3">
      <t>ドヨウ</t>
    </rPh>
    <rPh sb="3" eb="4">
      <t>ヒ</t>
    </rPh>
    <rPh sb="4" eb="6">
      <t>ヘイショ</t>
    </rPh>
    <rPh sb="7" eb="9">
      <t>テイギ</t>
    </rPh>
    <phoneticPr fontId="35"/>
  </si>
  <si>
    <t>※閉所として取扱う場合</t>
    <rPh sb="1" eb="3">
      <t>ヘイショ</t>
    </rPh>
    <rPh sb="6" eb="8">
      <t>トリアツカ</t>
    </rPh>
    <rPh sb="9" eb="11">
      <t>バアイ</t>
    </rPh>
    <phoneticPr fontId="35"/>
  </si>
  <si>
    <t>（例１）土曜日に係る保育の利用希望がないなどの理由により閉所している場合。</t>
    <rPh sb="1" eb="2">
      <t>レイ</t>
    </rPh>
    <phoneticPr fontId="35"/>
  </si>
  <si>
    <t>（例２）職員は出勤しており，開所しているが，保育の提供をしていない場合。</t>
    <rPh sb="1" eb="2">
      <t>レイ</t>
    </rPh>
    <rPh sb="4" eb="6">
      <t>ショクイン</t>
    </rPh>
    <rPh sb="7" eb="9">
      <t>シュッキン</t>
    </rPh>
    <rPh sb="14" eb="16">
      <t>カイショ</t>
    </rPh>
    <rPh sb="22" eb="24">
      <t>ホイク</t>
    </rPh>
    <rPh sb="25" eb="27">
      <t>テイキョウ</t>
    </rPh>
    <rPh sb="33" eb="35">
      <t>バアイ</t>
    </rPh>
    <phoneticPr fontId="35"/>
  </si>
  <si>
    <t>※土曜日閉所として扱わない場合。</t>
    <rPh sb="1" eb="4">
      <t>ドヨウビ</t>
    </rPh>
    <rPh sb="4" eb="6">
      <t>ヘイショ</t>
    </rPh>
    <rPh sb="9" eb="10">
      <t>アツカ</t>
    </rPh>
    <rPh sb="13" eb="15">
      <t>バアイ</t>
    </rPh>
    <phoneticPr fontId="35"/>
  </si>
  <si>
    <t>※減算調整区分について</t>
    <rPh sb="1" eb="3">
      <t>ゲンサン</t>
    </rPh>
    <rPh sb="3" eb="5">
      <t>チョウセイ</t>
    </rPh>
    <rPh sb="5" eb="7">
      <t>クブン</t>
    </rPh>
    <phoneticPr fontId="35"/>
  </si>
  <si>
    <t>以下の表区分通りの調整率となります。なお，土曜日が祝日の場合は閉所日数に含みません。</t>
    <rPh sb="0" eb="2">
      <t>イカ</t>
    </rPh>
    <rPh sb="3" eb="4">
      <t>ヒョウ</t>
    </rPh>
    <rPh sb="4" eb="6">
      <t>クブン</t>
    </rPh>
    <rPh sb="6" eb="7">
      <t>ドオ</t>
    </rPh>
    <rPh sb="9" eb="11">
      <t>チョウセイ</t>
    </rPh>
    <rPh sb="11" eb="12">
      <t>リツ</t>
    </rPh>
    <rPh sb="21" eb="24">
      <t>ドヨウビ</t>
    </rPh>
    <rPh sb="25" eb="27">
      <t>シュクジツ</t>
    </rPh>
    <rPh sb="28" eb="30">
      <t>バアイ</t>
    </rPh>
    <rPh sb="31" eb="33">
      <t>ヘイショ</t>
    </rPh>
    <rPh sb="33" eb="35">
      <t>ニッスウ</t>
    </rPh>
    <rPh sb="36" eb="37">
      <t>フク</t>
    </rPh>
    <phoneticPr fontId="35"/>
  </si>
  <si>
    <t>閉所日数</t>
    <rPh sb="0" eb="2">
      <t>ヘイショ</t>
    </rPh>
    <rPh sb="2" eb="4">
      <t>ニッスウ</t>
    </rPh>
    <phoneticPr fontId="35"/>
  </si>
  <si>
    <t>月の土曜日が４日の場合</t>
    <rPh sb="0" eb="1">
      <t>ツキ</t>
    </rPh>
    <rPh sb="2" eb="5">
      <t>ドヨウビ</t>
    </rPh>
    <rPh sb="7" eb="8">
      <t>ニチ</t>
    </rPh>
    <rPh sb="9" eb="11">
      <t>バアイ</t>
    </rPh>
    <phoneticPr fontId="35"/>
  </si>
  <si>
    <t>月の土曜日が５日の場合</t>
    <rPh sb="0" eb="1">
      <t>ツキ</t>
    </rPh>
    <rPh sb="2" eb="5">
      <t>ドヨウビ</t>
    </rPh>
    <rPh sb="7" eb="8">
      <t>ニチ</t>
    </rPh>
    <rPh sb="9" eb="11">
      <t>バアイ</t>
    </rPh>
    <phoneticPr fontId="35"/>
  </si>
  <si>
    <t>１日</t>
    <rPh sb="1" eb="2">
      <t>ニチ</t>
    </rPh>
    <phoneticPr fontId="35"/>
  </si>
  <si>
    <t>月に１日土曜日を閉所する場合</t>
    <rPh sb="0" eb="1">
      <t>ツキ</t>
    </rPh>
    <rPh sb="3" eb="4">
      <t>ニチ</t>
    </rPh>
    <rPh sb="4" eb="7">
      <t>ドヨウビ</t>
    </rPh>
    <rPh sb="8" eb="10">
      <t>ヘイショ</t>
    </rPh>
    <rPh sb="12" eb="14">
      <t>バアイ</t>
    </rPh>
    <phoneticPr fontId="35"/>
  </si>
  <si>
    <t>月に１日土曜日を閉所する場合（祝日を除く土曜日の閉所日数）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35"/>
  </si>
  <si>
    <t>２日</t>
    <rPh sb="1" eb="2">
      <t>ニチ</t>
    </rPh>
    <phoneticPr fontId="35"/>
  </si>
  <si>
    <t>月に２日土曜日を閉所する場合</t>
    <rPh sb="0" eb="1">
      <t>ツキ</t>
    </rPh>
    <rPh sb="3" eb="4">
      <t>ニチ</t>
    </rPh>
    <rPh sb="4" eb="7">
      <t>ドヨウビ</t>
    </rPh>
    <rPh sb="8" eb="10">
      <t>ヘイショ</t>
    </rPh>
    <rPh sb="12" eb="14">
      <t>バアイ</t>
    </rPh>
    <phoneticPr fontId="35"/>
  </si>
  <si>
    <t>月に２日土曜日を閉所する場合（祝日を除く土曜日の閉所日数）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35"/>
  </si>
  <si>
    <t>３日</t>
    <rPh sb="1" eb="2">
      <t>ニチ</t>
    </rPh>
    <phoneticPr fontId="35"/>
  </si>
  <si>
    <t>月に３日以上土曜日を閉所する場合</t>
    <rPh sb="0" eb="1">
      <t>ツキ</t>
    </rPh>
    <rPh sb="3" eb="4">
      <t>ニチ</t>
    </rPh>
    <rPh sb="4" eb="6">
      <t>イジョウ</t>
    </rPh>
    <rPh sb="6" eb="9">
      <t>ドヨウビ</t>
    </rPh>
    <rPh sb="10" eb="12">
      <t>ヘイショ</t>
    </rPh>
    <rPh sb="14" eb="16">
      <t>バアイ</t>
    </rPh>
    <phoneticPr fontId="35"/>
  </si>
  <si>
    <t>全ての土曜日を閉所する場合（祝日を除く土曜日の閉所日数）</t>
    <rPh sb="0" eb="1">
      <t>スベ</t>
    </rPh>
    <rPh sb="3" eb="6">
      <t>ドヨウビ</t>
    </rPh>
    <rPh sb="7" eb="9">
      <t>ヘイショ</t>
    </rPh>
    <rPh sb="11" eb="13">
      <t>バアイ</t>
    </rPh>
    <rPh sb="14" eb="16">
      <t>シュクジツ</t>
    </rPh>
    <rPh sb="17" eb="18">
      <t>ノゾ</t>
    </rPh>
    <rPh sb="19" eb="22">
      <t>ドヨウビ</t>
    </rPh>
    <rPh sb="23" eb="25">
      <t>ヘイショ</t>
    </rPh>
    <rPh sb="25" eb="27">
      <t>ニッスウ</t>
    </rPh>
    <phoneticPr fontId="35"/>
  </si>
  <si>
    <t>４日</t>
    <rPh sb="1" eb="2">
      <t>ニチ</t>
    </rPh>
    <phoneticPr fontId="35"/>
  </si>
  <si>
    <t>全ての土曜日を閉所する場合</t>
    <rPh sb="0" eb="1">
      <t>スベ</t>
    </rPh>
    <rPh sb="3" eb="6">
      <t>ドヨウビ</t>
    </rPh>
    <rPh sb="7" eb="9">
      <t>ヘイショ</t>
    </rPh>
    <rPh sb="11" eb="13">
      <t>バアイ</t>
    </rPh>
    <phoneticPr fontId="35"/>
  </si>
  <si>
    <t>ー</t>
    <phoneticPr fontId="35"/>
  </si>
  <si>
    <t>５日</t>
    <rPh sb="1" eb="2">
      <t>ニチ</t>
    </rPh>
    <phoneticPr fontId="35"/>
  </si>
  <si>
    <t>月の土曜日が３日の場合
（土曜日と祝日等が重なる場合等）</t>
    <rPh sb="0" eb="1">
      <t>ツキ</t>
    </rPh>
    <rPh sb="2" eb="5">
      <t>ドヨウビ</t>
    </rPh>
    <rPh sb="7" eb="8">
      <t>ニチ</t>
    </rPh>
    <rPh sb="9" eb="11">
      <t>バアイ</t>
    </rPh>
    <rPh sb="13" eb="16">
      <t>ドヨウビ</t>
    </rPh>
    <rPh sb="17" eb="19">
      <t>シュクジツ</t>
    </rPh>
    <rPh sb="19" eb="20">
      <t>ナド</t>
    </rPh>
    <rPh sb="21" eb="22">
      <t>カサ</t>
    </rPh>
    <rPh sb="24" eb="26">
      <t>バアイ</t>
    </rPh>
    <rPh sb="26" eb="27">
      <t>ナド</t>
    </rPh>
    <phoneticPr fontId="35"/>
  </si>
  <si>
    <t>（例３）感染症拡大や災害等、市が特別に算定対象外であると認める日</t>
    <rPh sb="4" eb="7">
      <t>カンセンショウ</t>
    </rPh>
    <rPh sb="7" eb="9">
      <t>カクダイ</t>
    </rPh>
    <rPh sb="10" eb="12">
      <t>サイガイ</t>
    </rPh>
    <rPh sb="12" eb="13">
      <t>トウ</t>
    </rPh>
    <rPh sb="14" eb="15">
      <t>シ</t>
    </rPh>
    <rPh sb="16" eb="18">
      <t>トクベツ</t>
    </rPh>
    <rPh sb="19" eb="21">
      <t>サンテイ</t>
    </rPh>
    <rPh sb="21" eb="23">
      <t>タイショウ</t>
    </rPh>
    <rPh sb="23" eb="24">
      <t>ガイ</t>
    </rPh>
    <rPh sb="28" eb="29">
      <t>ミト</t>
    </rPh>
    <rPh sb="31" eb="32">
      <t>ヒ</t>
    </rPh>
    <phoneticPr fontId="35"/>
  </si>
  <si>
    <t>（例４）土曜保育の希望があったものの，当日，子どもの体調不良等で，結果的に受け入れ利用がなかった場合</t>
    <rPh sb="1" eb="2">
      <t>レイ</t>
    </rPh>
    <phoneticPr fontId="35"/>
  </si>
  <si>
    <t>（例１）年末年始（12月29日～1月3日）及び土曜日と祝日等が重なる場合</t>
    <rPh sb="1" eb="2">
      <t>レイ</t>
    </rPh>
    <rPh sb="4" eb="6">
      <t>ネンマツ</t>
    </rPh>
    <rPh sb="6" eb="8">
      <t>ネンシ</t>
    </rPh>
    <rPh sb="11" eb="12">
      <t>ガツ</t>
    </rPh>
    <rPh sb="14" eb="15">
      <t>ヒ</t>
    </rPh>
    <rPh sb="17" eb="18">
      <t>ガツ</t>
    </rPh>
    <rPh sb="19" eb="20">
      <t>ヒ</t>
    </rPh>
    <rPh sb="21" eb="22">
      <t>オヨ</t>
    </rPh>
    <rPh sb="23" eb="26">
      <t>ドヨウビ</t>
    </rPh>
    <rPh sb="27" eb="29">
      <t>シュクジツ</t>
    </rPh>
    <rPh sb="29" eb="30">
      <t>トウ</t>
    </rPh>
    <rPh sb="31" eb="32">
      <t>カサ</t>
    </rPh>
    <rPh sb="34" eb="36">
      <t>バアイ</t>
    </rPh>
    <phoneticPr fontId="35"/>
  </si>
  <si>
    <t>9月</t>
    <rPh sb="1" eb="2">
      <t>ガツ</t>
    </rPh>
    <phoneticPr fontId="2"/>
  </si>
  <si>
    <t>（例２）新型コロナウィルス感染症が施設において発生し，臨時休園（登園の自粛を含む）とした場合。</t>
    <rPh sb="13" eb="16">
      <t>カンセンショウ</t>
    </rPh>
    <phoneticPr fontId="35"/>
  </si>
  <si>
    <r>
      <t xml:space="preserve">備考
</t>
    </r>
    <r>
      <rPr>
        <sz val="8"/>
        <color theme="1"/>
        <rFont val="游ゴシック"/>
        <family val="3"/>
        <charset val="128"/>
        <scheme val="minor"/>
      </rPr>
      <t>※特別な事情がある場合等に使用します</t>
    </r>
    <rPh sb="0" eb="2">
      <t>ビコウ</t>
    </rPh>
    <rPh sb="4" eb="6">
      <t>トクベツ</t>
    </rPh>
    <rPh sb="7" eb="9">
      <t>ジジョウ</t>
    </rPh>
    <rPh sb="12" eb="14">
      <t>バアイ</t>
    </rPh>
    <rPh sb="14" eb="15">
      <t>トウ</t>
    </rPh>
    <rPh sb="16" eb="18">
      <t>シヨウ</t>
    </rPh>
    <phoneticPr fontId="35"/>
  </si>
  <si>
    <t>施設名</t>
    <rPh sb="0" eb="2">
      <t>シセツ</t>
    </rPh>
    <rPh sb="2" eb="3">
      <t>メイ</t>
    </rPh>
    <phoneticPr fontId="2"/>
  </si>
  <si>
    <t>登園児数</t>
    <rPh sb="0" eb="2">
      <t>トウエン</t>
    </rPh>
    <rPh sb="2" eb="3">
      <t>ジ</t>
    </rPh>
    <rPh sb="3" eb="4">
      <t>カズ</t>
    </rPh>
    <phoneticPr fontId="2"/>
  </si>
  <si>
    <t>登園児数0人の時の理由</t>
    <rPh sb="0" eb="2">
      <t>トウエン</t>
    </rPh>
    <rPh sb="3" eb="4">
      <t>スウ</t>
    </rPh>
    <rPh sb="5" eb="6">
      <t>ニン</t>
    </rPh>
    <rPh sb="7" eb="8">
      <t>トキ</t>
    </rPh>
    <rPh sb="9" eb="11">
      <t>リユウ</t>
    </rPh>
    <phoneticPr fontId="2"/>
  </si>
  <si>
    <t>※理由において「特別の事情による」を選択した場合は、その理由を備考欄にご入力ください。</t>
    <rPh sb="1" eb="3">
      <t>リユウ</t>
    </rPh>
    <rPh sb="8" eb="10">
      <t>トクベツ</t>
    </rPh>
    <rPh sb="11" eb="13">
      <t>ジジョウ</t>
    </rPh>
    <rPh sb="18" eb="20">
      <t>センタク</t>
    </rPh>
    <rPh sb="22" eb="24">
      <t>バアイ</t>
    </rPh>
    <rPh sb="28" eb="30">
      <t>リユウ</t>
    </rPh>
    <rPh sb="31" eb="33">
      <t>ビコウ</t>
    </rPh>
    <rPh sb="33" eb="34">
      <t>ラン</t>
    </rPh>
    <rPh sb="36" eb="38">
      <t>ニュウリョク</t>
    </rPh>
    <phoneticPr fontId="2"/>
  </si>
  <si>
    <t>※登園児数が0人の場合は、登園児数0人の理由を選択してください。登園時数が1人以上いる場合は選択は不要です。</t>
    <rPh sb="1" eb="3">
      <t>トウエン</t>
    </rPh>
    <rPh sb="3" eb="4">
      <t>ジ</t>
    </rPh>
    <rPh sb="4" eb="5">
      <t>スウ</t>
    </rPh>
    <rPh sb="7" eb="8">
      <t>ニン</t>
    </rPh>
    <rPh sb="9" eb="11">
      <t>バアイ</t>
    </rPh>
    <rPh sb="13" eb="15">
      <t>トウエン</t>
    </rPh>
    <rPh sb="15" eb="16">
      <t>ジ</t>
    </rPh>
    <rPh sb="16" eb="17">
      <t>スウ</t>
    </rPh>
    <rPh sb="18" eb="19">
      <t>ニン</t>
    </rPh>
    <rPh sb="20" eb="22">
      <t>リユウ</t>
    </rPh>
    <rPh sb="23" eb="25">
      <t>センタク</t>
    </rPh>
    <rPh sb="32" eb="34">
      <t>トウエン</t>
    </rPh>
    <rPh sb="34" eb="36">
      <t>ジスウ</t>
    </rPh>
    <rPh sb="38" eb="39">
      <t>ヒト</t>
    </rPh>
    <rPh sb="39" eb="41">
      <t>イジョウ</t>
    </rPh>
    <rPh sb="43" eb="45">
      <t>バアイ</t>
    </rPh>
    <rPh sb="46" eb="48">
      <t>センタク</t>
    </rPh>
    <rPh sb="49" eb="51">
      <t>フヨウ</t>
    </rPh>
    <phoneticPr fontId="2"/>
  </si>
  <si>
    <t>※児童の登園状況が分かるもの（登園簿の写し等）や、当日キャンセルに係る証明資料（土曜保育申込書の写し等）の添付は不要ですが、確認監査等の時に提示できるよう準備しておく必要があります。</t>
    <phoneticPr fontId="2"/>
  </si>
  <si>
    <t>【入力について】</t>
    <rPh sb="1" eb="3">
      <t>ニュウリョク</t>
    </rPh>
    <phoneticPr fontId="2"/>
  </si>
  <si>
    <t>※登園児数は、その日に登園のあった</t>
    <phoneticPr fontId="2"/>
  </si>
  <si>
    <r>
      <rPr>
        <b/>
        <u/>
        <sz val="13"/>
        <color theme="1"/>
        <rFont val="游ゴシック"/>
        <family val="3"/>
        <charset val="128"/>
        <scheme val="minor"/>
      </rPr>
      <t>の在籍児童数</t>
    </r>
    <r>
      <rPr>
        <sz val="13"/>
        <color theme="1"/>
        <rFont val="游ゴシック"/>
        <family val="3"/>
        <charset val="128"/>
        <scheme val="minor"/>
      </rPr>
      <t>を半角で入力してください。いない場合は「0」を入力してください。</t>
    </r>
    <phoneticPr fontId="2"/>
  </si>
  <si>
    <t>　土曜日に、小規模園の児童と本園の児童を本園でまとめて保育している場合は、どちらも開所しているものとして取り扱います。</t>
    <rPh sb="1" eb="4">
      <t>ドヨウビ</t>
    </rPh>
    <rPh sb="6" eb="9">
      <t>ショウキボ</t>
    </rPh>
    <rPh sb="9" eb="10">
      <t>エン</t>
    </rPh>
    <rPh sb="11" eb="13">
      <t>ジドウ</t>
    </rPh>
    <rPh sb="14" eb="15">
      <t>ホン</t>
    </rPh>
    <rPh sb="15" eb="16">
      <t>エン</t>
    </rPh>
    <rPh sb="17" eb="19">
      <t>ジドウ</t>
    </rPh>
    <rPh sb="20" eb="21">
      <t>ホン</t>
    </rPh>
    <rPh sb="21" eb="22">
      <t>エン</t>
    </rPh>
    <rPh sb="27" eb="29">
      <t>ホイク</t>
    </rPh>
    <rPh sb="33" eb="35">
      <t>バアイ</t>
    </rPh>
    <rPh sb="41" eb="43">
      <t>カイショ</t>
    </rPh>
    <rPh sb="52" eb="53">
      <t>ト</t>
    </rPh>
    <rPh sb="54" eb="55">
      <t>アツカ</t>
    </rPh>
    <phoneticPr fontId="2"/>
  </si>
  <si>
    <t>　施設に在籍する児童に、土曜日に保育を提供していない場合は，閉所しているものとして取扱う。</t>
    <rPh sb="1" eb="3">
      <t>シセツ</t>
    </rPh>
    <rPh sb="4" eb="6">
      <t>ザイセキ</t>
    </rPh>
    <rPh sb="8" eb="10">
      <t>ジドウ</t>
    </rPh>
    <rPh sb="12" eb="15">
      <t>ドヨウビ</t>
    </rPh>
    <rPh sb="16" eb="18">
      <t>ホイク</t>
    </rPh>
    <rPh sb="19" eb="21">
      <t>テイキョウ</t>
    </rPh>
    <rPh sb="26" eb="28">
      <t>バアイ</t>
    </rPh>
    <rPh sb="30" eb="32">
      <t>ヘイショ</t>
    </rPh>
    <rPh sb="41" eb="43">
      <t>トリアツカ</t>
    </rPh>
    <phoneticPr fontId="35"/>
  </si>
  <si>
    <r>
      <t xml:space="preserve">土曜日に閉所する場合
</t>
    </r>
    <r>
      <rPr>
        <sz val="10"/>
        <color rgb="FFFF0000"/>
        <rFont val="ＭＳ Ｐ明朝"/>
        <family val="1"/>
        <charset val="128"/>
      </rPr>
      <t>※適用の有無を問わず調書の提出が必要</t>
    </r>
    <rPh sb="0" eb="3">
      <t>ドヨウビ</t>
    </rPh>
    <rPh sb="4" eb="6">
      <t>ヘイショ</t>
    </rPh>
    <rPh sb="8" eb="10">
      <t>バアイ</t>
    </rPh>
    <phoneticPr fontId="1"/>
  </si>
  <si>
    <t>１　加算要件（該当する"適"に☑をすること。1～4の要件全てに該当する場合に加算）</t>
    <rPh sb="2" eb="4">
      <t>カサン</t>
    </rPh>
    <rPh sb="4" eb="6">
      <t>ヨウケン</t>
    </rPh>
    <rPh sb="7" eb="9">
      <t>ガイトウ</t>
    </rPh>
    <rPh sb="12" eb="13">
      <t>テキ</t>
    </rPh>
    <rPh sb="26" eb="28">
      <t>ヨウケン</t>
    </rPh>
    <rPh sb="28" eb="29">
      <t>スベ</t>
    </rPh>
    <rPh sb="31" eb="33">
      <t>ガイトウ</t>
    </rPh>
    <rPh sb="35" eb="37">
      <t>バアイ</t>
    </rPh>
    <rPh sb="38" eb="40">
      <t>カサン</t>
    </rPh>
    <phoneticPr fontId="2"/>
  </si>
  <si>
    <t>１　対象物の概要</t>
    <rPh sb="2" eb="5">
      <t>タイショウブツ</t>
    </rPh>
    <rPh sb="6" eb="8">
      <t>ガイヨウ</t>
    </rPh>
    <phoneticPr fontId="2"/>
  </si>
  <si>
    <t>※　認定こども園全体の利用定員が91人以上の施設が対象</t>
    <rPh sb="2" eb="4">
      <t>ニンテイ</t>
    </rPh>
    <rPh sb="7" eb="8">
      <t>エン</t>
    </rPh>
    <rPh sb="8" eb="10">
      <t>ゼンタイ</t>
    </rPh>
    <phoneticPr fontId="2"/>
  </si>
  <si>
    <r>
      <t>　添付書類の中で、「職員の配置状況が記載された職員体制図」等、</t>
    </r>
    <r>
      <rPr>
        <b/>
        <u/>
        <sz val="10"/>
        <color theme="1"/>
        <rFont val="游ゴシック"/>
        <family val="3"/>
        <charset val="128"/>
        <scheme val="minor"/>
      </rPr>
      <t>職員の配置に関する資料については、加算等確認表の③職員名簿をもって充てることが可能です。</t>
    </r>
    <r>
      <rPr>
        <sz val="10"/>
        <color theme="1"/>
        <rFont val="游ゴシック"/>
        <family val="2"/>
        <charset val="128"/>
        <scheme val="minor"/>
      </rPr>
      <t>なお、施設で独自に職員構成図を作成している場合は、その資料も添付してください。</t>
    </r>
    <rPh sb="1" eb="3">
      <t>テンプ</t>
    </rPh>
    <rPh sb="3" eb="5">
      <t>ショルイ</t>
    </rPh>
    <rPh sb="6" eb="7">
      <t>ナカ</t>
    </rPh>
    <rPh sb="10" eb="12">
      <t>ショクイン</t>
    </rPh>
    <rPh sb="13" eb="15">
      <t>ハイチ</t>
    </rPh>
    <rPh sb="15" eb="17">
      <t>ジョウキョウ</t>
    </rPh>
    <rPh sb="18" eb="20">
      <t>キサイ</t>
    </rPh>
    <rPh sb="23" eb="25">
      <t>ショクイン</t>
    </rPh>
    <rPh sb="25" eb="27">
      <t>タイセイ</t>
    </rPh>
    <rPh sb="27" eb="28">
      <t>ズ</t>
    </rPh>
    <rPh sb="29" eb="30">
      <t>トウ</t>
    </rPh>
    <rPh sb="31" eb="33">
      <t>ショクイン</t>
    </rPh>
    <rPh sb="34" eb="36">
      <t>ハイチ</t>
    </rPh>
    <rPh sb="37" eb="38">
      <t>カン</t>
    </rPh>
    <rPh sb="40" eb="42">
      <t>シリョウ</t>
    </rPh>
    <rPh sb="48" eb="50">
      <t>カサン</t>
    </rPh>
    <rPh sb="50" eb="51">
      <t>トウ</t>
    </rPh>
    <rPh sb="51" eb="53">
      <t>カクニン</t>
    </rPh>
    <rPh sb="53" eb="54">
      <t>ヒョウ</t>
    </rPh>
    <rPh sb="56" eb="58">
      <t>ショクイン</t>
    </rPh>
    <rPh sb="58" eb="60">
      <t>メイボ</t>
    </rPh>
    <rPh sb="64" eb="65">
      <t>ア</t>
    </rPh>
    <rPh sb="70" eb="72">
      <t>カノウ</t>
    </rPh>
    <rPh sb="78" eb="80">
      <t>シセツ</t>
    </rPh>
    <rPh sb="81" eb="83">
      <t>ドクジ</t>
    </rPh>
    <rPh sb="84" eb="86">
      <t>ショクイン</t>
    </rPh>
    <rPh sb="86" eb="88">
      <t>コウセイ</t>
    </rPh>
    <rPh sb="88" eb="89">
      <t>ズ</t>
    </rPh>
    <rPh sb="90" eb="92">
      <t>サクセイ</t>
    </rPh>
    <rPh sb="96" eb="98">
      <t>バアイ</t>
    </rPh>
    <rPh sb="102" eb="104">
      <t>シリョウ</t>
    </rPh>
    <rPh sb="105" eb="107">
      <t>テンプ</t>
    </rPh>
    <phoneticPr fontId="2"/>
  </si>
  <si>
    <t>※　対象となる職員は、幼稚園教諭免許状を有し、教諭等の発令を受けている者。
　なお、勤務体制は非常勤でも可。</t>
    <rPh sb="2" eb="4">
      <t>タイショウ</t>
    </rPh>
    <rPh sb="7" eb="9">
      <t>ショクイン</t>
    </rPh>
    <rPh sb="11" eb="14">
      <t>ヨウチエン</t>
    </rPh>
    <rPh sb="14" eb="16">
      <t>キョウユ</t>
    </rPh>
    <rPh sb="16" eb="19">
      <t>メンキョジョウ</t>
    </rPh>
    <rPh sb="20" eb="21">
      <t>ユウ</t>
    </rPh>
    <rPh sb="23" eb="25">
      <t>キョウユ</t>
    </rPh>
    <rPh sb="25" eb="26">
      <t>トウ</t>
    </rPh>
    <rPh sb="27" eb="29">
      <t>ハツレイ</t>
    </rPh>
    <rPh sb="30" eb="31">
      <t>ウ</t>
    </rPh>
    <rPh sb="35" eb="36">
      <t>モノ</t>
    </rPh>
    <rPh sb="42" eb="44">
      <t>キンム</t>
    </rPh>
    <rPh sb="44" eb="46">
      <t>タイセイ</t>
    </rPh>
    <rPh sb="47" eb="50">
      <t>ヒジョウキン</t>
    </rPh>
    <rPh sb="52" eb="53">
      <t>カ</t>
    </rPh>
    <phoneticPr fontId="2"/>
  </si>
  <si>
    <t>※全施設適用</t>
    <rPh sb="1" eb="2">
      <t>ゼン</t>
    </rPh>
    <rPh sb="2" eb="4">
      <t>シセツ</t>
    </rPh>
    <rPh sb="4" eb="6">
      <t>テキヨウ</t>
    </rPh>
    <phoneticPr fontId="2"/>
  </si>
  <si>
    <t>令和3</t>
    <rPh sb="0" eb="2">
      <t>レイワ</t>
    </rPh>
    <phoneticPr fontId="2"/>
  </si>
  <si>
    <t>令和2</t>
    <rPh sb="0" eb="2">
      <t>レイワ</t>
    </rPh>
    <phoneticPr fontId="2"/>
  </si>
  <si>
    <t>令和4</t>
    <rPh sb="0" eb="2">
      <t>レイワ</t>
    </rPh>
    <phoneticPr fontId="2"/>
  </si>
  <si>
    <t>令和1</t>
    <rPh sb="0" eb="2">
      <t>レイワ</t>
    </rPh>
    <phoneticPr fontId="2"/>
  </si>
  <si>
    <t>平成30</t>
    <rPh sb="0" eb="2">
      <t>ヘイセイ</t>
    </rPh>
    <phoneticPr fontId="2"/>
  </si>
  <si>
    <t>10月</t>
    <rPh sb="2" eb="3">
      <t>ガツ</t>
    </rPh>
    <phoneticPr fontId="35"/>
  </si>
  <si>
    <t>11月</t>
    <rPh sb="2" eb="3">
      <t>ガツ</t>
    </rPh>
    <phoneticPr fontId="2"/>
  </si>
  <si>
    <t>12月</t>
    <rPh sb="2" eb="3">
      <t>ガツ</t>
    </rPh>
    <phoneticPr fontId="2"/>
  </si>
  <si>
    <t>1月</t>
    <rPh sb="1" eb="2">
      <t>ガツ</t>
    </rPh>
    <phoneticPr fontId="2"/>
  </si>
  <si>
    <t>2月</t>
    <rPh sb="1" eb="2">
      <t>ガツ</t>
    </rPh>
    <phoneticPr fontId="2"/>
  </si>
  <si>
    <t>3月</t>
    <rPh sb="1" eb="2">
      <t>ガツ</t>
    </rPh>
    <phoneticPr fontId="2"/>
  </si>
  <si>
    <t>令和　　年　　月　　日</t>
    <rPh sb="0" eb="2">
      <t>レイワ</t>
    </rPh>
    <rPh sb="4" eb="5">
      <t>ネン</t>
    </rPh>
    <rPh sb="7" eb="8">
      <t>ツキ</t>
    </rPh>
    <rPh sb="10" eb="11">
      <t>ヒ</t>
    </rPh>
    <phoneticPr fontId="2"/>
  </si>
  <si>
    <t>10月～3月の報告はこちら</t>
    <rPh sb="2" eb="3">
      <t>ガツ</t>
    </rPh>
    <rPh sb="5" eb="6">
      <t>ツキ</t>
    </rPh>
    <rPh sb="7" eb="9">
      <t>ホウコク</t>
    </rPh>
    <phoneticPr fontId="2"/>
  </si>
  <si>
    <t>建物①</t>
    <rPh sb="0" eb="2">
      <t>タテモノ</t>
    </rPh>
    <phoneticPr fontId="35"/>
  </si>
  <si>
    <t>建物②</t>
    <rPh sb="0" eb="2">
      <t>タテモノ</t>
    </rPh>
    <phoneticPr fontId="35"/>
  </si>
  <si>
    <t>建物③</t>
    <rPh sb="0" eb="2">
      <t>タテモノ</t>
    </rPh>
    <phoneticPr fontId="35"/>
  </si>
  <si>
    <t>注１）実施日が記入できない活動内容の場合は、実施月日欄は記入不要。
注２）「接続に係る取組内容」欄については、年間交流計画等を添付する場合、記載省略可。</t>
    <phoneticPr fontId="2"/>
  </si>
  <si>
    <t>月</t>
    <rPh sb="0" eb="1">
      <t>ツキ</t>
    </rPh>
    <phoneticPr fontId="2"/>
  </si>
  <si>
    <t>4月</t>
    <rPh sb="1" eb="2">
      <t>ガツ</t>
    </rPh>
    <phoneticPr fontId="2"/>
  </si>
  <si>
    <t>提供日数</t>
    <rPh sb="0" eb="2">
      <t>テイキョウ</t>
    </rPh>
    <rPh sb="2" eb="4">
      <t>ニッスウ</t>
    </rPh>
    <phoneticPr fontId="2"/>
  </si>
  <si>
    <t>「主幹保育教諭等の専任化により子育て支援の取組を実施していない場合」⇒</t>
    <rPh sb="1" eb="3">
      <t>シュカン</t>
    </rPh>
    <rPh sb="3" eb="5">
      <t>ホイク</t>
    </rPh>
    <rPh sb="5" eb="7">
      <t>キョウユ</t>
    </rPh>
    <rPh sb="7" eb="8">
      <t>トウ</t>
    </rPh>
    <rPh sb="9" eb="11">
      <t>センニン</t>
    </rPh>
    <rPh sb="11" eb="12">
      <t>カ</t>
    </rPh>
    <rPh sb="15" eb="17">
      <t>コソダ</t>
    </rPh>
    <rPh sb="18" eb="20">
      <t>シエン</t>
    </rPh>
    <rPh sb="21" eb="23">
      <t>トリクミ</t>
    </rPh>
    <rPh sb="24" eb="26">
      <t>ジッシ</t>
    </rPh>
    <rPh sb="31" eb="33">
      <t>バアイ</t>
    </rPh>
    <phoneticPr fontId="2"/>
  </si>
  <si>
    <t xml:space="preserve">注１）当年度に評価や結果の公表（評価報告書の作成が翌年度以降となるため，結果の公表が
　　翌年度になる場合を含む）が行われる場合，加算対象となる。
注２）評価の実施状況等が確認できる書類（評価報告書等）を添付すること。
注３）第三者評価受審加算とは異なります。
</t>
    <rPh sb="110" eb="111">
      <t>チュウ</t>
    </rPh>
    <rPh sb="113" eb="116">
      <t>ダイサンシャ</t>
    </rPh>
    <rPh sb="116" eb="118">
      <t>ヒョウカ</t>
    </rPh>
    <rPh sb="118" eb="120">
      <t>ジュシン</t>
    </rPh>
    <rPh sb="120" eb="122">
      <t>カサン</t>
    </rPh>
    <rPh sb="124" eb="125">
      <t>コト</t>
    </rPh>
    <phoneticPr fontId="2"/>
  </si>
  <si>
    <r>
      <t>２　子育て支援の取組状況　　</t>
    </r>
    <r>
      <rPr>
        <b/>
        <sz val="11"/>
        <color rgb="FFFF0000"/>
        <rFont val="游ゴシック"/>
        <family val="3"/>
        <charset val="128"/>
        <scheme val="minor"/>
      </rPr>
      <t>※調書「主幹保育教諭専任化要件確認書」から転記されます</t>
    </r>
    <rPh sb="2" eb="4">
      <t>コソダ</t>
    </rPh>
    <rPh sb="5" eb="7">
      <t>シエン</t>
    </rPh>
    <rPh sb="8" eb="10">
      <t>トリクミ</t>
    </rPh>
    <rPh sb="10" eb="12">
      <t>ジョウキョウ</t>
    </rPh>
    <phoneticPr fontId="2"/>
  </si>
  <si>
    <r>
      <t>※　教育標準時間認定（１号）は直前の連続する２年度間と現年度、保育認定（２･３号）は直前の連続する５年度間と現年度について記入すること。</t>
    </r>
    <r>
      <rPr>
        <b/>
        <sz val="12"/>
        <color theme="1"/>
        <rFont val="BIZ UDP明朝 Medium"/>
        <family val="1"/>
        <charset val="128"/>
      </rPr>
      <t>なお、加算適用申請時は9月分まで、実績報告時は3月分まで報告すること。
※この調書については、3月上旬に実績報告の依頼を行います。</t>
    </r>
    <rPh sb="2" eb="10">
      <t>キョウイクヒョウジュンジカンニンテイ</t>
    </rPh>
    <rPh sb="12" eb="13">
      <t>ゴウ</t>
    </rPh>
    <rPh sb="15" eb="17">
      <t>チョクゼン</t>
    </rPh>
    <rPh sb="18" eb="20">
      <t>レンゾク</t>
    </rPh>
    <rPh sb="23" eb="26">
      <t>ネンドカン</t>
    </rPh>
    <rPh sb="27" eb="28">
      <t>ゲン</t>
    </rPh>
    <rPh sb="28" eb="30">
      <t>ネンド</t>
    </rPh>
    <rPh sb="31" eb="33">
      <t>ホイク</t>
    </rPh>
    <rPh sb="33" eb="35">
      <t>ニンテイ</t>
    </rPh>
    <rPh sb="39" eb="40">
      <t>ゴウ</t>
    </rPh>
    <rPh sb="42" eb="44">
      <t>チョクゼン</t>
    </rPh>
    <rPh sb="45" eb="47">
      <t>レンゾク</t>
    </rPh>
    <rPh sb="50" eb="51">
      <t>ネン</t>
    </rPh>
    <rPh sb="51" eb="52">
      <t>ド</t>
    </rPh>
    <rPh sb="52" eb="53">
      <t>アイダ</t>
    </rPh>
    <rPh sb="54" eb="55">
      <t>ゲン</t>
    </rPh>
    <rPh sb="55" eb="57">
      <t>ネンド</t>
    </rPh>
    <rPh sb="61" eb="63">
      <t>キニュウ</t>
    </rPh>
    <rPh sb="71" eb="73">
      <t>カサン</t>
    </rPh>
    <rPh sb="73" eb="75">
      <t>テキヨウ</t>
    </rPh>
    <rPh sb="75" eb="78">
      <t>シンセイジ</t>
    </rPh>
    <rPh sb="80" eb="81">
      <t>ガツ</t>
    </rPh>
    <rPh sb="81" eb="82">
      <t>フン</t>
    </rPh>
    <rPh sb="85" eb="87">
      <t>ジッセキ</t>
    </rPh>
    <rPh sb="87" eb="89">
      <t>ホウコク</t>
    </rPh>
    <rPh sb="89" eb="90">
      <t>ジ</t>
    </rPh>
    <rPh sb="92" eb="93">
      <t>ガツ</t>
    </rPh>
    <rPh sb="93" eb="94">
      <t>フン</t>
    </rPh>
    <rPh sb="96" eb="98">
      <t>ホウコク</t>
    </rPh>
    <rPh sb="107" eb="109">
      <t>チョウショ</t>
    </rPh>
    <rPh sb="116" eb="117">
      <t>ガツ</t>
    </rPh>
    <rPh sb="117" eb="119">
      <t>ジョウジュン</t>
    </rPh>
    <rPh sb="120" eb="122">
      <t>ジッセキ</t>
    </rPh>
    <rPh sb="122" eb="124">
      <t>ホウコク</t>
    </rPh>
    <rPh sb="125" eb="127">
      <t>イライ</t>
    </rPh>
    <rPh sb="128" eb="129">
      <t>オコナ</t>
    </rPh>
    <phoneticPr fontId="2"/>
  </si>
  <si>
    <t>４　給食の実施方法</t>
    <rPh sb="2" eb="4">
      <t>キュウショク</t>
    </rPh>
    <rPh sb="5" eb="7">
      <t>ジッシ</t>
    </rPh>
    <rPh sb="7" eb="9">
      <t>ホウホウ</t>
    </rPh>
    <phoneticPr fontId="2"/>
  </si>
  <si>
    <t>３　月当たり給食実施日数（１号認定児）</t>
    <rPh sb="2" eb="3">
      <t>ツキ</t>
    </rPh>
    <rPh sb="3" eb="4">
      <t>ア</t>
    </rPh>
    <rPh sb="6" eb="8">
      <t>キュウショク</t>
    </rPh>
    <rPh sb="8" eb="10">
      <t>ジッシ</t>
    </rPh>
    <rPh sb="10" eb="12">
      <t>ニッスウ</t>
    </rPh>
    <rPh sb="14" eb="15">
      <t>ゴウ</t>
    </rPh>
    <rPh sb="15" eb="17">
      <t>ニンテイ</t>
    </rPh>
    <rPh sb="17" eb="18">
      <t>ジ</t>
    </rPh>
    <phoneticPr fontId="2"/>
  </si>
  <si>
    <t>※運転手の免許証のコピーを添付すること（運転に関わる者すべて）
※業務委託の場合は契約書のコピーも添付すること。</t>
    <rPh sb="1" eb="4">
      <t>ウンテンシュ</t>
    </rPh>
    <rPh sb="5" eb="8">
      <t>メンキョショウ</t>
    </rPh>
    <rPh sb="13" eb="15">
      <t>テンプ</t>
    </rPh>
    <rPh sb="20" eb="22">
      <t>ウンテン</t>
    </rPh>
    <rPh sb="23" eb="24">
      <t>カカ</t>
    </rPh>
    <rPh sb="26" eb="27">
      <t>モノ</t>
    </rPh>
    <rPh sb="33" eb="35">
      <t>ギョウム</t>
    </rPh>
    <rPh sb="35" eb="37">
      <t>イタク</t>
    </rPh>
    <rPh sb="38" eb="40">
      <t>バアイ</t>
    </rPh>
    <rPh sb="41" eb="44">
      <t>ケイヤクショ</t>
    </rPh>
    <rPh sb="49" eb="51">
      <t>テンプ</t>
    </rPh>
    <phoneticPr fontId="2"/>
  </si>
  <si>
    <t>※ 学級編成調整加配加算の取得に際し必要な調書です。
※学級児童数は、4月もしくは加算取得開始月初日時点の人数を入力してください。
※記載している担任について、加算等確認表ファイルの③職員名簿の担任欄に"○"、備考欄にクラス名が入力されていることを確認してください。
※学級担任は、原則常勤専任であること。</t>
    <rPh sb="2" eb="4">
      <t>ガッキュウ</t>
    </rPh>
    <rPh sb="4" eb="6">
      <t>ヘンセイ</t>
    </rPh>
    <rPh sb="6" eb="8">
      <t>チョウセイ</t>
    </rPh>
    <rPh sb="8" eb="10">
      <t>カハイ</t>
    </rPh>
    <rPh sb="10" eb="12">
      <t>カサン</t>
    </rPh>
    <rPh sb="13" eb="15">
      <t>シュトク</t>
    </rPh>
    <rPh sb="16" eb="17">
      <t>サイ</t>
    </rPh>
    <rPh sb="18" eb="20">
      <t>ヒツヨウ</t>
    </rPh>
    <rPh sb="21" eb="23">
      <t>チョウショ</t>
    </rPh>
    <rPh sb="28" eb="30">
      <t>ガッキュウ</t>
    </rPh>
    <rPh sb="30" eb="32">
      <t>ジドウ</t>
    </rPh>
    <rPh sb="32" eb="33">
      <t>スウ</t>
    </rPh>
    <rPh sb="36" eb="37">
      <t>ガツ</t>
    </rPh>
    <rPh sb="41" eb="43">
      <t>カサン</t>
    </rPh>
    <rPh sb="43" eb="45">
      <t>シュトク</t>
    </rPh>
    <rPh sb="45" eb="48">
      <t>カイシヅキ</t>
    </rPh>
    <rPh sb="48" eb="50">
      <t>ショニチ</t>
    </rPh>
    <rPh sb="50" eb="52">
      <t>ジテン</t>
    </rPh>
    <rPh sb="53" eb="55">
      <t>ニンズウ</t>
    </rPh>
    <rPh sb="56" eb="58">
      <t>ニュウリョク</t>
    </rPh>
    <rPh sb="67" eb="69">
      <t>キサイ</t>
    </rPh>
    <rPh sb="73" eb="75">
      <t>タンニン</t>
    </rPh>
    <rPh sb="80" eb="82">
      <t>カサン</t>
    </rPh>
    <rPh sb="82" eb="83">
      <t>トウ</t>
    </rPh>
    <rPh sb="83" eb="85">
      <t>カクニン</t>
    </rPh>
    <rPh sb="85" eb="86">
      <t>ヒョウ</t>
    </rPh>
    <rPh sb="92" eb="94">
      <t>ショクイン</t>
    </rPh>
    <rPh sb="94" eb="96">
      <t>メイボ</t>
    </rPh>
    <rPh sb="97" eb="99">
      <t>タンニン</t>
    </rPh>
    <rPh sb="99" eb="100">
      <t>ラン</t>
    </rPh>
    <rPh sb="105" eb="107">
      <t>ビコウ</t>
    </rPh>
    <rPh sb="107" eb="108">
      <t>ラン</t>
    </rPh>
    <rPh sb="112" eb="113">
      <t>メイ</t>
    </rPh>
    <rPh sb="114" eb="116">
      <t>ニュウリョク</t>
    </rPh>
    <rPh sb="124" eb="126">
      <t>カクニン</t>
    </rPh>
    <rPh sb="135" eb="137">
      <t>ガッキュウ</t>
    </rPh>
    <rPh sb="137" eb="139">
      <t>タンニン</t>
    </rPh>
    <rPh sb="141" eb="143">
      <t>ゲンソク</t>
    </rPh>
    <rPh sb="143" eb="145">
      <t>ジョウキン</t>
    </rPh>
    <rPh sb="145" eb="147">
      <t>センニン</t>
    </rPh>
    <phoneticPr fontId="2"/>
  </si>
  <si>
    <t>１号定員の設定を行わない場合、もしくは１号認定子どもの在籍が１人もいない月に関しては対象となります。</t>
    <phoneticPr fontId="2"/>
  </si>
  <si>
    <r>
      <t>※令和</t>
    </r>
    <r>
      <rPr>
        <sz val="12"/>
        <color theme="1"/>
        <rFont val="游ゴシック"/>
        <family val="3"/>
        <charset val="128"/>
        <scheme val="minor"/>
      </rPr>
      <t>5</t>
    </r>
    <r>
      <rPr>
        <sz val="12"/>
        <color theme="1"/>
        <rFont val="游ゴシック"/>
        <family val="2"/>
        <charset val="128"/>
        <scheme val="minor"/>
      </rPr>
      <t>年度各月の、</t>
    </r>
    <r>
      <rPr>
        <b/>
        <u val="double"/>
        <sz val="12"/>
        <color theme="1"/>
        <rFont val="游ゴシック"/>
        <family val="3"/>
        <charset val="128"/>
        <scheme val="minor"/>
      </rPr>
      <t>1号認定児の給食実施（予定）日数</t>
    </r>
    <r>
      <rPr>
        <sz val="12"/>
        <color theme="1"/>
        <rFont val="游ゴシック"/>
        <family val="3"/>
        <charset val="128"/>
        <scheme val="minor"/>
      </rPr>
      <t>を入力してください。</t>
    </r>
    <rPh sb="1" eb="3">
      <t>レイワ</t>
    </rPh>
    <rPh sb="4" eb="6">
      <t>ネンド</t>
    </rPh>
    <rPh sb="6" eb="8">
      <t>カクツキ</t>
    </rPh>
    <rPh sb="11" eb="12">
      <t>ゴウ</t>
    </rPh>
    <rPh sb="12" eb="14">
      <t>ニンテイ</t>
    </rPh>
    <rPh sb="14" eb="15">
      <t>ジ</t>
    </rPh>
    <rPh sb="16" eb="18">
      <t>キュウショク</t>
    </rPh>
    <rPh sb="18" eb="20">
      <t>ジッシ</t>
    </rPh>
    <rPh sb="21" eb="23">
      <t>ヨテイ</t>
    </rPh>
    <rPh sb="24" eb="26">
      <t>ニッスウ</t>
    </rPh>
    <rPh sb="27" eb="29">
      <t>ニュウリョク</t>
    </rPh>
    <phoneticPr fontId="2"/>
  </si>
  <si>
    <t>　建物を整備・改修又は取得する際に、建設資金又は購入資金が発生している。</t>
    <rPh sb="1" eb="3">
      <t>タテモノ</t>
    </rPh>
    <rPh sb="4" eb="6">
      <t>セイビ</t>
    </rPh>
    <rPh sb="7" eb="9">
      <t>カイシュウ</t>
    </rPh>
    <rPh sb="9" eb="10">
      <t>マタ</t>
    </rPh>
    <rPh sb="11" eb="13">
      <t>シュトク</t>
    </rPh>
    <rPh sb="15" eb="16">
      <t>サイ</t>
    </rPh>
    <rPh sb="18" eb="20">
      <t>ケンセツ</t>
    </rPh>
    <rPh sb="20" eb="22">
      <t>シキン</t>
    </rPh>
    <rPh sb="22" eb="23">
      <t>マタ</t>
    </rPh>
    <rPh sb="24" eb="26">
      <t>コウニュウ</t>
    </rPh>
    <rPh sb="26" eb="28">
      <t>シキン</t>
    </rPh>
    <rPh sb="29" eb="31">
      <t>ハッセイ</t>
    </rPh>
    <phoneticPr fontId="2"/>
  </si>
  <si>
    <t>　建物の整備・改修に当たり、施設整備費又は改修費等の国庫補助金の交付を受けていない</t>
    <rPh sb="1" eb="3">
      <t>タテモノ</t>
    </rPh>
    <rPh sb="4" eb="6">
      <t>セイビ</t>
    </rPh>
    <rPh sb="7" eb="9">
      <t>カイシュウ</t>
    </rPh>
    <rPh sb="10" eb="11">
      <t>ア</t>
    </rPh>
    <rPh sb="14" eb="16">
      <t>シセツ</t>
    </rPh>
    <rPh sb="16" eb="19">
      <t>セイビヒ</t>
    </rPh>
    <rPh sb="19" eb="20">
      <t>マタ</t>
    </rPh>
    <rPh sb="21" eb="23">
      <t>カイシュウ</t>
    </rPh>
    <rPh sb="23" eb="24">
      <t>ヒ</t>
    </rPh>
    <rPh sb="24" eb="25">
      <t>トウ</t>
    </rPh>
    <rPh sb="26" eb="28">
      <t>コッコ</t>
    </rPh>
    <rPh sb="28" eb="31">
      <t>ホジョキン</t>
    </rPh>
    <rPh sb="32" eb="34">
      <t>コウフ</t>
    </rPh>
    <rPh sb="35" eb="36">
      <t>ウ</t>
    </rPh>
    <phoneticPr fontId="2"/>
  </si>
  <si>
    <t>　特定教育・保育、特別利用保育、特別利用教育、特定地域型保育、特別利用地域型保育、特定利用地域型保育及び特例保育に要する費用の額の算定に関する基準等（内閣府告示第２９号）第１条第５０号の規定による減価償却費加算の対象となっていない。</t>
    <phoneticPr fontId="2"/>
  </si>
  <si>
    <t>令和5</t>
    <rPh sb="0" eb="2">
      <t>レイワ</t>
    </rPh>
    <phoneticPr fontId="2"/>
  </si>
  <si>
    <t>月の平均対象子ども数：</t>
    <rPh sb="0" eb="1">
      <t>ツキ</t>
    </rPh>
    <rPh sb="2" eb="4">
      <t>ヘイキン</t>
    </rPh>
    <rPh sb="4" eb="6">
      <t>タイショウ</t>
    </rPh>
    <rPh sb="6" eb="7">
      <t>コ</t>
    </rPh>
    <rPh sb="9" eb="10">
      <t>スウ</t>
    </rPh>
    <phoneticPr fontId="2"/>
  </si>
  <si>
    <r>
      <t>　</t>
    </r>
    <r>
      <rPr>
        <b/>
        <u/>
        <sz val="9"/>
        <color theme="1"/>
        <rFont val="游ゴシック"/>
        <family val="3"/>
        <charset val="128"/>
        <scheme val="minor"/>
      </rPr>
      <t>幼稚園型一時預かり事業</t>
    </r>
    <r>
      <rPr>
        <sz val="9"/>
        <color theme="1"/>
        <rFont val="游ゴシック"/>
        <family val="3"/>
        <charset val="128"/>
        <scheme val="minor"/>
      </rPr>
      <t>（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預かり保育推進事業、幼稚園長時間預かり保育支援事業、市町村の単独事業・自主事業（私学助成の国庫補助事業の対象に準ずる形態で実施されている場合に限る。）等により行う預かり保育を含む。ただし、当該要件を満たした月以降の各月においては、同一年度に限り、事業を実施する体制が取られていることをもって当該要件を満たしているものと取り扱う。）</t>
    </r>
    <phoneticPr fontId="2"/>
  </si>
  <si>
    <t>受審日（予定日）
※複数ある場合は全て記入</t>
    <rPh sb="0" eb="2">
      <t>ジュシン</t>
    </rPh>
    <rPh sb="2" eb="3">
      <t>ヒ</t>
    </rPh>
    <rPh sb="4" eb="6">
      <t>ヨテイ</t>
    </rPh>
    <rPh sb="6" eb="7">
      <t>ヒ</t>
    </rPh>
    <rPh sb="10" eb="12">
      <t>フクスウ</t>
    </rPh>
    <rPh sb="14" eb="16">
      <t>バアイ</t>
    </rPh>
    <rPh sb="17" eb="18">
      <t>スベ</t>
    </rPh>
    <rPh sb="19" eb="21">
      <t>キニュウ</t>
    </rPh>
    <phoneticPr fontId="2"/>
  </si>
  <si>
    <t>前回加算適用年度</t>
    <rPh sb="0" eb="2">
      <t>ゼンカイ</t>
    </rPh>
    <rPh sb="2" eb="4">
      <t>カサン</t>
    </rPh>
    <rPh sb="4" eb="6">
      <t>テキヨウ</t>
    </rPh>
    <rPh sb="6" eb="8">
      <t>ネンド</t>
    </rPh>
    <phoneticPr fontId="2"/>
  </si>
  <si>
    <t>令和　　　年　　　月</t>
    <rPh sb="0" eb="2">
      <t>レイワ</t>
    </rPh>
    <rPh sb="5" eb="6">
      <t>ネン</t>
    </rPh>
    <rPh sb="9" eb="10">
      <t>ツキ</t>
    </rPh>
    <phoneticPr fontId="2"/>
  </si>
  <si>
    <t xml:space="preserve">注１）評価を実施した年度に加算可能。
注２）第三者評価結果の公表が翌年度になる場合であっても、加算は可能。
注３）当該加算は、５年間のうち１回に限り算定が可能であること。
注４）評価実施後、第三者評価受審加算に係る調書（実績報告）を提出すること。
</t>
    <rPh sb="6" eb="8">
      <t>ジッシ</t>
    </rPh>
    <phoneticPr fontId="2"/>
  </si>
  <si>
    <t>第三者評価公表（予定）年月</t>
    <rPh sb="0" eb="2">
      <t>ダイサン</t>
    </rPh>
    <rPh sb="2" eb="3">
      <t>シャ</t>
    </rPh>
    <rPh sb="3" eb="5">
      <t>ヒョウカ</t>
    </rPh>
    <rPh sb="5" eb="7">
      <t>コウヒョウ</t>
    </rPh>
    <rPh sb="8" eb="10">
      <t>ヨテイ</t>
    </rPh>
    <rPh sb="11" eb="12">
      <t>ネン</t>
    </rPh>
    <rPh sb="12" eb="13">
      <t>ツキ</t>
    </rPh>
    <phoneticPr fontId="2"/>
  </si>
  <si>
    <t>受審日
※複数ある場合は全て記入</t>
    <rPh sb="0" eb="2">
      <t>ジュシン</t>
    </rPh>
    <rPh sb="2" eb="3">
      <t>ヒ</t>
    </rPh>
    <rPh sb="5" eb="7">
      <t>フクスウ</t>
    </rPh>
    <rPh sb="9" eb="11">
      <t>バアイ</t>
    </rPh>
    <rPh sb="12" eb="13">
      <t>スベ</t>
    </rPh>
    <rPh sb="14" eb="16">
      <t>キニュウ</t>
    </rPh>
    <phoneticPr fontId="2"/>
  </si>
  <si>
    <t>処遇改善等加算Ⅲ</t>
    <rPh sb="0" eb="2">
      <t>ショグウ</t>
    </rPh>
    <rPh sb="2" eb="4">
      <t>カイゼン</t>
    </rPh>
    <rPh sb="4" eb="5">
      <t>トウ</t>
    </rPh>
    <rPh sb="5" eb="7">
      <t>カサン</t>
    </rPh>
    <phoneticPr fontId="1"/>
  </si>
  <si>
    <t>令和５年４月から９月における当施設の土曜日の開所実績について，以下のとおり報告します。</t>
    <rPh sb="0" eb="2">
      <t>レイワ</t>
    </rPh>
    <rPh sb="3" eb="4">
      <t>ネン</t>
    </rPh>
    <rPh sb="5" eb="6">
      <t>ガツ</t>
    </rPh>
    <rPh sb="9" eb="10">
      <t>ガツ</t>
    </rPh>
    <rPh sb="14" eb="17">
      <t>トウシセツ</t>
    </rPh>
    <rPh sb="18" eb="21">
      <t>ドヨウビ</t>
    </rPh>
    <rPh sb="22" eb="24">
      <t>カイショ</t>
    </rPh>
    <rPh sb="24" eb="26">
      <t>ジッセキ</t>
    </rPh>
    <rPh sb="31" eb="33">
      <t>イカ</t>
    </rPh>
    <rPh sb="37" eb="39">
      <t>ホウコク</t>
    </rPh>
    <phoneticPr fontId="35"/>
  </si>
  <si>
    <t>令和５年１０月から令和６年３月における当施設の土曜日の開所実績について，以下のとおり報告します。</t>
    <rPh sb="0" eb="2">
      <t>レイワ</t>
    </rPh>
    <rPh sb="3" eb="4">
      <t>ネン</t>
    </rPh>
    <rPh sb="6" eb="7">
      <t>ガツ</t>
    </rPh>
    <rPh sb="9" eb="11">
      <t>レイワ</t>
    </rPh>
    <rPh sb="12" eb="13">
      <t>ネン</t>
    </rPh>
    <rPh sb="14" eb="15">
      <t>ガツ</t>
    </rPh>
    <rPh sb="19" eb="22">
      <t>トウシセツ</t>
    </rPh>
    <rPh sb="23" eb="26">
      <t>ドヨウビ</t>
    </rPh>
    <rPh sb="27" eb="29">
      <t>カイショ</t>
    </rPh>
    <rPh sb="29" eb="31">
      <t>ジッセキ</t>
    </rPh>
    <rPh sb="36" eb="38">
      <t>イカ</t>
    </rPh>
    <rPh sb="42" eb="44">
      <t>ホウコク</t>
    </rPh>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</si>
</sst>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411]ggge&quot;年&quot;m&quot;月&quot;d&quot;日&quot;;@"/>
    <numFmt numFmtId="177" formatCode="0&quot;人&quot;"/>
    <numFmt numFmtId="178" formatCode="0&quot;月&quot;"/>
    <numFmt numFmtId="179" formatCode="0&quot;日&quot;"/>
    <numFmt numFmtId="180" formatCode="[$-411]ge\.m\.d;@"/>
    <numFmt numFmtId="181" formatCode="0&quot;円&quot;"/>
    <numFmt numFmtId="182" formatCode="General&quot;日&quot;"/>
    <numFmt numFmtId="183" formatCode="@&quot;に該当&quot;"/>
  </numFmts>
  <fonts count="82">
    <font>
      <sz val="11"/>
      <color theme="1"/>
      <name val="游ゴシック"/>
      <family val="2"/>
      <charset val="128"/>
      <scheme val="minor"/>
    </font>
    <font>
      <sz val="14"/>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8"/>
      <color theme="1"/>
      <name val="游ゴシック"/>
      <family val="2"/>
      <charset val="128"/>
      <scheme val="minor"/>
    </font>
    <font>
      <sz val="8"/>
      <color theme="1"/>
      <name val="游ゴシック"/>
      <family val="3"/>
      <charset val="128"/>
      <scheme val="minor"/>
    </font>
    <font>
      <sz val="9"/>
      <color theme="1"/>
      <name val="游ゴシック"/>
      <family val="3"/>
      <charset val="128"/>
      <scheme val="minor"/>
    </font>
    <font>
      <b/>
      <sz val="14"/>
      <color theme="1"/>
      <name val="游ゴシック"/>
      <family val="3"/>
      <charset val="128"/>
      <scheme val="minor"/>
    </font>
    <font>
      <b/>
      <sz val="11"/>
      <color theme="1"/>
      <name val="游ゴシック"/>
      <family val="3"/>
      <charset val="128"/>
      <scheme val="minor"/>
    </font>
    <font>
      <sz val="11"/>
      <color theme="1"/>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rgb="FF000000"/>
      <name val="Meiryo UI"/>
      <family val="3"/>
      <charset val="128"/>
    </font>
    <font>
      <u/>
      <sz val="11"/>
      <color theme="1"/>
      <name val="游ゴシック"/>
      <family val="3"/>
      <charset val="128"/>
      <scheme val="minor"/>
    </font>
    <font>
      <sz val="10.5"/>
      <color theme="1"/>
      <name val="ＭＳ 明朝"/>
      <family val="1"/>
      <charset val="128"/>
    </font>
    <font>
      <sz val="11"/>
      <color theme="1"/>
      <name val="ＭＳ Ｐ明朝"/>
      <family val="1"/>
      <charset val="128"/>
    </font>
    <font>
      <sz val="10"/>
      <color theme="1"/>
      <name val="ＭＳ Ｐ明朝"/>
      <family val="1"/>
      <charset val="128"/>
    </font>
    <font>
      <sz val="9"/>
      <color theme="1"/>
      <name val="ＭＳ Ｐ明朝"/>
      <family val="1"/>
      <charset val="128"/>
    </font>
    <font>
      <sz val="8"/>
      <color theme="1"/>
      <name val="ＭＳ Ｐ明朝"/>
      <family val="1"/>
      <charset val="128"/>
    </font>
    <font>
      <sz val="6"/>
      <color theme="1"/>
      <name val="游ゴシック"/>
      <family val="2"/>
      <charset val="128"/>
      <scheme val="minor"/>
    </font>
    <font>
      <sz val="12"/>
      <color theme="1"/>
      <name val="ＭＳ Ｐ明朝"/>
      <family val="1"/>
      <charset val="128"/>
    </font>
    <font>
      <b/>
      <sz val="14"/>
      <color theme="1"/>
      <name val="ＭＳ Ｐ明朝"/>
      <family val="1"/>
      <charset val="128"/>
    </font>
    <font>
      <u/>
      <sz val="11"/>
      <color theme="10"/>
      <name val="游ゴシック"/>
      <family val="2"/>
      <charset val="128"/>
      <scheme val="minor"/>
    </font>
    <font>
      <u/>
      <sz val="10"/>
      <color theme="10"/>
      <name val="游ゴシック"/>
      <family val="2"/>
      <charset val="128"/>
      <scheme val="minor"/>
    </font>
    <font>
      <b/>
      <u/>
      <sz val="11"/>
      <color theme="10"/>
      <name val="游ゴシック"/>
      <family val="3"/>
      <charset val="128"/>
      <scheme val="minor"/>
    </font>
    <font>
      <b/>
      <sz val="18"/>
      <color theme="1"/>
      <name val="游ゴシック"/>
      <family val="3"/>
      <charset val="128"/>
      <scheme val="minor"/>
    </font>
    <font>
      <u/>
      <sz val="11"/>
      <color theme="1"/>
      <name val="游ゴシック"/>
      <family val="2"/>
      <charset val="128"/>
      <scheme val="minor"/>
    </font>
    <font>
      <u/>
      <sz val="10"/>
      <color theme="1"/>
      <name val="游ゴシック"/>
      <family val="2"/>
      <charset val="128"/>
      <scheme val="minor"/>
    </font>
    <font>
      <u/>
      <sz val="10"/>
      <color theme="1"/>
      <name val="游ゴシック"/>
      <family val="3"/>
      <charset val="128"/>
      <scheme val="minor"/>
    </font>
    <font>
      <sz val="6"/>
      <color theme="1"/>
      <name val="游ゴシック"/>
      <family val="3"/>
      <charset val="128"/>
      <scheme val="minor"/>
    </font>
    <font>
      <sz val="11"/>
      <color theme="1"/>
      <name val="游ゴシック"/>
      <family val="2"/>
      <charset val="128"/>
      <scheme val="minor"/>
    </font>
    <font>
      <sz val="16"/>
      <color theme="1"/>
      <name val="游ゴシック"/>
      <family val="3"/>
      <charset val="128"/>
      <scheme val="minor"/>
    </font>
    <font>
      <sz val="8"/>
      <color rgb="FFFF0000"/>
      <name val="ＭＳ Ｐ明朝"/>
      <family val="1"/>
      <charset val="128"/>
    </font>
    <font>
      <sz val="10"/>
      <color rgb="FFFF0000"/>
      <name val="ＭＳ Ｐ明朝"/>
      <family val="1"/>
      <charset val="128"/>
    </font>
    <font>
      <sz val="11"/>
      <color theme="1"/>
      <name val="游ゴシック"/>
      <family val="2"/>
      <scheme val="minor"/>
    </font>
    <font>
      <sz val="6"/>
      <name val="游ゴシック"/>
      <family val="3"/>
      <charset val="128"/>
      <scheme val="minor"/>
    </font>
    <font>
      <b/>
      <sz val="14"/>
      <color theme="1"/>
      <name val="BIZ UDPゴシック"/>
      <family val="3"/>
      <charset val="128"/>
    </font>
    <font>
      <b/>
      <sz val="14"/>
      <color theme="1"/>
      <name val="BIZ UDP明朝 Medium"/>
      <family val="1"/>
      <charset val="128"/>
    </font>
    <font>
      <sz val="12"/>
      <color theme="1"/>
      <name val="BIZ UDP明朝 Medium"/>
      <family val="1"/>
      <charset val="128"/>
    </font>
    <font>
      <b/>
      <sz val="16"/>
      <color theme="1"/>
      <name val="BIZ UDP明朝 Medium"/>
      <family val="1"/>
      <charset val="128"/>
    </font>
    <font>
      <sz val="11"/>
      <color theme="1"/>
      <name val="ＭＳ 明朝"/>
      <family val="1"/>
      <charset val="128"/>
    </font>
    <font>
      <sz val="9"/>
      <color theme="1"/>
      <name val="ＭＳ 明朝"/>
      <family val="1"/>
      <charset val="128"/>
    </font>
    <font>
      <b/>
      <sz val="11"/>
      <color theme="1"/>
      <name val="ＭＳ 明朝"/>
      <family val="1"/>
      <charset val="128"/>
    </font>
    <font>
      <sz val="16"/>
      <color theme="1"/>
      <name val="BIZ UDP明朝 Medium"/>
      <family val="1"/>
      <charset val="128"/>
    </font>
    <font>
      <sz val="11"/>
      <color theme="1"/>
      <name val="BIZ UDPゴシック"/>
      <family val="3"/>
      <charset val="128"/>
    </font>
    <font>
      <b/>
      <u/>
      <sz val="14"/>
      <color theme="10"/>
      <name val="游ゴシック"/>
      <family val="3"/>
      <charset val="128"/>
      <scheme val="minor"/>
    </font>
    <font>
      <b/>
      <u/>
      <sz val="9"/>
      <color theme="1"/>
      <name val="游ゴシック"/>
      <family val="3"/>
      <charset val="128"/>
      <scheme val="minor"/>
    </font>
    <font>
      <b/>
      <sz val="9"/>
      <color theme="1"/>
      <name val="游ゴシック"/>
      <family val="3"/>
      <charset val="128"/>
      <scheme val="minor"/>
    </font>
    <font>
      <b/>
      <sz val="12"/>
      <color theme="1"/>
      <name val="游ゴシック"/>
      <family val="3"/>
      <charset val="128"/>
      <scheme val="minor"/>
    </font>
    <font>
      <sz val="14"/>
      <color theme="1"/>
      <name val="游ゴシック"/>
      <family val="3"/>
      <charset val="128"/>
      <scheme val="minor"/>
    </font>
    <font>
      <b/>
      <sz val="9"/>
      <color rgb="FFFF0000"/>
      <name val="游ゴシック"/>
      <family val="3"/>
      <charset val="128"/>
      <scheme val="minor"/>
    </font>
    <font>
      <sz val="9"/>
      <color indexed="81"/>
      <name val="MS P ゴシック"/>
      <family val="3"/>
      <charset val="128"/>
    </font>
    <font>
      <sz val="20"/>
      <color theme="1"/>
      <name val="游ゴシック"/>
      <family val="2"/>
      <charset val="128"/>
      <scheme val="minor"/>
    </font>
    <font>
      <sz val="11"/>
      <color theme="0" tint="-0.14999847407452621"/>
      <name val="游ゴシック"/>
      <family val="2"/>
      <charset val="128"/>
      <scheme val="minor"/>
    </font>
    <font>
      <u/>
      <sz val="10"/>
      <color theme="10"/>
      <name val="游ゴシック"/>
      <family val="3"/>
      <charset val="128"/>
      <scheme val="minor"/>
    </font>
    <font>
      <sz val="12"/>
      <color theme="1"/>
      <name val="游ゴシック"/>
      <family val="2"/>
      <charset val="128"/>
      <scheme val="minor"/>
    </font>
    <font>
      <sz val="12"/>
      <color theme="1"/>
      <name val="游ゴシック"/>
      <family val="3"/>
      <charset val="128"/>
      <scheme val="minor"/>
    </font>
    <font>
      <b/>
      <sz val="11"/>
      <color rgb="FFFF0000"/>
      <name val="游ゴシック"/>
      <family val="3"/>
      <charset val="128"/>
      <scheme val="minor"/>
    </font>
    <font>
      <sz val="11"/>
      <color rgb="FFFF0000"/>
      <name val="游ゴシック"/>
      <family val="3"/>
      <charset val="128"/>
      <scheme val="minor"/>
    </font>
    <font>
      <b/>
      <sz val="8"/>
      <color theme="1"/>
      <name val="游ゴシック"/>
      <family val="3"/>
      <charset val="128"/>
      <scheme val="minor"/>
    </font>
    <font>
      <u/>
      <sz val="9"/>
      <color theme="10"/>
      <name val="游ゴシック"/>
      <family val="2"/>
      <charset val="128"/>
      <scheme val="minor"/>
    </font>
    <font>
      <sz val="11"/>
      <color theme="0" tint="-0.499984740745262"/>
      <name val="游ゴシック"/>
      <family val="2"/>
      <charset val="128"/>
      <scheme val="minor"/>
    </font>
    <font>
      <sz val="14"/>
      <color theme="1"/>
      <name val="游ゴシック"/>
      <family val="2"/>
      <scheme val="minor"/>
    </font>
    <font>
      <b/>
      <sz val="10"/>
      <color theme="1"/>
      <name val="游ゴシック"/>
      <family val="3"/>
      <charset val="128"/>
      <scheme val="minor"/>
    </font>
    <font>
      <u/>
      <sz val="11"/>
      <color theme="1"/>
      <name val="游ゴシック"/>
      <family val="2"/>
      <scheme val="minor"/>
    </font>
    <font>
      <sz val="9"/>
      <color theme="1"/>
      <name val="游ゴシック"/>
      <family val="2"/>
      <scheme val="minor"/>
    </font>
    <font>
      <sz val="8"/>
      <color theme="1"/>
      <name val="游ゴシック"/>
      <family val="2"/>
      <scheme val="minor"/>
    </font>
    <font>
      <sz val="16"/>
      <color theme="1"/>
      <name val="游ゴシック"/>
      <family val="2"/>
      <charset val="128"/>
      <scheme val="minor"/>
    </font>
    <font>
      <b/>
      <u/>
      <sz val="16"/>
      <color theme="10"/>
      <name val="游ゴシック"/>
      <family val="3"/>
      <charset val="128"/>
      <scheme val="minor"/>
    </font>
    <font>
      <sz val="13"/>
      <color theme="1"/>
      <name val="游ゴシック"/>
      <family val="3"/>
      <charset val="128"/>
      <scheme val="minor"/>
    </font>
    <font>
      <sz val="18"/>
      <color theme="1"/>
      <name val="游ゴシック"/>
      <family val="2"/>
      <charset val="128"/>
      <scheme val="minor"/>
    </font>
    <font>
      <b/>
      <u/>
      <sz val="13"/>
      <color theme="1"/>
      <name val="游ゴシック"/>
      <family val="3"/>
      <charset val="128"/>
      <scheme val="minor"/>
    </font>
    <font>
      <b/>
      <u/>
      <sz val="18"/>
      <color theme="1"/>
      <name val="游ゴシック"/>
      <family val="3"/>
      <charset val="128"/>
      <scheme val="minor"/>
    </font>
    <font>
      <sz val="11"/>
      <color theme="2" tint="-0.499984740745262"/>
      <name val="游ゴシック"/>
      <family val="2"/>
      <charset val="128"/>
      <scheme val="minor"/>
    </font>
    <font>
      <sz val="11"/>
      <color theme="2" tint="-0.249977111117893"/>
      <name val="游ゴシック"/>
      <family val="2"/>
      <charset val="128"/>
      <scheme val="minor"/>
    </font>
    <font>
      <b/>
      <u/>
      <sz val="10"/>
      <color theme="1"/>
      <name val="游ゴシック"/>
      <family val="3"/>
      <charset val="128"/>
      <scheme val="minor"/>
    </font>
    <font>
      <b/>
      <sz val="9"/>
      <color theme="1"/>
      <name val="BIZ UDPゴシック"/>
      <family val="3"/>
      <charset val="128"/>
    </font>
    <font>
      <sz val="9"/>
      <color theme="1"/>
      <name val="BIZ UDPゴシック"/>
      <family val="3"/>
      <charset val="128"/>
    </font>
    <font>
      <b/>
      <sz val="12"/>
      <color theme="1"/>
      <name val="BIZ UDP明朝 Medium"/>
      <family val="1"/>
      <charset val="128"/>
    </font>
    <font>
      <sz val="11"/>
      <color rgb="FFFF0000"/>
      <name val="游ゴシック"/>
      <family val="2"/>
      <charset val="128"/>
      <scheme val="minor"/>
    </font>
    <font>
      <sz val="10"/>
      <name val="游ゴシック"/>
      <family val="2"/>
      <charset val="128"/>
      <scheme val="minor"/>
    </font>
    <font>
      <b/>
      <u val="double"/>
      <sz val="12"/>
      <color theme="1"/>
      <name val="游ゴシック"/>
      <family val="3"/>
      <charset val="128"/>
      <scheme val="minor"/>
    </font>
  </fonts>
  <fills count="5">
    <fill>
      <patternFill patternType="none"/>
    </fill>
    <fill>
      <patternFill patternType="gray125"/>
    </fill>
    <fill>
      <patternFill patternType="solid">
        <fgColor theme="5" tint="0.79998168889431442"/>
        <bgColor indexed="64"/>
      </patternFill>
    </fill>
    <fill>
      <patternFill patternType="solid">
        <fgColor theme="2" tint="-0.249977111117893"/>
        <bgColor indexed="64"/>
      </patternFill>
    </fill>
    <fill>
      <patternFill patternType="solid">
        <fgColor theme="0"/>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dotted">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dotted">
        <color indexed="64"/>
      </right>
      <top/>
      <bottom style="medium">
        <color indexed="64"/>
      </bottom>
      <diagonal/>
    </border>
    <border diagonalUp="1">
      <left style="thin">
        <color indexed="64"/>
      </left>
      <right style="thin">
        <color indexed="64"/>
      </right>
      <top/>
      <bottom style="medium">
        <color indexed="64"/>
      </bottom>
      <diagonal style="thin">
        <color indexed="64"/>
      </diagonal>
    </border>
    <border diagonalUp="1">
      <left style="thin">
        <color indexed="64"/>
      </left>
      <right style="medium">
        <color indexed="64"/>
      </right>
      <top/>
      <bottom style="medium">
        <color indexed="64"/>
      </bottom>
      <diagonal style="thin">
        <color indexed="64"/>
      </diagonal>
    </border>
    <border>
      <left/>
      <right/>
      <top style="medium">
        <color indexed="64"/>
      </top>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dotted">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right/>
      <top/>
      <bottom style="dotted">
        <color indexed="64"/>
      </bottom>
      <diagonal/>
    </border>
    <border>
      <left style="thin">
        <color indexed="64"/>
      </left>
      <right style="thin">
        <color indexed="64"/>
      </right>
      <top style="thin">
        <color indexed="64"/>
      </top>
      <bottom/>
      <diagonal/>
    </border>
    <border>
      <left style="hair">
        <color indexed="64"/>
      </left>
      <right/>
      <top style="medium">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bottom style="dotted">
        <color indexed="64"/>
      </bottom>
      <diagonal/>
    </border>
    <border>
      <left/>
      <right/>
      <top style="thin">
        <color indexed="64"/>
      </top>
      <bottom style="medium">
        <color indexed="64"/>
      </bottom>
      <diagonal/>
    </border>
    <border>
      <left style="thin">
        <color indexed="64"/>
      </left>
      <right style="thin">
        <color indexed="64"/>
      </right>
      <top/>
      <bottom/>
      <diagonal/>
    </border>
    <border diagonalUp="1">
      <left style="thin">
        <color indexed="64"/>
      </left>
      <right style="thin">
        <color indexed="64"/>
      </right>
      <top/>
      <bottom style="thin">
        <color indexed="64"/>
      </bottom>
      <diagonal style="thin">
        <color indexed="64"/>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dotted">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dotted">
        <color indexed="64"/>
      </bottom>
      <diagonal style="thin">
        <color indexed="64"/>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right style="dotted">
        <color indexed="64"/>
      </right>
      <top/>
      <bottom/>
      <diagonal/>
    </border>
    <border>
      <left/>
      <right style="dotted">
        <color indexed="64"/>
      </right>
      <top/>
      <bottom style="thin">
        <color indexed="64"/>
      </bottom>
      <diagonal/>
    </border>
    <border>
      <left/>
      <right style="dotted">
        <color indexed="64"/>
      </right>
      <top style="thin">
        <color indexed="64"/>
      </top>
      <bottom/>
      <diagonal/>
    </border>
    <border>
      <left style="hair">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alignment vertical="center"/>
    </xf>
    <xf numFmtId="0" fontId="22" fillId="0" borderId="0" applyNumberFormat="0" applyFill="0" applyBorder="0" applyAlignment="0" applyProtection="0">
      <alignment vertical="center"/>
    </xf>
    <xf numFmtId="0" fontId="34" fillId="0" borderId="0"/>
    <xf numFmtId="38" fontId="30" fillId="0" borderId="0" applyFont="0" applyFill="0" applyBorder="0" applyAlignment="0" applyProtection="0">
      <alignment vertical="center"/>
    </xf>
  </cellStyleXfs>
  <cellXfs count="815">
    <xf numFmtId="0" fontId="0" fillId="0" borderId="0" xfId="0">
      <alignment vertical="center"/>
    </xf>
    <xf numFmtId="0" fontId="0" fillId="0" borderId="1" xfId="0" applyBorder="1">
      <alignment vertical="center"/>
    </xf>
    <xf numFmtId="0" fontId="0" fillId="0" borderId="0" xfId="0" applyAlignment="1">
      <alignment vertical="center"/>
    </xf>
    <xf numFmtId="0" fontId="8" fillId="0" borderId="0" xfId="0" applyFont="1">
      <alignment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12" xfId="0" applyBorder="1">
      <alignment vertical="center"/>
    </xf>
    <xf numFmtId="0" fontId="0" fillId="0" borderId="13" xfId="0" applyBorder="1" applyAlignment="1">
      <alignment horizontal="center" vertical="center"/>
    </xf>
    <xf numFmtId="0" fontId="0" fillId="0" borderId="15" xfId="0" applyBorder="1">
      <alignment vertical="center"/>
    </xf>
    <xf numFmtId="0" fontId="0" fillId="0" borderId="16" xfId="0" applyBorder="1">
      <alignment vertical="center"/>
    </xf>
    <xf numFmtId="0" fontId="0" fillId="0" borderId="18" xfId="0" applyBorder="1" applyAlignment="1">
      <alignment horizontal="center" vertical="center"/>
    </xf>
    <xf numFmtId="0" fontId="1" fillId="0" borderId="22" xfId="0" applyFont="1" applyBorder="1">
      <alignment vertical="center"/>
    </xf>
    <xf numFmtId="0" fontId="0" fillId="0" borderId="21" xfId="0" applyBorder="1">
      <alignment vertical="center"/>
    </xf>
    <xf numFmtId="0" fontId="0" fillId="0" borderId="0" xfId="0" applyAlignment="1">
      <alignment vertical="center"/>
    </xf>
    <xf numFmtId="0" fontId="0" fillId="0" borderId="0" xfId="0" applyBorder="1">
      <alignment vertical="center"/>
    </xf>
    <xf numFmtId="0" fontId="0" fillId="0" borderId="4" xfId="0" applyBorder="1">
      <alignment vertical="center"/>
    </xf>
    <xf numFmtId="0" fontId="0" fillId="0" borderId="26" xfId="0" applyBorder="1">
      <alignment vertical="center"/>
    </xf>
    <xf numFmtId="0" fontId="0" fillId="0" borderId="28" xfId="0" applyBorder="1">
      <alignment vertical="center"/>
    </xf>
    <xf numFmtId="0" fontId="0" fillId="0" borderId="29" xfId="0" applyBorder="1">
      <alignment vertical="center"/>
    </xf>
    <xf numFmtId="0" fontId="10" fillId="0" borderId="0" xfId="0" applyFont="1">
      <alignment vertical="center"/>
    </xf>
    <xf numFmtId="0" fontId="0" fillId="0" borderId="0" xfId="0" applyBorder="1" applyAlignment="1">
      <alignment vertical="center"/>
    </xf>
    <xf numFmtId="0" fontId="0" fillId="0" borderId="31" xfId="0" applyBorder="1">
      <alignment vertical="center"/>
    </xf>
    <xf numFmtId="0" fontId="0" fillId="0" borderId="29" xfId="0" applyBorder="1" applyAlignment="1">
      <alignment vertical="center"/>
    </xf>
    <xf numFmtId="0" fontId="0" fillId="0" borderId="35" xfId="0" applyBorder="1">
      <alignment vertical="center"/>
    </xf>
    <xf numFmtId="0" fontId="0" fillId="0" borderId="0" xfId="0" applyBorder="1" applyAlignment="1">
      <alignment vertical="center"/>
    </xf>
    <xf numFmtId="0" fontId="0" fillId="0" borderId="34" xfId="0" applyBorder="1">
      <alignment vertical="center"/>
    </xf>
    <xf numFmtId="0" fontId="0" fillId="0" borderId="30" xfId="0" applyBorder="1">
      <alignment vertical="center"/>
    </xf>
    <xf numFmtId="0" fontId="0" fillId="0" borderId="32" xfId="0" applyBorder="1">
      <alignment vertical="center"/>
    </xf>
    <xf numFmtId="0" fontId="0" fillId="0" borderId="33" xfId="0" applyBorder="1">
      <alignment vertical="center"/>
    </xf>
    <xf numFmtId="0" fontId="0" fillId="0" borderId="0" xfId="0" applyBorder="1" applyAlignment="1">
      <alignment vertical="center" wrapText="1"/>
    </xf>
    <xf numFmtId="0" fontId="0" fillId="0" borderId="34" xfId="0" applyBorder="1" applyAlignment="1">
      <alignment vertical="center" wrapText="1"/>
    </xf>
    <xf numFmtId="0" fontId="8" fillId="0" borderId="0" xfId="0" applyFont="1" applyBorder="1">
      <alignment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0" xfId="0" applyBorder="1" applyAlignment="1">
      <alignment horizontal="left" vertical="top"/>
    </xf>
    <xf numFmtId="0" fontId="0" fillId="0" borderId="28" xfId="0" applyBorder="1" applyAlignment="1">
      <alignment vertical="center"/>
    </xf>
    <xf numFmtId="0" fontId="0" fillId="0" borderId="33" xfId="0" applyBorder="1" applyAlignment="1">
      <alignment horizontal="left" vertical="top"/>
    </xf>
    <xf numFmtId="0" fontId="0" fillId="0" borderId="33" xfId="0" applyBorder="1" applyAlignment="1">
      <alignment horizontal="left" vertical="center"/>
    </xf>
    <xf numFmtId="0" fontId="0" fillId="0" borderId="34" xfId="0" applyBorder="1" applyAlignment="1">
      <alignment vertical="center"/>
    </xf>
    <xf numFmtId="0" fontId="0" fillId="0" borderId="35" xfId="0" applyBorder="1" applyAlignment="1">
      <alignment vertical="center"/>
    </xf>
    <xf numFmtId="0" fontId="8" fillId="0" borderId="0" xfId="0" applyFont="1" applyBorder="1" applyAlignment="1">
      <alignment vertical="center"/>
    </xf>
    <xf numFmtId="0" fontId="0" fillId="0" borderId="33" xfId="0" applyBorder="1" applyAlignment="1">
      <alignment vertical="center"/>
    </xf>
    <xf numFmtId="0" fontId="0" fillId="0" borderId="0" xfId="0" applyFont="1">
      <alignment vertical="center"/>
    </xf>
    <xf numFmtId="0" fontId="0" fillId="0" borderId="30" xfId="0" applyBorder="1" applyAlignment="1">
      <alignment vertical="center"/>
    </xf>
    <xf numFmtId="0" fontId="0" fillId="0" borderId="31" xfId="0" applyBorder="1" applyAlignment="1">
      <alignment vertical="center"/>
    </xf>
    <xf numFmtId="0" fontId="0" fillId="0" borderId="32" xfId="0" applyBorder="1" applyAlignment="1">
      <alignment vertical="center"/>
    </xf>
    <xf numFmtId="0" fontId="9" fillId="0" borderId="0" xfId="0" applyFont="1" applyBorder="1" applyAlignment="1">
      <alignment horizontal="left" vertical="center"/>
    </xf>
    <xf numFmtId="0" fontId="9" fillId="0" borderId="1" xfId="0" applyFont="1" applyBorder="1" applyAlignment="1">
      <alignment horizontal="left" vertical="center"/>
    </xf>
    <xf numFmtId="0" fontId="10" fillId="0" borderId="28" xfId="0" applyFont="1" applyBorder="1">
      <alignment vertical="center"/>
    </xf>
    <xf numFmtId="0" fontId="0" fillId="0" borderId="0" xfId="0" applyBorder="1" applyAlignment="1">
      <alignment vertical="center" textRotation="255"/>
    </xf>
    <xf numFmtId="0" fontId="10" fillId="0" borderId="0" xfId="0" applyFont="1" applyBorder="1" applyAlignment="1">
      <alignment vertical="center"/>
    </xf>
    <xf numFmtId="0" fontId="9" fillId="0" borderId="0" xfId="0" applyFont="1" applyBorder="1" applyAlignment="1">
      <alignment vertical="center"/>
    </xf>
    <xf numFmtId="0" fontId="8" fillId="0" borderId="0" xfId="0" applyFont="1" applyBorder="1" applyAlignment="1">
      <alignment horizontal="left" vertical="center"/>
    </xf>
    <xf numFmtId="0" fontId="0" fillId="0" borderId="33" xfId="0" applyBorder="1" applyAlignment="1">
      <alignment vertical="center"/>
    </xf>
    <xf numFmtId="0" fontId="8" fillId="0" borderId="28" xfId="0" applyFont="1" applyBorder="1">
      <alignment vertical="center"/>
    </xf>
    <xf numFmtId="0" fontId="0" fillId="0" borderId="28" xfId="0" applyFont="1" applyBorder="1">
      <alignment vertical="center"/>
    </xf>
    <xf numFmtId="0" fontId="0" fillId="0" borderId="32" xfId="0" applyBorder="1" applyAlignment="1">
      <alignment vertical="center" textRotation="255"/>
    </xf>
    <xf numFmtId="0" fontId="0" fillId="0" borderId="29" xfId="0" applyBorder="1" applyAlignment="1">
      <alignment vertical="center" textRotation="255"/>
    </xf>
    <xf numFmtId="0" fontId="0" fillId="0" borderId="32" xfId="0" applyBorder="1" applyAlignment="1">
      <alignment vertical="center"/>
    </xf>
    <xf numFmtId="0" fontId="9" fillId="0" borderId="30" xfId="0" applyFont="1" applyBorder="1" applyAlignment="1">
      <alignment vertical="center"/>
    </xf>
    <xf numFmtId="0" fontId="8" fillId="0" borderId="32" xfId="0" applyFont="1" applyBorder="1" applyAlignment="1">
      <alignment vertical="center"/>
    </xf>
    <xf numFmtId="0" fontId="11" fillId="0" borderId="0" xfId="0" applyFont="1" applyBorder="1" applyAlignment="1">
      <alignment vertical="center"/>
    </xf>
    <xf numFmtId="0" fontId="0" fillId="0" borderId="0" xfId="0" applyFont="1" applyAlignment="1">
      <alignment vertical="center"/>
    </xf>
    <xf numFmtId="0" fontId="8" fillId="0" borderId="28" xfId="0" applyFont="1" applyBorder="1" applyAlignment="1">
      <alignment vertical="center"/>
    </xf>
    <xf numFmtId="0" fontId="0" fillId="0" borderId="28" xfId="0" applyFont="1" applyBorder="1" applyAlignment="1">
      <alignment vertical="center"/>
    </xf>
    <xf numFmtId="0" fontId="0" fillId="0" borderId="0" xfId="0" applyFont="1" applyBorder="1" applyAlignment="1">
      <alignment vertical="center"/>
    </xf>
    <xf numFmtId="0" fontId="9" fillId="0" borderId="32" xfId="0" applyFont="1" applyBorder="1" applyAlignment="1">
      <alignment vertical="center"/>
    </xf>
    <xf numFmtId="0" fontId="8" fillId="0" borderId="30" xfId="0" applyFont="1" applyBorder="1" applyAlignment="1">
      <alignment horizontal="left" vertical="center"/>
    </xf>
    <xf numFmtId="0" fontId="8" fillId="0" borderId="29" xfId="0" applyFont="1" applyBorder="1" applyAlignment="1">
      <alignment vertical="center"/>
    </xf>
    <xf numFmtId="0" fontId="0" fillId="0" borderId="0" xfId="0" applyBorder="1" applyAlignment="1">
      <alignment horizontal="right" vertical="center"/>
    </xf>
    <xf numFmtId="0" fontId="4" fillId="0" borderId="0" xfId="0" applyFont="1" applyBorder="1" applyAlignment="1">
      <alignment vertical="center"/>
    </xf>
    <xf numFmtId="0" fontId="5" fillId="0" borderId="0" xfId="0" applyFont="1" applyBorder="1" applyAlignment="1">
      <alignment vertical="center"/>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0" fillId="0" borderId="25" xfId="0" applyBorder="1" applyAlignment="1">
      <alignment vertical="center"/>
    </xf>
    <xf numFmtId="0" fontId="8" fillId="0" borderId="0" xfId="0" applyFont="1" applyBorder="1" applyAlignment="1">
      <alignment vertical="center"/>
    </xf>
    <xf numFmtId="0" fontId="0" fillId="0" borderId="0" xfId="0" applyBorder="1" applyAlignment="1">
      <alignment vertical="center"/>
    </xf>
    <xf numFmtId="0" fontId="8" fillId="0" borderId="0" xfId="0" applyFont="1" applyBorder="1" applyAlignment="1">
      <alignment vertical="center"/>
    </xf>
    <xf numFmtId="0" fontId="11" fillId="0" borderId="0" xfId="0" applyFont="1" applyBorder="1" applyAlignment="1">
      <alignment vertical="center"/>
    </xf>
    <xf numFmtId="0" fontId="0" fillId="0" borderId="33" xfId="0" applyBorder="1" applyAlignment="1">
      <alignment vertical="center"/>
    </xf>
    <xf numFmtId="0" fontId="0" fillId="0" borderId="32" xfId="0" applyBorder="1" applyAlignment="1">
      <alignment vertical="center"/>
    </xf>
    <xf numFmtId="0" fontId="0" fillId="0" borderId="0" xfId="0" applyFill="1" applyAlignment="1">
      <alignment vertical="center"/>
    </xf>
    <xf numFmtId="0" fontId="15" fillId="0" borderId="0" xfId="0" applyFont="1" applyFill="1">
      <alignment vertical="center"/>
    </xf>
    <xf numFmtId="0" fontId="15" fillId="0" borderId="0" xfId="0" applyFont="1">
      <alignment vertical="center"/>
    </xf>
    <xf numFmtId="0" fontId="15" fillId="0" borderId="0" xfId="0" applyFont="1" applyFill="1" applyAlignment="1" applyProtection="1">
      <alignment horizontal="left" vertical="center"/>
      <protection locked="0"/>
    </xf>
    <xf numFmtId="0" fontId="15" fillId="0" borderId="0" xfId="0" applyFont="1" applyFill="1" applyAlignment="1" applyProtection="1">
      <alignment horizontal="center" vertical="center"/>
      <protection locked="0"/>
    </xf>
    <xf numFmtId="0" fontId="15" fillId="2" borderId="0" xfId="0" applyFont="1" applyFill="1" applyAlignment="1" applyProtection="1">
      <alignment horizontal="center" vertical="center"/>
      <protection locked="0"/>
    </xf>
    <xf numFmtId="0" fontId="15" fillId="0" borderId="0" xfId="0" applyFont="1" applyFill="1" applyAlignment="1" applyProtection="1">
      <alignment horizontal="center" vertical="center"/>
    </xf>
    <xf numFmtId="0" fontId="15" fillId="2" borderId="0" xfId="0" applyFont="1" applyFill="1">
      <alignment vertical="center"/>
    </xf>
    <xf numFmtId="0" fontId="15" fillId="0" borderId="0" xfId="0" applyFont="1" applyFill="1" applyAlignment="1">
      <alignment vertical="center"/>
    </xf>
    <xf numFmtId="0" fontId="15" fillId="0" borderId="0" xfId="0" applyFont="1" applyAlignment="1">
      <alignment horizontal="center" vertical="center"/>
    </xf>
    <xf numFmtId="0" fontId="15" fillId="0" borderId="0" xfId="0" applyFont="1" applyAlignment="1">
      <alignment horizontal="right" vertical="center"/>
    </xf>
    <xf numFmtId="0" fontId="15" fillId="0" borderId="0" xfId="0" applyFont="1" applyAlignment="1">
      <alignment vertical="center"/>
    </xf>
    <xf numFmtId="0" fontId="20" fillId="0" borderId="0" xfId="0" applyFont="1">
      <alignment vertical="center"/>
    </xf>
    <xf numFmtId="0" fontId="16" fillId="0" borderId="0" xfId="0" applyFont="1" applyAlignment="1">
      <alignment horizontal="center" vertical="center"/>
    </xf>
    <xf numFmtId="0" fontId="15" fillId="0" borderId="38" xfId="0" applyFont="1" applyBorder="1">
      <alignment vertical="center"/>
    </xf>
    <xf numFmtId="0" fontId="18" fillId="0" borderId="38" xfId="0" applyFont="1" applyBorder="1" applyAlignment="1">
      <alignment horizontal="center" vertical="center" wrapText="1"/>
    </xf>
    <xf numFmtId="178" fontId="16" fillId="0" borderId="38" xfId="0" applyNumberFormat="1" applyFont="1" applyBorder="1" applyAlignment="1">
      <alignment vertical="center"/>
    </xf>
    <xf numFmtId="0" fontId="16" fillId="0" borderId="38" xfId="0" applyFont="1" applyBorder="1" applyAlignment="1">
      <alignment horizontal="center" vertical="center"/>
    </xf>
    <xf numFmtId="178" fontId="16" fillId="0" borderId="38" xfId="0" applyNumberFormat="1" applyFont="1" applyBorder="1">
      <alignment vertical="center"/>
    </xf>
    <xf numFmtId="0" fontId="15" fillId="0" borderId="38" xfId="0" applyFont="1" applyBorder="1" applyAlignment="1">
      <alignment horizontal="center" vertical="center"/>
    </xf>
    <xf numFmtId="0" fontId="15" fillId="2" borderId="38" xfId="0" applyFont="1" applyFill="1" applyBorder="1" applyAlignment="1">
      <alignment vertical="center"/>
    </xf>
    <xf numFmtId="0" fontId="15" fillId="2" borderId="38" xfId="0" applyFont="1" applyFill="1" applyBorder="1" applyAlignment="1">
      <alignment horizontal="center" vertical="center"/>
    </xf>
    <xf numFmtId="0" fontId="15" fillId="2" borderId="38" xfId="0" applyFont="1" applyFill="1" applyBorder="1">
      <alignment vertical="center"/>
    </xf>
    <xf numFmtId="0" fontId="23" fillId="0" borderId="38" xfId="1" applyFont="1" applyBorder="1" applyAlignment="1">
      <alignment horizontal="center" vertical="center"/>
    </xf>
    <xf numFmtId="0" fontId="17" fillId="2" borderId="38" xfId="0" applyFont="1" applyFill="1" applyBorder="1" applyAlignment="1">
      <alignment horizontal="center" vertical="center"/>
    </xf>
    <xf numFmtId="177" fontId="16" fillId="2" borderId="38" xfId="0" applyNumberFormat="1" applyFont="1" applyFill="1" applyBorder="1" applyAlignment="1">
      <alignment horizontal="center" vertical="center"/>
    </xf>
    <xf numFmtId="0" fontId="24" fillId="0" borderId="0" xfId="1" applyFont="1">
      <alignment vertical="center"/>
    </xf>
    <xf numFmtId="0" fontId="0" fillId="0" borderId="12" xfId="0" applyBorder="1" applyAlignment="1">
      <alignment vertical="center" wrapText="1"/>
    </xf>
    <xf numFmtId="0" fontId="0" fillId="0" borderId="0" xfId="0" applyAlignment="1"/>
    <xf numFmtId="0" fontId="0" fillId="0" borderId="12" xfId="0" applyBorder="1" applyAlignment="1">
      <alignment vertical="center" shrinkToFit="1"/>
    </xf>
    <xf numFmtId="0" fontId="0" fillId="2" borderId="44" xfId="0" applyFill="1" applyBorder="1" applyAlignment="1">
      <alignment vertical="center"/>
    </xf>
    <xf numFmtId="0" fontId="0" fillId="2" borderId="44" xfId="0" applyFill="1" applyBorder="1" applyAlignment="1">
      <alignment horizontal="center" vertical="center"/>
    </xf>
    <xf numFmtId="0" fontId="10" fillId="0" borderId="46" xfId="0" applyFont="1" applyBorder="1" applyAlignment="1">
      <alignment horizontal="center" vertical="center"/>
    </xf>
    <xf numFmtId="0" fontId="11" fillId="0" borderId="46" xfId="0" applyFont="1" applyBorder="1" applyAlignment="1">
      <alignment horizontal="center" vertical="center"/>
    </xf>
    <xf numFmtId="0" fontId="0" fillId="0" borderId="50" xfId="0" applyBorder="1" applyAlignment="1">
      <alignment vertical="center"/>
    </xf>
    <xf numFmtId="0" fontId="0" fillId="0" borderId="51" xfId="0" applyBorder="1" applyAlignment="1">
      <alignment vertical="center"/>
    </xf>
    <xf numFmtId="0" fontId="0" fillId="0" borderId="52" xfId="0" applyBorder="1">
      <alignment vertical="center"/>
    </xf>
    <xf numFmtId="0" fontId="0" fillId="0" borderId="53" xfId="0" applyBorder="1">
      <alignment vertical="center"/>
    </xf>
    <xf numFmtId="0" fontId="0" fillId="0" borderId="54" xfId="0" applyBorder="1">
      <alignment vertical="center"/>
    </xf>
    <xf numFmtId="0" fontId="0" fillId="0" borderId="55" xfId="0" applyBorder="1">
      <alignment vertical="center"/>
    </xf>
    <xf numFmtId="0" fontId="0" fillId="0" borderId="56" xfId="0" applyBorder="1">
      <alignment vertical="center"/>
    </xf>
    <xf numFmtId="0" fontId="0" fillId="0" borderId="20" xfId="0" applyBorder="1">
      <alignment vertical="center"/>
    </xf>
    <xf numFmtId="0" fontId="0" fillId="0" borderId="57" xfId="0" applyBorder="1">
      <alignment vertical="center"/>
    </xf>
    <xf numFmtId="0" fontId="5" fillId="0" borderId="2" xfId="0" applyFont="1" applyBorder="1" applyAlignment="1">
      <alignment vertical="center"/>
    </xf>
    <xf numFmtId="0" fontId="5" fillId="0" borderId="5" xfId="0" applyFont="1" applyBorder="1" applyAlignment="1">
      <alignment vertical="center"/>
    </xf>
    <xf numFmtId="0" fontId="31" fillId="0" borderId="5" xfId="0" applyFont="1" applyBorder="1" applyAlignment="1">
      <alignment horizontal="right"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18" fillId="0" borderId="38" xfId="0" applyFont="1" applyBorder="1" applyAlignment="1">
      <alignment horizontal="center" vertical="center"/>
    </xf>
    <xf numFmtId="0" fontId="15" fillId="2" borderId="38" xfId="0" applyFont="1" applyFill="1" applyBorder="1" applyAlignment="1">
      <alignment horizontal="center" vertical="center" shrinkToFit="1"/>
    </xf>
    <xf numFmtId="0" fontId="34" fillId="0" borderId="0" xfId="2" applyProtection="1"/>
    <xf numFmtId="0" fontId="37" fillId="0" borderId="0" xfId="2" applyFont="1" applyFill="1" applyBorder="1" applyAlignment="1" applyProtection="1">
      <alignment vertical="center" wrapText="1"/>
    </xf>
    <xf numFmtId="0" fontId="37" fillId="0" borderId="0" xfId="2" applyFont="1" applyAlignment="1" applyProtection="1">
      <alignment vertical="center" wrapText="1"/>
    </xf>
    <xf numFmtId="9" fontId="42" fillId="0" borderId="0" xfId="2" applyNumberFormat="1" applyFont="1" applyFill="1" applyBorder="1" applyAlignment="1" applyProtection="1">
      <alignment horizontal="center" vertical="center"/>
    </xf>
    <xf numFmtId="0" fontId="39" fillId="0" borderId="34" xfId="2" applyFont="1" applyBorder="1" applyAlignment="1" applyProtection="1">
      <alignment horizontal="left" vertical="center" wrapText="1"/>
    </xf>
    <xf numFmtId="0" fontId="39" fillId="0" borderId="0" xfId="2" applyFont="1" applyFill="1" applyBorder="1" applyAlignment="1" applyProtection="1">
      <alignment horizontal="left" vertical="center" wrapText="1"/>
    </xf>
    <xf numFmtId="0" fontId="0" fillId="0" borderId="4" xfId="0" applyBorder="1" applyAlignment="1">
      <alignment vertical="center"/>
    </xf>
    <xf numFmtId="0" fontId="0" fillId="0" borderId="26" xfId="0" applyBorder="1" applyAlignment="1">
      <alignment vertical="center"/>
    </xf>
    <xf numFmtId="0" fontId="0" fillId="0" borderId="12" xfId="0" applyBorder="1" applyAlignment="1">
      <alignment vertical="center"/>
    </xf>
    <xf numFmtId="0" fontId="0" fillId="0" borderId="29"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0" borderId="0" xfId="0" applyBorder="1" applyAlignment="1">
      <alignment vertical="center"/>
    </xf>
    <xf numFmtId="0" fontId="0" fillId="0" borderId="0" xfId="0" applyBorder="1" applyAlignment="1">
      <alignment vertical="center" wrapText="1"/>
    </xf>
    <xf numFmtId="0" fontId="8" fillId="0" borderId="0" xfId="0" applyFont="1" applyBorder="1" applyAlignment="1">
      <alignment vertical="center"/>
    </xf>
    <xf numFmtId="0" fontId="0" fillId="0" borderId="0" xfId="0" applyBorder="1" applyAlignment="1">
      <alignment horizontal="left" vertical="center"/>
    </xf>
    <xf numFmtId="0" fontId="0" fillId="2" borderId="1" xfId="0" applyFill="1" applyBorder="1" applyAlignment="1">
      <alignment vertical="center"/>
    </xf>
    <xf numFmtId="0" fontId="0" fillId="0" borderId="28" xfId="0" applyBorder="1" applyAlignment="1">
      <alignment vertical="center"/>
    </xf>
    <xf numFmtId="0" fontId="0" fillId="0" borderId="31" xfId="0" applyBorder="1" applyAlignment="1">
      <alignment vertical="center"/>
    </xf>
    <xf numFmtId="0" fontId="0" fillId="0" borderId="33" xfId="0" applyBorder="1" applyAlignment="1">
      <alignment vertical="center"/>
    </xf>
    <xf numFmtId="0" fontId="9" fillId="0" borderId="30" xfId="0" applyFont="1" applyBorder="1" applyAlignment="1">
      <alignment vertical="center"/>
    </xf>
    <xf numFmtId="0" fontId="0" fillId="0" borderId="30" xfId="0" applyBorder="1" applyAlignment="1">
      <alignment vertical="center"/>
    </xf>
    <xf numFmtId="0" fontId="0" fillId="0" borderId="32" xfId="0" applyBorder="1" applyAlignment="1">
      <alignment vertical="center"/>
    </xf>
    <xf numFmtId="0" fontId="0" fillId="0" borderId="34" xfId="0" applyBorder="1" applyAlignment="1">
      <alignment horizontal="center" vertical="center"/>
    </xf>
    <xf numFmtId="0" fontId="45" fillId="0" borderId="0" xfId="1" applyFont="1" applyProtection="1">
      <alignment vertical="center"/>
      <protection locked="0"/>
    </xf>
    <xf numFmtId="0" fontId="0" fillId="0" borderId="34" xfId="0" applyFill="1" applyBorder="1" applyAlignment="1">
      <alignment vertical="center"/>
    </xf>
    <xf numFmtId="179" fontId="0" fillId="0" borderId="56" xfId="0" applyNumberFormat="1" applyBorder="1" applyAlignment="1">
      <alignment horizontal="center" vertical="center"/>
    </xf>
    <xf numFmtId="0" fontId="0" fillId="0" borderId="20" xfId="0" applyBorder="1" applyAlignment="1">
      <alignment vertical="center"/>
    </xf>
    <xf numFmtId="0" fontId="25" fillId="0" borderId="20" xfId="0" applyFont="1" applyBorder="1" applyAlignment="1">
      <alignment vertical="center"/>
    </xf>
    <xf numFmtId="0" fontId="0" fillId="0" borderId="2" xfId="0" applyBorder="1">
      <alignment vertical="center"/>
    </xf>
    <xf numFmtId="0" fontId="0" fillId="0" borderId="5" xfId="0" applyBorder="1">
      <alignment vertical="center"/>
    </xf>
    <xf numFmtId="0" fontId="0" fillId="2" borderId="5" xfId="0" applyFill="1" applyBorder="1">
      <alignment vertical="center"/>
    </xf>
    <xf numFmtId="0" fontId="0" fillId="0" borderId="3" xfId="0" applyBorder="1">
      <alignment vertical="center"/>
    </xf>
    <xf numFmtId="0" fontId="0" fillId="0" borderId="0" xfId="0" applyAlignment="1">
      <alignment vertical="center"/>
    </xf>
    <xf numFmtId="0" fontId="11" fillId="0" borderId="0" xfId="0" applyFont="1" applyAlignment="1">
      <alignment vertical="center"/>
    </xf>
    <xf numFmtId="0" fontId="0" fillId="0" borderId="0" xfId="0" applyBorder="1" applyAlignment="1">
      <alignment vertical="center" wrapText="1"/>
    </xf>
    <xf numFmtId="0" fontId="0" fillId="0" borderId="29"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0" borderId="0" xfId="0" applyBorder="1" applyAlignment="1">
      <alignment vertical="center"/>
    </xf>
    <xf numFmtId="0" fontId="0" fillId="0" borderId="34" xfId="0" applyBorder="1" applyAlignment="1">
      <alignment vertical="center" wrapText="1"/>
    </xf>
    <xf numFmtId="0" fontId="0" fillId="0" borderId="35" xfId="0" applyBorder="1" applyAlignment="1">
      <alignment vertical="center" wrapText="1"/>
    </xf>
    <xf numFmtId="0" fontId="8" fillId="0" borderId="0" xfId="0" applyFont="1" applyBorder="1" applyAlignment="1">
      <alignment vertical="center"/>
    </xf>
    <xf numFmtId="0" fontId="0" fillId="0" borderId="0" xfId="0" applyFill="1" applyBorder="1" applyAlignment="1">
      <alignment horizontal="left" vertical="top"/>
    </xf>
    <xf numFmtId="0" fontId="0" fillId="0" borderId="33" xfId="0" applyFill="1" applyBorder="1" applyAlignment="1">
      <alignment vertical="center"/>
    </xf>
    <xf numFmtId="0" fontId="0" fillId="0" borderId="34" xfId="0" applyFill="1" applyBorder="1" applyAlignment="1">
      <alignment vertical="center"/>
    </xf>
    <xf numFmtId="0" fontId="0" fillId="0" borderId="35" xfId="0" applyFill="1" applyBorder="1" applyAlignment="1">
      <alignment vertical="center"/>
    </xf>
    <xf numFmtId="0" fontId="0" fillId="0" borderId="0" xfId="0" applyFill="1" applyBorder="1" applyAlignment="1">
      <alignment vertical="center" wrapText="1"/>
    </xf>
    <xf numFmtId="0" fontId="0" fillId="0" borderId="28" xfId="0" applyBorder="1" applyAlignment="1">
      <alignment vertical="center"/>
    </xf>
    <xf numFmtId="0" fontId="0" fillId="0" borderId="31" xfId="0" applyBorder="1" applyAlignment="1">
      <alignment vertical="center"/>
    </xf>
    <xf numFmtId="0" fontId="0" fillId="0" borderId="44" xfId="0" applyBorder="1" applyAlignment="1">
      <alignment vertical="center"/>
    </xf>
    <xf numFmtId="0" fontId="0" fillId="2" borderId="1" xfId="0" applyFill="1" applyBorder="1" applyAlignment="1">
      <alignment vertical="center"/>
    </xf>
    <xf numFmtId="0" fontId="0" fillId="0" borderId="33" xfId="0" applyBorder="1" applyAlignment="1">
      <alignment vertical="center"/>
    </xf>
    <xf numFmtId="0" fontId="9" fillId="0" borderId="28" xfId="0" applyFont="1" applyBorder="1" applyAlignment="1">
      <alignment vertical="center"/>
    </xf>
    <xf numFmtId="0" fontId="0" fillId="0" borderId="30" xfId="0" applyBorder="1" applyAlignment="1">
      <alignment vertical="center"/>
    </xf>
    <xf numFmtId="0" fontId="0" fillId="0" borderId="32" xfId="0" applyBorder="1" applyAlignment="1">
      <alignment vertical="center"/>
    </xf>
    <xf numFmtId="0" fontId="15" fillId="3" borderId="38" xfId="0" applyFont="1" applyFill="1" applyBorder="1">
      <alignment vertical="center"/>
    </xf>
    <xf numFmtId="0" fontId="15" fillId="3" borderId="38" xfId="0" applyFont="1" applyFill="1" applyBorder="1" applyAlignment="1">
      <alignment horizontal="center" vertical="center"/>
    </xf>
    <xf numFmtId="0" fontId="18" fillId="3" borderId="38" xfId="0" applyFont="1" applyFill="1" applyBorder="1" applyAlignment="1">
      <alignment horizontal="center" vertical="center"/>
    </xf>
    <xf numFmtId="178" fontId="16" fillId="3" borderId="38" xfId="0" applyNumberFormat="1" applyFont="1" applyFill="1" applyBorder="1" applyAlignment="1">
      <alignment vertical="center"/>
    </xf>
    <xf numFmtId="0" fontId="16" fillId="3" borderId="38" xfId="0" applyFont="1" applyFill="1" applyBorder="1" applyAlignment="1">
      <alignment horizontal="center" vertical="center"/>
    </xf>
    <xf numFmtId="178" fontId="16" fillId="3" borderId="38" xfId="0" applyNumberFormat="1" applyFont="1" applyFill="1" applyBorder="1">
      <alignment vertical="center"/>
    </xf>
    <xf numFmtId="0" fontId="15" fillId="3" borderId="38" xfId="0" applyFont="1" applyFill="1" applyBorder="1" applyAlignment="1">
      <alignment vertical="center"/>
    </xf>
    <xf numFmtId="0" fontId="0" fillId="0" borderId="0" xfId="0" applyFill="1" applyBorder="1" applyAlignment="1">
      <alignment vertical="center"/>
    </xf>
    <xf numFmtId="0" fontId="0" fillId="2" borderId="26" xfId="0" applyFill="1" applyBorder="1" applyAlignment="1">
      <alignment horizontal="center" vertical="center"/>
    </xf>
    <xf numFmtId="0" fontId="0" fillId="2" borderId="28" xfId="0" applyFill="1" applyBorder="1" applyAlignment="1">
      <alignment horizontal="center" vertical="center"/>
    </xf>
    <xf numFmtId="0" fontId="0" fillId="2" borderId="34" xfId="0" applyFill="1" applyBorder="1" applyAlignment="1">
      <alignment horizontal="center" vertical="center"/>
    </xf>
    <xf numFmtId="0" fontId="48" fillId="0" borderId="0" xfId="0" applyFont="1">
      <alignment vertical="center"/>
    </xf>
    <xf numFmtId="0" fontId="7" fillId="0" borderId="0" xfId="0" applyFont="1">
      <alignment vertical="center"/>
    </xf>
    <xf numFmtId="0" fontId="8" fillId="0" borderId="34" xfId="0" applyFont="1" applyBorder="1" applyAlignment="1">
      <alignment vertical="center"/>
    </xf>
    <xf numFmtId="0" fontId="0" fillId="0" borderId="34" xfId="0" applyBorder="1" applyAlignment="1">
      <alignment horizontal="center" vertical="distributed"/>
    </xf>
    <xf numFmtId="0" fontId="0" fillId="2" borderId="34" xfId="0" applyFill="1" applyBorder="1" applyAlignment="1">
      <alignment horizontal="center" vertical="distributed"/>
    </xf>
    <xf numFmtId="0" fontId="49" fillId="2" borderId="4" xfId="0" applyFont="1" applyFill="1" applyBorder="1" applyAlignment="1">
      <alignment horizontal="center" vertical="center"/>
    </xf>
    <xf numFmtId="0" fontId="7" fillId="2" borderId="4" xfId="0" applyFont="1" applyFill="1" applyBorder="1" applyAlignment="1">
      <alignment horizontal="center" vertical="center"/>
    </xf>
    <xf numFmtId="0" fontId="6" fillId="0" borderId="0" xfId="0" applyFont="1" applyBorder="1" applyAlignment="1">
      <alignment vertical="center" wrapText="1"/>
    </xf>
    <xf numFmtId="0" fontId="49" fillId="0" borderId="0" xfId="0" applyFont="1" applyFill="1" applyBorder="1" applyAlignment="1">
      <alignment horizontal="center" vertical="center"/>
    </xf>
    <xf numFmtId="0" fontId="0" fillId="0" borderId="1" xfId="0" applyFill="1" applyBorder="1" applyAlignment="1">
      <alignment vertical="center"/>
    </xf>
    <xf numFmtId="0" fontId="8" fillId="2" borderId="1" xfId="0" applyFont="1" applyFill="1" applyBorder="1" applyAlignment="1">
      <alignment vertical="center"/>
    </xf>
    <xf numFmtId="180" fontId="0" fillId="0" borderId="0" xfId="0" applyNumberFormat="1">
      <alignment vertical="center"/>
    </xf>
    <xf numFmtId="14" fontId="0" fillId="2" borderId="1" xfId="0" applyNumberFormat="1" applyFill="1" applyBorder="1" applyAlignment="1">
      <alignment vertical="center"/>
    </xf>
    <xf numFmtId="0" fontId="0" fillId="0" borderId="28" xfId="0" applyBorder="1" applyAlignment="1">
      <alignment horizontal="center" vertical="center"/>
    </xf>
    <xf numFmtId="0" fontId="0" fillId="0" borderId="34" xfId="0" applyFill="1" applyBorder="1" applyAlignment="1">
      <alignment horizontal="center" vertical="distributed"/>
    </xf>
    <xf numFmtId="0" fontId="0" fillId="0" borderId="4" xfId="0" applyBorder="1" applyAlignment="1">
      <alignment vertical="center"/>
    </xf>
    <xf numFmtId="0" fontId="0" fillId="0" borderId="26" xfId="0" applyBorder="1" applyAlignment="1">
      <alignment vertical="center"/>
    </xf>
    <xf numFmtId="0" fontId="0" fillId="0" borderId="12" xfId="0" applyBorder="1" applyAlignment="1">
      <alignment vertical="center"/>
    </xf>
    <xf numFmtId="0" fontId="0" fillId="0" borderId="29" xfId="0" applyBorder="1" applyAlignment="1">
      <alignment vertical="center"/>
    </xf>
    <xf numFmtId="0" fontId="0" fillId="0" borderId="0" xfId="0" applyBorder="1" applyAlignment="1">
      <alignment vertical="center"/>
    </xf>
    <xf numFmtId="0" fontId="0" fillId="0" borderId="1" xfId="0" applyBorder="1" applyAlignment="1">
      <alignment vertical="center"/>
    </xf>
    <xf numFmtId="0" fontId="8" fillId="0" borderId="0" xfId="0" applyFont="1" applyBorder="1" applyAlignment="1">
      <alignment vertical="center"/>
    </xf>
    <xf numFmtId="0" fontId="4" fillId="0" borderId="0" xfId="0" applyFont="1" applyBorder="1" applyAlignment="1">
      <alignment vertical="center"/>
    </xf>
    <xf numFmtId="0" fontId="0" fillId="2" borderId="1" xfId="0" applyFill="1" applyBorder="1" applyAlignment="1">
      <alignment vertical="center"/>
    </xf>
    <xf numFmtId="0" fontId="0" fillId="0" borderId="44" xfId="0" applyBorder="1" applyAlignment="1">
      <alignment vertical="center"/>
    </xf>
    <xf numFmtId="0" fontId="5" fillId="0" borderId="0" xfId="0" applyFont="1" applyBorder="1" applyAlignment="1">
      <alignment vertical="center"/>
    </xf>
    <xf numFmtId="0" fontId="0" fillId="0" borderId="32" xfId="0" applyBorder="1" applyAlignment="1">
      <alignment vertical="center"/>
    </xf>
    <xf numFmtId="0" fontId="53" fillId="0" borderId="0" xfId="0" applyFont="1">
      <alignment vertical="center"/>
    </xf>
    <xf numFmtId="0" fontId="0" fillId="0" borderId="60" xfId="0" applyBorder="1" applyAlignment="1">
      <alignment horizontal="center" vertical="center"/>
    </xf>
    <xf numFmtId="177" fontId="15" fillId="0" borderId="38" xfId="0" applyNumberFormat="1" applyFont="1" applyFill="1" applyBorder="1" applyAlignment="1">
      <alignment horizontal="center" vertical="center"/>
    </xf>
    <xf numFmtId="0" fontId="15" fillId="0" borderId="38" xfId="0" applyFont="1" applyFill="1" applyBorder="1" applyAlignment="1">
      <alignment horizontal="center" vertical="center"/>
    </xf>
    <xf numFmtId="0" fontId="54" fillId="0" borderId="38" xfId="1" applyFont="1" applyBorder="1" applyAlignment="1">
      <alignment horizontal="center" vertical="center"/>
    </xf>
    <xf numFmtId="177" fontId="0" fillId="2" borderId="59" xfId="0" applyNumberFormat="1" applyFill="1" applyBorder="1" applyAlignment="1">
      <alignment horizontal="center" vertical="center"/>
    </xf>
    <xf numFmtId="0" fontId="0" fillId="0" borderId="0" xfId="0" applyFont="1" applyAlignment="1">
      <alignment horizontal="center" vertical="center"/>
    </xf>
    <xf numFmtId="0" fontId="7" fillId="0" borderId="0" xfId="0" applyFont="1" applyBorder="1">
      <alignment vertical="center"/>
    </xf>
    <xf numFmtId="0" fontId="11" fillId="0" borderId="0" xfId="0" applyFont="1" applyBorder="1" applyAlignment="1">
      <alignment vertical="top" wrapText="1"/>
    </xf>
    <xf numFmtId="0" fontId="0" fillId="2" borderId="0" xfId="0" applyFill="1" applyBorder="1" applyAlignment="1">
      <alignment horizontal="center" vertical="center"/>
    </xf>
    <xf numFmtId="0" fontId="0" fillId="2" borderId="0" xfId="0" applyFill="1" applyBorder="1" applyAlignment="1">
      <alignment vertical="center"/>
    </xf>
    <xf numFmtId="0" fontId="0" fillId="2" borderId="0" xfId="0" applyFill="1" applyBorder="1">
      <alignment vertical="center"/>
    </xf>
    <xf numFmtId="0" fontId="0" fillId="2" borderId="30" xfId="0" applyFill="1" applyBorder="1" applyAlignment="1">
      <alignment horizontal="center" vertical="center"/>
    </xf>
    <xf numFmtId="0" fontId="8" fillId="2" borderId="32" xfId="0" applyFont="1" applyFill="1" applyBorder="1" applyAlignment="1">
      <alignment vertical="center"/>
    </xf>
    <xf numFmtId="0" fontId="0" fillId="2" borderId="32" xfId="0" applyFill="1" applyBorder="1" applyAlignment="1">
      <alignment vertical="center" textRotation="255"/>
    </xf>
    <xf numFmtId="0" fontId="0" fillId="2" borderId="11" xfId="0" applyFill="1" applyBorder="1">
      <alignment vertical="center"/>
    </xf>
    <xf numFmtId="0" fontId="0" fillId="2" borderId="12" xfId="0" applyFill="1" applyBorder="1">
      <alignment vertical="center"/>
    </xf>
    <xf numFmtId="0" fontId="0" fillId="2" borderId="14" xfId="0" applyFill="1" applyBorder="1">
      <alignment vertical="center"/>
    </xf>
    <xf numFmtId="0" fontId="0" fillId="2" borderId="15" xfId="0" applyFill="1" applyBorder="1">
      <alignment vertical="center"/>
    </xf>
    <xf numFmtId="0" fontId="0" fillId="2" borderId="27" xfId="0" applyFill="1" applyBorder="1">
      <alignment vertical="center"/>
    </xf>
    <xf numFmtId="0" fontId="0" fillId="2" borderId="26" xfId="0" applyFill="1" applyBorder="1">
      <alignment vertical="center"/>
    </xf>
    <xf numFmtId="0" fontId="0" fillId="0" borderId="0" xfId="0" applyFill="1" applyBorder="1" applyAlignment="1">
      <alignment horizontal="center" vertical="center"/>
    </xf>
    <xf numFmtId="0" fontId="0" fillId="0" borderId="0" xfId="0" applyFill="1">
      <alignment vertical="center"/>
    </xf>
    <xf numFmtId="0" fontId="8" fillId="0" borderId="0" xfId="0" applyFont="1" applyFill="1" applyBorder="1" applyAlignment="1">
      <alignment vertical="center"/>
    </xf>
    <xf numFmtId="0" fontId="57" fillId="0" borderId="0" xfId="0" applyFont="1">
      <alignment vertical="center"/>
    </xf>
    <xf numFmtId="57" fontId="0" fillId="0" borderId="0" xfId="0" applyNumberFormat="1">
      <alignment vertical="center"/>
    </xf>
    <xf numFmtId="57" fontId="15" fillId="0" borderId="0" xfId="0" applyNumberFormat="1" applyFont="1">
      <alignment vertical="center"/>
    </xf>
    <xf numFmtId="0" fontId="0" fillId="0" borderId="1" xfId="0" applyFill="1" applyBorder="1" applyAlignment="1">
      <alignment horizontal="center" vertical="center"/>
    </xf>
    <xf numFmtId="0" fontId="4" fillId="0" borderId="1" xfId="0" applyFont="1" applyFill="1" applyBorder="1" applyAlignment="1">
      <alignment horizontal="center" vertical="center" wrapText="1"/>
    </xf>
    <xf numFmtId="0" fontId="9" fillId="2" borderId="1" xfId="0" applyFont="1" applyFill="1" applyBorder="1" applyAlignment="1">
      <alignment vertical="center" shrinkToFit="1"/>
    </xf>
    <xf numFmtId="0" fontId="0" fillId="0" borderId="28" xfId="0" applyFill="1" applyBorder="1" applyAlignment="1">
      <alignment vertical="center"/>
    </xf>
    <xf numFmtId="0" fontId="9" fillId="2" borderId="1" xfId="0" applyFont="1" applyFill="1" applyBorder="1" applyAlignment="1">
      <alignment horizontal="center" vertical="center" shrinkToFit="1"/>
    </xf>
    <xf numFmtId="0" fontId="5" fillId="0" borderId="1" xfId="0" applyFont="1" applyFill="1" applyBorder="1" applyAlignment="1">
      <alignment horizontal="center" vertical="center" wrapText="1"/>
    </xf>
    <xf numFmtId="180" fontId="0" fillId="2" borderId="1" xfId="0" applyNumberFormat="1" applyFill="1" applyBorder="1" applyAlignment="1">
      <alignment vertical="center"/>
    </xf>
    <xf numFmtId="180" fontId="8" fillId="2" borderId="1" xfId="0" applyNumberFormat="1" applyFont="1" applyFill="1" applyBorder="1" applyAlignment="1">
      <alignment vertical="center"/>
    </xf>
    <xf numFmtId="180" fontId="0" fillId="2" borderId="1" xfId="0" applyNumberFormat="1" applyFill="1" applyBorder="1" applyAlignment="1">
      <alignment horizontal="center" vertical="center"/>
    </xf>
    <xf numFmtId="180" fontId="8" fillId="0" borderId="0" xfId="0" applyNumberFormat="1" applyFont="1" applyFill="1" applyBorder="1" applyAlignment="1">
      <alignment vertical="center"/>
    </xf>
    <xf numFmtId="0" fontId="0" fillId="2" borderId="62" xfId="0" applyFill="1" applyBorder="1" applyAlignment="1">
      <alignment vertical="center"/>
    </xf>
    <xf numFmtId="0" fontId="0" fillId="0" borderId="58" xfId="0" applyFill="1" applyBorder="1" applyAlignment="1">
      <alignment vertical="center"/>
    </xf>
    <xf numFmtId="0" fontId="0" fillId="0" borderId="0" xfId="0" applyFill="1" applyBorder="1" applyAlignment="1">
      <alignment horizontal="left" vertical="center"/>
    </xf>
    <xf numFmtId="0" fontId="0" fillId="0" borderId="4" xfId="0" applyFill="1" applyBorder="1" applyAlignment="1">
      <alignment vertical="center"/>
    </xf>
    <xf numFmtId="0" fontId="0" fillId="0" borderId="1" xfId="0" applyFont="1" applyFill="1" applyBorder="1" applyAlignment="1">
      <alignment horizontal="center" vertical="center" wrapText="1"/>
    </xf>
    <xf numFmtId="0" fontId="0" fillId="0" borderId="2" xfId="0" applyFill="1" applyBorder="1" applyAlignment="1">
      <alignment vertical="center"/>
    </xf>
    <xf numFmtId="0" fontId="7" fillId="0" borderId="63" xfId="0" applyFont="1" applyFill="1" applyBorder="1" applyAlignment="1">
      <alignment horizontal="center" vertical="center"/>
    </xf>
    <xf numFmtId="0" fontId="0" fillId="0" borderId="0" xfId="0" applyAlignment="1">
      <alignment horizontal="left" vertical="center"/>
    </xf>
    <xf numFmtId="0" fontId="4" fillId="0" borderId="0" xfId="0" applyFont="1" applyFill="1" applyBorder="1" applyAlignment="1">
      <alignment vertical="center"/>
    </xf>
    <xf numFmtId="0" fontId="59" fillId="0" borderId="0" xfId="0" applyFont="1" applyFill="1" applyBorder="1" applyAlignment="1">
      <alignment vertical="center"/>
    </xf>
    <xf numFmtId="0" fontId="5"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59" fillId="0" borderId="0"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8" xfId="0" applyFont="1" applyFill="1" applyBorder="1" applyAlignment="1">
      <alignment vertical="center"/>
    </xf>
    <xf numFmtId="0" fontId="8" fillId="0" borderId="30" xfId="0" applyFont="1" applyFill="1" applyBorder="1" applyAlignment="1">
      <alignment vertical="center" shrinkToFit="1"/>
    </xf>
    <xf numFmtId="0" fontId="0" fillId="0" borderId="32" xfId="0" applyFill="1" applyBorder="1" applyAlignment="1">
      <alignment vertical="center" shrinkToFit="1"/>
    </xf>
    <xf numFmtId="0" fontId="0" fillId="0" borderId="29" xfId="0" applyFill="1" applyBorder="1" applyAlignment="1">
      <alignment vertical="center" shrinkToFit="1"/>
    </xf>
    <xf numFmtId="0" fontId="0" fillId="0" borderId="0" xfId="0" applyFill="1" applyBorder="1" applyAlignment="1">
      <alignment horizontal="justify" vertical="top"/>
    </xf>
    <xf numFmtId="38" fontId="0" fillId="0" borderId="0" xfId="3" applyFont="1" applyFill="1" applyBorder="1" applyAlignment="1">
      <alignment horizontal="right" vertical="top"/>
    </xf>
    <xf numFmtId="0" fontId="7" fillId="0" borderId="3" xfId="0" applyFont="1" applyBorder="1" applyAlignment="1">
      <alignment horizontal="center" vertical="center"/>
    </xf>
    <xf numFmtId="0" fontId="4" fillId="2" borderId="38" xfId="0" applyFont="1" applyFill="1" applyBorder="1" applyAlignment="1">
      <alignment vertical="center" shrinkToFit="1"/>
    </xf>
    <xf numFmtId="181" fontId="4" fillId="2" borderId="38" xfId="0" applyNumberFormat="1" applyFont="1" applyFill="1" applyBorder="1" applyAlignment="1">
      <alignment vertical="center" shrinkToFit="1"/>
    </xf>
    <xf numFmtId="0" fontId="4" fillId="2" borderId="38" xfId="0" applyFont="1" applyFill="1" applyBorder="1" applyAlignment="1">
      <alignment horizontal="center" vertical="center" shrinkToFit="1"/>
    </xf>
    <xf numFmtId="0" fontId="59" fillId="2" borderId="64" xfId="0" applyFont="1" applyFill="1" applyBorder="1" applyAlignment="1">
      <alignment horizontal="center" vertical="center" shrinkToFit="1"/>
    </xf>
    <xf numFmtId="181" fontId="59" fillId="2" borderId="64" xfId="0" applyNumberFormat="1" applyFont="1" applyFill="1" applyBorder="1" applyAlignment="1">
      <alignment vertical="center" shrinkToFit="1"/>
    </xf>
    <xf numFmtId="0" fontId="4" fillId="2" borderId="64" xfId="0" applyFont="1" applyFill="1" applyBorder="1" applyAlignment="1">
      <alignment vertical="center" shrinkToFit="1"/>
    </xf>
    <xf numFmtId="181" fontId="4" fillId="2" borderId="64" xfId="0" applyNumberFormat="1" applyFont="1" applyFill="1" applyBorder="1" applyAlignment="1">
      <alignment vertical="center" shrinkToFit="1"/>
    </xf>
    <xf numFmtId="0" fontId="4" fillId="2" borderId="67" xfId="0" applyFont="1" applyFill="1" applyBorder="1" applyAlignment="1">
      <alignment horizontal="center" vertical="center" shrinkToFit="1"/>
    </xf>
    <xf numFmtId="181" fontId="4" fillId="2" borderId="67" xfId="0" applyNumberFormat="1" applyFont="1" applyFill="1" applyBorder="1" applyAlignment="1">
      <alignment vertical="center" shrinkToFit="1"/>
    </xf>
    <xf numFmtId="0" fontId="4" fillId="2" borderId="67" xfId="0" applyFont="1" applyFill="1" applyBorder="1" applyAlignment="1">
      <alignment vertical="center" shrinkToFit="1"/>
    </xf>
    <xf numFmtId="0" fontId="60" fillId="0" borderId="0" xfId="1" applyFont="1">
      <alignment vertical="center"/>
    </xf>
    <xf numFmtId="0" fontId="8" fillId="0" borderId="30" xfId="0" applyFont="1" applyBorder="1" applyAlignment="1">
      <alignment vertical="center"/>
    </xf>
    <xf numFmtId="0" fontId="11" fillId="0" borderId="33" xfId="0" applyFont="1" applyBorder="1" applyAlignment="1">
      <alignment vertical="top" wrapText="1"/>
    </xf>
    <xf numFmtId="0" fontId="0" fillId="0" borderId="70" xfId="0" applyBorder="1">
      <alignment vertical="center"/>
    </xf>
    <xf numFmtId="0" fontId="1" fillId="2" borderId="32" xfId="0" applyFont="1" applyFill="1" applyBorder="1" applyAlignment="1">
      <alignment horizontal="center" vertical="center"/>
    </xf>
    <xf numFmtId="0" fontId="18" fillId="0" borderId="38" xfId="0" applyFont="1" applyFill="1" applyBorder="1" applyAlignment="1">
      <alignment horizontal="center" vertical="center" shrinkToFit="1"/>
    </xf>
    <xf numFmtId="0" fontId="15" fillId="0" borderId="38" xfId="0" applyFont="1" applyFill="1" applyBorder="1">
      <alignment vertical="center"/>
    </xf>
    <xf numFmtId="0" fontId="15" fillId="0" borderId="38" xfId="0" applyFont="1" applyFill="1" applyBorder="1" applyAlignment="1">
      <alignment vertical="center"/>
    </xf>
    <xf numFmtId="0" fontId="16" fillId="0" borderId="38" xfId="0" applyFont="1" applyFill="1" applyBorder="1" applyAlignment="1">
      <alignment horizontal="center" vertical="center" shrinkToFit="1"/>
    </xf>
    <xf numFmtId="0" fontId="61" fillId="0" borderId="0" xfId="0" applyFont="1" applyAlignment="1">
      <alignment vertical="center"/>
    </xf>
    <xf numFmtId="0" fontId="61" fillId="0" borderId="0" xfId="0" applyFont="1" applyBorder="1" applyAlignment="1">
      <alignment vertical="center"/>
    </xf>
    <xf numFmtId="0" fontId="0" fillId="0" borderId="26" xfId="0" applyBorder="1" applyAlignment="1">
      <alignment horizontal="center" vertical="center" shrinkToFit="1"/>
    </xf>
    <xf numFmtId="0" fontId="0" fillId="0" borderId="1" xfId="0" applyBorder="1" applyAlignment="1">
      <alignment horizontal="center" vertical="center"/>
    </xf>
    <xf numFmtId="0" fontId="0" fillId="0" borderId="0" xfId="0" applyAlignment="1">
      <alignment vertical="center"/>
    </xf>
    <xf numFmtId="0" fontId="0" fillId="0" borderId="0" xfId="0" applyAlignment="1">
      <alignment horizontal="center"/>
    </xf>
    <xf numFmtId="0" fontId="0" fillId="0" borderId="0" xfId="0" applyBorder="1" applyAlignment="1"/>
    <xf numFmtId="0" fontId="0" fillId="0" borderId="0" xfId="0" applyAlignment="1" applyProtection="1">
      <alignment horizontal="center"/>
      <protection locked="0"/>
    </xf>
    <xf numFmtId="0" fontId="49" fillId="0" borderId="1" xfId="0" applyFont="1" applyBorder="1" applyAlignment="1">
      <alignment horizontal="center" vertical="center"/>
    </xf>
    <xf numFmtId="0" fontId="64" fillId="0" borderId="0" xfId="0" applyFont="1" applyAlignment="1"/>
    <xf numFmtId="0" fontId="0" fillId="0" borderId="1" xfId="0" applyBorder="1" applyAlignment="1">
      <alignment horizontal="center"/>
    </xf>
    <xf numFmtId="0" fontId="10" fillId="0" borderId="0" xfId="0" applyFont="1" applyAlignment="1"/>
    <xf numFmtId="0" fontId="1" fillId="0" borderId="0" xfId="0" applyFont="1" applyAlignment="1">
      <alignment horizontal="right" vertical="center"/>
    </xf>
    <xf numFmtId="0" fontId="68" fillId="0" borderId="0" xfId="1" applyFont="1">
      <alignment vertical="center"/>
    </xf>
    <xf numFmtId="178" fontId="16" fillId="0" borderId="38" xfId="0" applyNumberFormat="1" applyFont="1" applyBorder="1" applyAlignment="1">
      <alignment horizontal="right" vertical="center"/>
    </xf>
    <xf numFmtId="0" fontId="0" fillId="0" borderId="0" xfId="0" applyBorder="1" applyAlignment="1">
      <alignment horizontal="center" vertical="center" shrinkToFit="1"/>
    </xf>
    <xf numFmtId="0" fontId="65" fillId="0" borderId="0" xfId="0" applyFont="1" applyBorder="1" applyAlignment="1">
      <alignment horizontal="center" shrinkToFit="1"/>
    </xf>
    <xf numFmtId="0" fontId="0" fillId="0" borderId="32" xfId="0" applyBorder="1" applyAlignment="1">
      <alignment horizontal="center" vertical="center" shrinkToFit="1"/>
    </xf>
    <xf numFmtId="0" fontId="65" fillId="0" borderId="32" xfId="0" applyFont="1" applyBorder="1" applyAlignment="1">
      <alignment horizontal="center" shrinkToFit="1"/>
    </xf>
    <xf numFmtId="0" fontId="55" fillId="0" borderId="0" xfId="0" applyFont="1" applyAlignment="1">
      <alignment horizontal="left"/>
    </xf>
    <xf numFmtId="0" fontId="67" fillId="0" borderId="0" xfId="0" applyFont="1" applyBorder="1" applyAlignment="1" applyProtection="1">
      <alignment horizontal="center" vertical="center"/>
      <protection locked="0"/>
    </xf>
    <xf numFmtId="0" fontId="31" fillId="0" borderId="0" xfId="0" applyFont="1" applyBorder="1" applyAlignment="1" applyProtection="1">
      <alignment horizontal="center" vertical="center"/>
      <protection locked="0"/>
    </xf>
    <xf numFmtId="0" fontId="0" fillId="0" borderId="0" xfId="0" applyBorder="1" applyAlignment="1">
      <alignment horizontal="center"/>
    </xf>
    <xf numFmtId="177" fontId="49" fillId="2" borderId="71" xfId="0" applyNumberFormat="1" applyFont="1" applyFill="1" applyBorder="1" applyAlignment="1" applyProtection="1">
      <alignment horizontal="center" vertical="center"/>
      <protection locked="0"/>
    </xf>
    <xf numFmtId="0" fontId="5" fillId="2" borderId="44" xfId="0" applyFont="1" applyFill="1" applyBorder="1" applyAlignment="1" applyProtection="1">
      <alignment horizontal="center" vertical="center" wrapText="1"/>
      <protection locked="0"/>
    </xf>
    <xf numFmtId="0" fontId="5" fillId="4" borderId="72" xfId="0" applyFont="1" applyFill="1" applyBorder="1" applyAlignment="1" applyProtection="1">
      <alignment horizontal="center" vertical="center" wrapText="1"/>
      <protection locked="0"/>
    </xf>
    <xf numFmtId="0" fontId="5" fillId="2" borderId="47" xfId="0" applyFont="1" applyFill="1" applyBorder="1" applyAlignment="1" applyProtection="1">
      <alignment horizontal="center" vertical="center" wrapText="1"/>
      <protection locked="0"/>
    </xf>
    <xf numFmtId="0" fontId="5" fillId="2" borderId="74" xfId="0" applyFont="1" applyFill="1" applyBorder="1" applyAlignment="1" applyProtection="1">
      <alignment horizontal="center" vertical="center" wrapText="1"/>
      <protection locked="0"/>
    </xf>
    <xf numFmtId="177" fontId="49" fillId="2" borderId="84" xfId="0" applyNumberFormat="1" applyFont="1" applyFill="1" applyBorder="1" applyAlignment="1" applyProtection="1">
      <alignment horizontal="center" vertical="center"/>
      <protection locked="0"/>
    </xf>
    <xf numFmtId="0" fontId="9" fillId="0" borderId="35" xfId="0" applyFont="1" applyBorder="1" applyAlignment="1">
      <alignment horizontal="center" vertical="center" wrapText="1"/>
    </xf>
    <xf numFmtId="0" fontId="49" fillId="0" borderId="75" xfId="0" applyFont="1" applyBorder="1" applyAlignment="1">
      <alignment horizontal="center" vertical="center"/>
    </xf>
    <xf numFmtId="0" fontId="49" fillId="0" borderId="31" xfId="0" applyFont="1" applyBorder="1" applyAlignment="1">
      <alignment horizontal="center" vertical="center"/>
    </xf>
    <xf numFmtId="0" fontId="9" fillId="0" borderId="73" xfId="0" applyFont="1" applyBorder="1" applyAlignment="1">
      <alignment horizontal="center" vertical="center" wrapText="1"/>
    </xf>
    <xf numFmtId="177" fontId="49" fillId="0" borderId="86" xfId="0" applyNumberFormat="1" applyFont="1" applyFill="1" applyBorder="1" applyAlignment="1">
      <alignment horizontal="center" vertical="center"/>
    </xf>
    <xf numFmtId="0" fontId="5" fillId="4" borderId="85" xfId="0" applyFont="1" applyFill="1" applyBorder="1" applyAlignment="1" applyProtection="1">
      <alignment horizontal="center" vertical="center" wrapText="1"/>
      <protection locked="0"/>
    </xf>
    <xf numFmtId="177" fontId="49" fillId="0" borderId="87" xfId="0" applyNumberFormat="1" applyFont="1" applyFill="1" applyBorder="1" applyAlignment="1">
      <alignment horizontal="center" vertical="center"/>
    </xf>
    <xf numFmtId="0" fontId="9" fillId="0" borderId="88" xfId="0" applyFont="1" applyBorder="1" applyAlignment="1">
      <alignment horizontal="center" vertical="center" wrapText="1"/>
    </xf>
    <xf numFmtId="0" fontId="5" fillId="2" borderId="89" xfId="0" applyFont="1" applyFill="1" applyBorder="1" applyAlignment="1" applyProtection="1">
      <alignment horizontal="center" vertical="center" wrapText="1"/>
      <protection locked="0"/>
    </xf>
    <xf numFmtId="0" fontId="70" fillId="0" borderId="0" xfId="0" applyFont="1" applyAlignment="1" applyProtection="1">
      <alignment horizontal="left"/>
      <protection locked="0"/>
    </xf>
    <xf numFmtId="0" fontId="56" fillId="0" borderId="0" xfId="0" applyFont="1" applyAlignment="1">
      <alignment vertical="center"/>
    </xf>
    <xf numFmtId="0" fontId="56" fillId="0" borderId="0" xfId="0" applyFont="1" applyBorder="1" applyAlignment="1">
      <alignment vertical="center"/>
    </xf>
    <xf numFmtId="0" fontId="69" fillId="0" borderId="0" xfId="0" applyFont="1" applyBorder="1" applyAlignment="1">
      <alignment vertical="center" wrapText="1"/>
    </xf>
    <xf numFmtId="0" fontId="56" fillId="0" borderId="0" xfId="0" applyFont="1" applyAlignment="1">
      <alignment vertical="center" wrapText="1"/>
    </xf>
    <xf numFmtId="0" fontId="7" fillId="0" borderId="0" xfId="0" applyFont="1" applyAlignment="1">
      <alignment wrapText="1"/>
    </xf>
    <xf numFmtId="0" fontId="0" fillId="2" borderId="26" xfId="0" applyFill="1" applyBorder="1" applyAlignment="1">
      <alignment horizontal="center" vertical="center"/>
    </xf>
    <xf numFmtId="0" fontId="61" fillId="0" borderId="0" xfId="0" applyFont="1">
      <alignment vertical="center"/>
    </xf>
    <xf numFmtId="0" fontId="61" fillId="0" borderId="0" xfId="0" applyFont="1" applyAlignment="1">
      <alignment horizontal="center" vertical="center"/>
    </xf>
    <xf numFmtId="0" fontId="73" fillId="0" borderId="0" xfId="0" applyFont="1">
      <alignment vertical="center"/>
    </xf>
    <xf numFmtId="0" fontId="45" fillId="0" borderId="0" xfId="1" applyFont="1">
      <alignment vertical="center"/>
    </xf>
    <xf numFmtId="0" fontId="7" fillId="0" borderId="4" xfId="0" applyFont="1" applyFill="1" applyBorder="1" applyAlignment="1">
      <alignment horizontal="center" vertical="center"/>
    </xf>
    <xf numFmtId="0" fontId="7" fillId="0" borderId="62" xfId="0" applyFont="1" applyFill="1" applyBorder="1" applyAlignment="1">
      <alignment horizontal="center" vertical="center"/>
    </xf>
    <xf numFmtId="0" fontId="55" fillId="2" borderId="62" xfId="0" applyFont="1" applyFill="1" applyBorder="1" applyAlignment="1">
      <alignment horizontal="center" vertical="center" wrapText="1"/>
    </xf>
    <xf numFmtId="0" fontId="55" fillId="2" borderId="44" xfId="0" applyFont="1" applyFill="1" applyBorder="1" applyAlignment="1">
      <alignment horizontal="center" vertical="center" wrapText="1"/>
    </xf>
    <xf numFmtId="0" fontId="55" fillId="2" borderId="1" xfId="0" applyFont="1" applyFill="1" applyBorder="1" applyAlignment="1">
      <alignment horizontal="center" vertical="center" wrapText="1"/>
    </xf>
    <xf numFmtId="0" fontId="74" fillId="0" borderId="0" xfId="0" applyFont="1" applyAlignment="1">
      <alignment vertical="center"/>
    </xf>
    <xf numFmtId="0" fontId="74" fillId="0" borderId="0" xfId="0" applyFont="1">
      <alignment vertical="center"/>
    </xf>
    <xf numFmtId="0" fontId="74" fillId="0" borderId="0" xfId="0" applyFont="1" applyAlignment="1">
      <alignment horizontal="left" vertical="center"/>
    </xf>
    <xf numFmtId="0" fontId="0" fillId="0" borderId="0" xfId="0" applyBorder="1" applyAlignment="1">
      <alignment vertical="center"/>
    </xf>
    <xf numFmtId="0" fontId="0" fillId="0" borderId="32" xfId="0" applyBorder="1" applyAlignment="1">
      <alignment vertical="center"/>
    </xf>
    <xf numFmtId="0" fontId="0" fillId="0" borderId="33" xfId="0" applyBorder="1" applyAlignment="1">
      <alignment vertical="center"/>
    </xf>
    <xf numFmtId="0" fontId="0" fillId="0" borderId="0" xfId="0" applyAlignment="1">
      <alignment vertical="center"/>
    </xf>
    <xf numFmtId="0" fontId="0" fillId="0" borderId="26" xfId="0" applyBorder="1" applyAlignment="1">
      <alignment horizontal="center" vertical="center" shrinkToFit="1"/>
    </xf>
    <xf numFmtId="0" fontId="0" fillId="0" borderId="1" xfId="0" applyBorder="1" applyAlignment="1">
      <alignment horizontal="center" vertical="center"/>
    </xf>
    <xf numFmtId="0" fontId="0" fillId="0" borderId="0" xfId="0" applyBorder="1" applyAlignment="1">
      <alignment horizontal="center"/>
    </xf>
    <xf numFmtId="0" fontId="0" fillId="0" borderId="0" xfId="0" applyAlignment="1">
      <alignment horizontal="center"/>
    </xf>
    <xf numFmtId="0" fontId="41" fillId="0" borderId="0" xfId="2" applyFont="1" applyFill="1" applyBorder="1" applyAlignment="1" applyProtection="1">
      <alignment horizontal="center" vertical="center" wrapText="1" shrinkToFit="1"/>
    </xf>
    <xf numFmtId="0" fontId="40" fillId="0" borderId="0" xfId="2" applyFont="1" applyFill="1" applyBorder="1" applyAlignment="1" applyProtection="1">
      <alignment horizontal="center" vertical="center"/>
    </xf>
    <xf numFmtId="0" fontId="40" fillId="0" borderId="0" xfId="2" applyFont="1" applyFill="1" applyBorder="1" applyAlignment="1" applyProtection="1">
      <alignment horizontal="center" vertical="center"/>
      <protection locked="0"/>
    </xf>
    <xf numFmtId="0" fontId="34" fillId="0" borderId="0" xfId="2" applyProtection="1">
      <protection locked="0"/>
    </xf>
    <xf numFmtId="0" fontId="0" fillId="0" borderId="0" xfId="0" applyBorder="1" applyAlignment="1">
      <alignment vertical="center"/>
    </xf>
    <xf numFmtId="0" fontId="16" fillId="0" borderId="38" xfId="0" applyFont="1" applyBorder="1" applyAlignment="1">
      <alignment horizontal="center" vertical="center"/>
    </xf>
    <xf numFmtId="0" fontId="0" fillId="0" borderId="0" xfId="0" applyAlignment="1">
      <alignment vertical="center"/>
    </xf>
    <xf numFmtId="0" fontId="0" fillId="0" borderId="0" xfId="0" applyBorder="1" applyAlignment="1">
      <alignment vertical="center"/>
    </xf>
    <xf numFmtId="0" fontId="0" fillId="0" borderId="34" xfId="0" applyBorder="1" applyAlignment="1">
      <alignment vertical="center"/>
    </xf>
    <xf numFmtId="0" fontId="0" fillId="0" borderId="7" xfId="0" applyBorder="1" applyAlignment="1">
      <alignment horizontal="center" vertical="center"/>
    </xf>
    <xf numFmtId="0" fontId="0" fillId="0" borderId="8" xfId="0" applyBorder="1" applyAlignment="1">
      <alignment horizontal="center" vertical="center"/>
    </xf>
    <xf numFmtId="0" fontId="8" fillId="0" borderId="0" xfId="0" applyFont="1" applyBorder="1" applyAlignment="1">
      <alignment vertical="center"/>
    </xf>
    <xf numFmtId="0" fontId="0" fillId="0" borderId="0" xfId="0" applyBorder="1" applyAlignment="1">
      <alignment horizontal="left" vertical="center"/>
    </xf>
    <xf numFmtId="0" fontId="0" fillId="0" borderId="12" xfId="0" applyBorder="1" applyAlignment="1">
      <alignment horizontal="center" vertical="center" shrinkToFit="1"/>
    </xf>
    <xf numFmtId="0" fontId="0" fillId="0" borderId="0" xfId="0" applyBorder="1" applyAlignment="1">
      <alignment horizontal="center" vertical="center"/>
    </xf>
    <xf numFmtId="0" fontId="0" fillId="0" borderId="1" xfId="0" applyFill="1" applyBorder="1" applyAlignment="1">
      <alignment horizontal="center" vertical="center"/>
    </xf>
    <xf numFmtId="0" fontId="79" fillId="0" borderId="0" xfId="0" applyFont="1" applyFill="1" applyBorder="1">
      <alignment vertical="center"/>
    </xf>
    <xf numFmtId="0" fontId="79" fillId="0" borderId="0" xfId="0" applyFont="1" applyFill="1" applyBorder="1" applyAlignment="1">
      <alignment vertical="center"/>
    </xf>
    <xf numFmtId="0" fontId="0" fillId="0" borderId="0" xfId="0" applyFill="1" applyBorder="1">
      <alignment vertical="center"/>
    </xf>
    <xf numFmtId="0" fontId="3" fillId="0" borderId="94" xfId="0" applyFont="1" applyBorder="1" applyAlignment="1">
      <alignment horizontal="center" vertical="center"/>
    </xf>
    <xf numFmtId="179" fontId="80" fillId="2" borderId="45" xfId="0" applyNumberFormat="1" applyFont="1" applyFill="1" applyBorder="1" applyAlignment="1">
      <alignment horizontal="center" vertical="center"/>
    </xf>
    <xf numFmtId="179" fontId="80" fillId="2" borderId="95" xfId="0" applyNumberFormat="1" applyFont="1" applyFill="1" applyBorder="1" applyAlignment="1">
      <alignment horizontal="center" vertical="center"/>
    </xf>
    <xf numFmtId="0" fontId="55" fillId="0" borderId="1" xfId="0" applyFont="1" applyFill="1" applyBorder="1" applyAlignment="1">
      <alignment horizontal="center" vertical="center" wrapText="1"/>
    </xf>
    <xf numFmtId="0" fontId="55" fillId="0" borderId="1" xfId="0" applyFont="1" applyFill="1" applyBorder="1" applyAlignment="1">
      <alignment horizontal="center" vertical="center"/>
    </xf>
    <xf numFmtId="0" fontId="55" fillId="0" borderId="0" xfId="0" applyFont="1" applyBorder="1" applyAlignment="1">
      <alignment horizontal="left" vertical="center"/>
    </xf>
    <xf numFmtId="0" fontId="0" fillId="0" borderId="34" xfId="0" applyBorder="1" applyAlignment="1">
      <alignment vertical="center"/>
    </xf>
    <xf numFmtId="0" fontId="3" fillId="0" borderId="0" xfId="0" applyFont="1" applyBorder="1" applyAlignment="1">
      <alignment vertical="center"/>
    </xf>
    <xf numFmtId="177" fontId="49" fillId="2" borderId="62" xfId="0" applyNumberFormat="1" applyFont="1" applyFill="1" applyBorder="1" applyAlignment="1">
      <alignment horizontal="center" vertical="center"/>
    </xf>
    <xf numFmtId="177" fontId="49" fillId="0" borderId="87" xfId="0" applyNumberFormat="1" applyFont="1" applyFill="1" applyBorder="1" applyAlignment="1" applyProtection="1">
      <alignment horizontal="center" vertical="center"/>
      <protection locked="0"/>
    </xf>
    <xf numFmtId="0" fontId="5" fillId="0" borderId="72" xfId="0" applyFont="1" applyFill="1" applyBorder="1" applyAlignment="1" applyProtection="1">
      <alignment horizontal="center" vertical="center" wrapText="1"/>
      <protection locked="0"/>
    </xf>
    <xf numFmtId="177" fontId="49" fillId="2" borderId="84" xfId="0" applyNumberFormat="1" applyFont="1" applyFill="1" applyBorder="1" applyAlignment="1">
      <alignment horizontal="center" vertical="center"/>
    </xf>
    <xf numFmtId="0" fontId="0" fillId="0" borderId="29" xfId="0" applyBorder="1" applyAlignment="1">
      <alignment vertical="center"/>
    </xf>
    <xf numFmtId="0" fontId="0" fillId="0" borderId="35" xfId="0" applyBorder="1" applyAlignment="1">
      <alignment vertical="center"/>
    </xf>
    <xf numFmtId="0" fontId="0" fillId="0" borderId="32" xfId="0" applyBorder="1" applyAlignment="1">
      <alignment vertical="center"/>
    </xf>
    <xf numFmtId="0" fontId="0" fillId="0" borderId="33" xfId="0" applyBorder="1" applyAlignment="1">
      <alignment vertical="center"/>
    </xf>
    <xf numFmtId="0" fontId="16" fillId="0" borderId="38" xfId="0" applyFont="1" applyBorder="1" applyAlignment="1">
      <alignment horizontal="center" vertical="center"/>
    </xf>
    <xf numFmtId="0" fontId="0" fillId="0" borderId="37" xfId="0" applyFill="1" applyBorder="1" applyAlignment="1">
      <alignment vertical="center"/>
    </xf>
    <xf numFmtId="0" fontId="0" fillId="0" borderId="37" xfId="0" applyBorder="1" applyAlignment="1">
      <alignment vertical="center"/>
    </xf>
    <xf numFmtId="177" fontId="0" fillId="2" borderId="37" xfId="0" applyNumberFormat="1" applyFill="1" applyBorder="1" applyAlignment="1">
      <alignment vertical="center"/>
    </xf>
    <xf numFmtId="0" fontId="0" fillId="2" borderId="37" xfId="0" applyFill="1" applyBorder="1" applyAlignment="1">
      <alignment vertical="center"/>
    </xf>
    <xf numFmtId="177" fontId="0" fillId="0" borderId="37" xfId="0" applyNumberFormat="1" applyFill="1" applyBorder="1" applyAlignment="1">
      <alignment vertical="center"/>
    </xf>
    <xf numFmtId="0" fontId="15" fillId="0" borderId="0" xfId="0" applyFont="1" applyFill="1" applyAlignment="1" applyProtection="1">
      <alignment horizontal="left" vertical="center"/>
    </xf>
    <xf numFmtId="0" fontId="15" fillId="0" borderId="0" xfId="0" applyFont="1" applyFill="1" applyAlignment="1" applyProtection="1">
      <alignment horizontal="center" vertical="center"/>
      <protection locked="0"/>
    </xf>
    <xf numFmtId="0" fontId="14" fillId="0" borderId="0" xfId="0" applyFont="1" applyAlignment="1">
      <alignment vertical="center" wrapText="1"/>
    </xf>
    <xf numFmtId="0" fontId="0" fillId="0" borderId="0" xfId="0" applyAlignment="1">
      <alignment vertical="center" wrapText="1"/>
    </xf>
    <xf numFmtId="0" fontId="15" fillId="0" borderId="0" xfId="0" applyFont="1" applyAlignment="1">
      <alignment horizontal="center" vertical="center"/>
    </xf>
    <xf numFmtId="0" fontId="0" fillId="0" borderId="0" xfId="0" applyAlignment="1">
      <alignment horizontal="center" vertical="center"/>
    </xf>
    <xf numFmtId="0" fontId="15" fillId="0" borderId="0" xfId="0" applyFont="1" applyAlignment="1">
      <alignment vertical="center"/>
    </xf>
    <xf numFmtId="0" fontId="0" fillId="0" borderId="0" xfId="0" applyAlignment="1">
      <alignment vertical="center"/>
    </xf>
    <xf numFmtId="0" fontId="15" fillId="2" borderId="0" xfId="0" applyFont="1" applyFill="1" applyAlignment="1">
      <alignment horizontal="distributed" vertical="center"/>
    </xf>
    <xf numFmtId="0" fontId="0" fillId="2" borderId="0" xfId="0" applyFill="1" applyAlignment="1">
      <alignment horizontal="distributed" vertical="center"/>
    </xf>
    <xf numFmtId="0" fontId="15" fillId="2" borderId="0" xfId="0" applyFont="1" applyFill="1" applyAlignment="1">
      <alignment vertical="center"/>
    </xf>
    <xf numFmtId="0" fontId="15" fillId="2" borderId="0" xfId="0" applyFont="1" applyFill="1" applyAlignment="1">
      <alignment vertical="center" shrinkToFit="1"/>
    </xf>
    <xf numFmtId="0" fontId="20" fillId="0" borderId="0" xfId="0" applyFont="1" applyAlignment="1">
      <alignment vertical="center"/>
    </xf>
    <xf numFmtId="0" fontId="16" fillId="0" borderId="38" xfId="0" applyFont="1" applyBorder="1" applyAlignment="1">
      <alignment vertical="center"/>
    </xf>
    <xf numFmtId="0" fontId="15" fillId="0" borderId="38" xfId="0" applyFont="1" applyBorder="1" applyAlignment="1">
      <alignment vertical="center"/>
    </xf>
    <xf numFmtId="0" fontId="16" fillId="0" borderId="39" xfId="0" applyFont="1" applyBorder="1" applyAlignment="1">
      <alignment vertical="center"/>
    </xf>
    <xf numFmtId="0" fontId="16" fillId="0" borderId="40" xfId="0" applyFont="1" applyBorder="1" applyAlignment="1">
      <alignment vertical="center"/>
    </xf>
    <xf numFmtId="0" fontId="16" fillId="0" borderId="41" xfId="0" applyFont="1" applyBorder="1" applyAlignment="1">
      <alignment vertical="center"/>
    </xf>
    <xf numFmtId="0" fontId="17" fillId="0" borderId="38" xfId="0" applyFont="1" applyBorder="1" applyAlignment="1">
      <alignment vertical="center"/>
    </xf>
    <xf numFmtId="0" fontId="16" fillId="3" borderId="38" xfId="0" applyFont="1" applyFill="1" applyBorder="1" applyAlignment="1">
      <alignment vertical="center"/>
    </xf>
    <xf numFmtId="0" fontId="15" fillId="3" borderId="38" xfId="0" applyFont="1" applyFill="1" applyBorder="1" applyAlignment="1">
      <alignment vertical="center"/>
    </xf>
    <xf numFmtId="0" fontId="16" fillId="0" borderId="38" xfId="0" applyFont="1" applyBorder="1" applyAlignment="1">
      <alignment vertical="center" wrapText="1"/>
    </xf>
    <xf numFmtId="0" fontId="18" fillId="0" borderId="38" xfId="0" applyFont="1" applyBorder="1" applyAlignment="1">
      <alignment vertical="center" wrapText="1"/>
    </xf>
    <xf numFmtId="0" fontId="15" fillId="0" borderId="39" xfId="0" applyFont="1" applyBorder="1" applyAlignment="1">
      <alignment vertical="center"/>
    </xf>
    <xf numFmtId="0" fontId="0" fillId="0" borderId="40" xfId="0" applyBorder="1" applyAlignment="1">
      <alignment vertical="center"/>
    </xf>
    <xf numFmtId="0" fontId="0" fillId="0" borderId="41" xfId="0" applyBorder="1" applyAlignment="1">
      <alignment vertical="center"/>
    </xf>
    <xf numFmtId="0" fontId="18" fillId="0" borderId="39" xfId="0" applyFont="1" applyBorder="1" applyAlignment="1">
      <alignment horizontal="center" vertical="center" wrapText="1"/>
    </xf>
    <xf numFmtId="0" fontId="0" fillId="0" borderId="41" xfId="0" applyBorder="1" applyAlignment="1">
      <alignment horizontal="center" vertical="center" wrapText="1"/>
    </xf>
    <xf numFmtId="0" fontId="20" fillId="0" borderId="0" xfId="0" applyFont="1" applyAlignment="1">
      <alignment horizontal="center" vertical="center"/>
    </xf>
    <xf numFmtId="0" fontId="21" fillId="0" borderId="0" xfId="0" applyFont="1" applyAlignment="1">
      <alignment vertical="center"/>
    </xf>
    <xf numFmtId="0" fontId="24" fillId="0" borderId="93" xfId="1" applyFont="1" applyBorder="1" applyAlignment="1">
      <alignment vertical="center"/>
    </xf>
    <xf numFmtId="0" fontId="24" fillId="0" borderId="0" xfId="1" applyFont="1" applyAlignment="1">
      <alignment vertical="center"/>
    </xf>
    <xf numFmtId="0" fontId="16" fillId="0" borderId="38" xfId="0" applyFont="1" applyBorder="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0" fillId="0" borderId="0" xfId="0" applyBorder="1" applyAlignment="1">
      <alignment horizontal="right" vertical="center"/>
    </xf>
    <xf numFmtId="0" fontId="10" fillId="0" borderId="0" xfId="0" applyFont="1" applyBorder="1" applyAlignment="1">
      <alignment vertical="center" wrapText="1"/>
    </xf>
    <xf numFmtId="0" fontId="10" fillId="0" borderId="0" xfId="0" applyFont="1" applyAlignment="1">
      <alignment vertical="center" wrapText="1"/>
    </xf>
    <xf numFmtId="0" fontId="11" fillId="0" borderId="0" xfId="0" applyFont="1" applyAlignment="1">
      <alignment vertical="center" wrapText="1"/>
    </xf>
    <xf numFmtId="0" fontId="11" fillId="0" borderId="0" xfId="0" applyFont="1" applyBorder="1" applyAlignment="1">
      <alignment vertical="center" wrapText="1"/>
    </xf>
    <xf numFmtId="0" fontId="0" fillId="0" borderId="0" xfId="0" applyBorder="1" applyAlignment="1">
      <alignment vertical="center"/>
    </xf>
    <xf numFmtId="0" fontId="11" fillId="0" borderId="42" xfId="0" applyFont="1" applyBorder="1" applyAlignment="1">
      <alignment vertical="center" wrapText="1"/>
    </xf>
    <xf numFmtId="0" fontId="0" fillId="0" borderId="42" xfId="0" applyBorder="1" applyAlignment="1">
      <alignment vertical="center"/>
    </xf>
    <xf numFmtId="0" fontId="4" fillId="0" borderId="52" xfId="0" applyFont="1" applyBorder="1" applyAlignment="1">
      <alignment vertical="center"/>
    </xf>
    <xf numFmtId="0" fontId="5" fillId="0" borderId="53" xfId="0" applyFont="1" applyBorder="1" applyAlignment="1">
      <alignment vertical="center"/>
    </xf>
    <xf numFmtId="0" fontId="0" fillId="0" borderId="56" xfId="0" applyFill="1" applyBorder="1" applyAlignment="1">
      <alignment horizontal="right" vertical="center"/>
    </xf>
    <xf numFmtId="0" fontId="0" fillId="0" borderId="57" xfId="0" applyFill="1" applyBorder="1" applyAlignment="1">
      <alignment horizontal="right" vertical="center"/>
    </xf>
    <xf numFmtId="176" fontId="0" fillId="0" borderId="0" xfId="0" applyNumberFormat="1" applyAlignment="1">
      <alignment horizontal="right" vertical="center"/>
    </xf>
    <xf numFmtId="0" fontId="7" fillId="0" borderId="0" xfId="0" applyFont="1" applyAlignment="1">
      <alignment horizontal="center" vertical="center"/>
    </xf>
    <xf numFmtId="0" fontId="0" fillId="0" borderId="27" xfId="0" applyBorder="1" applyAlignment="1">
      <alignment horizontal="center" vertical="center" shrinkToFit="1"/>
    </xf>
    <xf numFmtId="0" fontId="0" fillId="0" borderId="26" xfId="0" applyBorder="1" applyAlignment="1">
      <alignment horizontal="center" vertical="center" shrinkToFit="1"/>
    </xf>
    <xf numFmtId="0" fontId="0" fillId="0" borderId="12" xfId="0" applyBorder="1" applyAlignment="1">
      <alignment horizontal="center" vertical="center" shrinkToFit="1"/>
    </xf>
    <xf numFmtId="0" fontId="0" fillId="0" borderId="26" xfId="0" applyBorder="1" applyAlignment="1">
      <alignment vertical="center"/>
    </xf>
    <xf numFmtId="0" fontId="0" fillId="0" borderId="0" xfId="0" applyBorder="1" applyAlignment="1">
      <alignment vertical="center" wrapText="1"/>
    </xf>
    <xf numFmtId="0" fontId="0" fillId="2" borderId="27" xfId="0" applyFill="1" applyBorder="1" applyAlignment="1">
      <alignment vertical="center"/>
    </xf>
    <xf numFmtId="0" fontId="0" fillId="2" borderId="26" xfId="0" applyFill="1" applyBorder="1" applyAlignment="1">
      <alignment vertical="center"/>
    </xf>
    <xf numFmtId="0" fontId="0" fillId="2" borderId="12" xfId="0" applyFill="1" applyBorder="1" applyAlignment="1">
      <alignment vertical="center"/>
    </xf>
    <xf numFmtId="0" fontId="0" fillId="0" borderId="0" xfId="0" applyAlignment="1">
      <alignment vertical="top" wrapText="1"/>
    </xf>
    <xf numFmtId="0" fontId="0" fillId="0" borderId="4" xfId="0" applyBorder="1" applyAlignment="1">
      <alignment vertical="center"/>
    </xf>
    <xf numFmtId="0" fontId="0" fillId="0" borderId="36" xfId="0" applyBorder="1" applyAlignment="1">
      <alignment vertical="center"/>
    </xf>
    <xf numFmtId="0" fontId="0" fillId="0" borderId="12" xfId="0" applyBorder="1" applyAlignment="1">
      <alignment vertical="center"/>
    </xf>
    <xf numFmtId="0" fontId="0" fillId="0" borderId="29"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2" borderId="34" xfId="0" applyFill="1" applyBorder="1" applyAlignment="1">
      <alignment vertical="center"/>
    </xf>
    <xf numFmtId="0" fontId="0" fillId="0" borderId="30" xfId="0" applyBorder="1" applyAlignment="1">
      <alignment vertical="center" wrapText="1"/>
    </xf>
    <xf numFmtId="0" fontId="0" fillId="0" borderId="28" xfId="0" applyBorder="1" applyAlignment="1">
      <alignment vertical="center" wrapText="1"/>
    </xf>
    <xf numFmtId="0" fontId="0" fillId="0" borderId="31" xfId="0" applyBorder="1" applyAlignment="1">
      <alignment vertical="center" wrapText="1"/>
    </xf>
    <xf numFmtId="0" fontId="0" fillId="0" borderId="29" xfId="0" applyBorder="1" applyAlignment="1">
      <alignment vertical="center" wrapText="1"/>
    </xf>
    <xf numFmtId="0" fontId="0" fillId="0" borderId="34" xfId="0" applyBorder="1" applyAlignment="1">
      <alignment vertical="center" wrapText="1"/>
    </xf>
    <xf numFmtId="0" fontId="0" fillId="0" borderId="35" xfId="0" applyBorder="1" applyAlignment="1">
      <alignment vertical="center" wrapText="1"/>
    </xf>
    <xf numFmtId="0" fontId="0" fillId="0" borderId="32" xfId="0" applyBorder="1" applyAlignment="1">
      <alignment vertical="top" wrapText="1"/>
    </xf>
    <xf numFmtId="0" fontId="0" fillId="0" borderId="0" xfId="0" applyBorder="1" applyAlignment="1">
      <alignment vertical="top" wrapText="1"/>
    </xf>
    <xf numFmtId="0" fontId="0" fillId="0" borderId="33" xfId="0" applyBorder="1" applyAlignment="1">
      <alignment vertical="top" wrapText="1"/>
    </xf>
    <xf numFmtId="0" fontId="0" fillId="2" borderId="32" xfId="0" applyFill="1" applyBorder="1" applyAlignment="1">
      <alignment vertical="top" wrapText="1"/>
    </xf>
    <xf numFmtId="0" fontId="0" fillId="2" borderId="0" xfId="0" applyFill="1" applyBorder="1" applyAlignment="1">
      <alignment vertical="center" wrapText="1"/>
    </xf>
    <xf numFmtId="0" fontId="0" fillId="2" borderId="33" xfId="0" applyFill="1" applyBorder="1" applyAlignment="1">
      <alignment vertical="center" wrapText="1"/>
    </xf>
    <xf numFmtId="0" fontId="0" fillId="2" borderId="32" xfId="0" applyFill="1" applyBorder="1" applyAlignment="1">
      <alignment vertical="center" wrapText="1"/>
    </xf>
    <xf numFmtId="0" fontId="0" fillId="2" borderId="29" xfId="0" applyFill="1" applyBorder="1" applyAlignment="1">
      <alignment vertical="center" wrapText="1"/>
    </xf>
    <xf numFmtId="0" fontId="0" fillId="2" borderId="34" xfId="0" applyFill="1" applyBorder="1" applyAlignment="1">
      <alignment vertical="center" wrapText="1"/>
    </xf>
    <xf numFmtId="0" fontId="0" fillId="2" borderId="35" xfId="0" applyFill="1" applyBorder="1" applyAlignment="1">
      <alignment vertical="center" wrapText="1"/>
    </xf>
    <xf numFmtId="0" fontId="1" fillId="0" borderId="19" xfId="0" applyFont="1" applyBorder="1" applyAlignment="1">
      <alignment horizontal="right" vertical="center"/>
    </xf>
    <xf numFmtId="0" fontId="1" fillId="0" borderId="20" xfId="0" applyFont="1" applyBorder="1" applyAlignment="1">
      <alignment horizontal="right" vertical="center"/>
    </xf>
    <xf numFmtId="0" fontId="1" fillId="0" borderId="21" xfId="0" applyFont="1" applyBorder="1" applyAlignment="1">
      <alignment horizontal="right"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wrapText="1"/>
    </xf>
    <xf numFmtId="0" fontId="0" fillId="0" borderId="25" xfId="0" applyBorder="1" applyAlignment="1">
      <alignment vertical="center"/>
    </xf>
    <xf numFmtId="0" fontId="0" fillId="2" borderId="1" xfId="0" applyFill="1" applyBorder="1" applyAlignment="1">
      <alignment vertical="center"/>
    </xf>
    <xf numFmtId="0" fontId="0" fillId="2" borderId="10" xfId="0" applyFill="1" applyBorder="1" applyAlignment="1">
      <alignment vertical="center"/>
    </xf>
    <xf numFmtId="0" fontId="0" fillId="2" borderId="16" xfId="0" applyFill="1" applyBorder="1" applyAlignment="1">
      <alignment vertical="center"/>
    </xf>
    <xf numFmtId="0" fontId="0" fillId="2" borderId="17" xfId="0" applyFill="1" applyBorder="1" applyAlignment="1">
      <alignment vertical="center"/>
    </xf>
    <xf numFmtId="0" fontId="0" fillId="0" borderId="2" xfId="0" applyBorder="1" applyAlignment="1">
      <alignment horizontal="center" vertical="center"/>
    </xf>
    <xf numFmtId="0" fontId="0" fillId="0" borderId="5" xfId="0" applyBorder="1" applyAlignment="1">
      <alignment horizontal="center" vertical="center"/>
    </xf>
    <xf numFmtId="0" fontId="1" fillId="0" borderId="5" xfId="0" applyFont="1" applyBorder="1" applyAlignment="1">
      <alignment horizontal="center" vertical="center"/>
    </xf>
    <xf numFmtId="0" fontId="1" fillId="0" borderId="3" xfId="0" applyFont="1" applyBorder="1" applyAlignment="1">
      <alignment vertical="center"/>
    </xf>
    <xf numFmtId="0" fontId="0" fillId="0" borderId="7" xfId="0" applyBorder="1" applyAlignment="1">
      <alignment horizontal="center" vertical="center"/>
    </xf>
    <xf numFmtId="0" fontId="9" fillId="0" borderId="7" xfId="0" applyFont="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xf>
    <xf numFmtId="0" fontId="8" fillId="0" borderId="0" xfId="0" applyFont="1" applyBorder="1" applyAlignment="1">
      <alignment vertical="center"/>
    </xf>
    <xf numFmtId="0" fontId="0" fillId="2" borderId="30" xfId="0" applyFill="1" applyBorder="1" applyAlignment="1">
      <alignment horizontal="left" vertical="top"/>
    </xf>
    <xf numFmtId="0" fontId="0" fillId="2" borderId="28" xfId="0" applyFill="1" applyBorder="1" applyAlignment="1">
      <alignment horizontal="left" vertical="top"/>
    </xf>
    <xf numFmtId="0" fontId="0" fillId="2" borderId="31" xfId="0" applyFill="1" applyBorder="1" applyAlignment="1">
      <alignment horizontal="left" vertical="top"/>
    </xf>
    <xf numFmtId="0" fontId="0" fillId="2" borderId="32" xfId="0" applyFill="1" applyBorder="1" applyAlignment="1">
      <alignment horizontal="left" vertical="top"/>
    </xf>
    <xf numFmtId="0" fontId="0" fillId="2" borderId="0" xfId="0" applyFill="1" applyBorder="1" applyAlignment="1">
      <alignment horizontal="left" vertical="top"/>
    </xf>
    <xf numFmtId="0" fontId="0" fillId="2" borderId="33" xfId="0" applyFill="1" applyBorder="1" applyAlignment="1">
      <alignment horizontal="left" vertical="top"/>
    </xf>
    <xf numFmtId="0" fontId="0" fillId="2" borderId="29" xfId="0" applyFill="1" applyBorder="1" applyAlignment="1">
      <alignment horizontal="left" vertical="top"/>
    </xf>
    <xf numFmtId="0" fontId="0" fillId="2" borderId="34" xfId="0" applyFill="1" applyBorder="1" applyAlignment="1">
      <alignment horizontal="left" vertical="top"/>
    </xf>
    <xf numFmtId="0" fontId="0" fillId="2" borderId="35" xfId="0" applyFill="1" applyBorder="1" applyAlignment="1">
      <alignment horizontal="left" vertical="top"/>
    </xf>
    <xf numFmtId="0" fontId="0" fillId="2" borderId="32" xfId="0" applyFill="1" applyBorder="1" applyAlignment="1">
      <alignment vertical="center"/>
    </xf>
    <xf numFmtId="0" fontId="0" fillId="2" borderId="0" xfId="0" applyFill="1" applyAlignment="1">
      <alignment vertical="center"/>
    </xf>
    <xf numFmtId="0" fontId="0" fillId="2" borderId="33" xfId="0" applyFill="1" applyBorder="1" applyAlignment="1">
      <alignment vertical="center"/>
    </xf>
    <xf numFmtId="0" fontId="0" fillId="2" borderId="29" xfId="0" applyFill="1" applyBorder="1" applyAlignment="1">
      <alignment vertical="center"/>
    </xf>
    <xf numFmtId="0" fontId="0" fillId="2" borderId="35" xfId="0" applyFill="1" applyBorder="1" applyAlignment="1">
      <alignment vertical="center"/>
    </xf>
    <xf numFmtId="0" fontId="10" fillId="0" borderId="28" xfId="0" applyFont="1" applyBorder="1" applyAlignment="1">
      <alignment vertical="top" wrapText="1"/>
    </xf>
    <xf numFmtId="0" fontId="11" fillId="0" borderId="28" xfId="0" applyFont="1" applyBorder="1" applyAlignment="1">
      <alignment vertical="top" wrapText="1"/>
    </xf>
    <xf numFmtId="0" fontId="11" fillId="0" borderId="0" xfId="0" applyFont="1" applyAlignment="1">
      <alignment vertical="top" wrapText="1"/>
    </xf>
    <xf numFmtId="0" fontId="0" fillId="2" borderId="30" xfId="0" applyFill="1" applyBorder="1" applyAlignment="1">
      <alignment vertical="center" wrapText="1"/>
    </xf>
    <xf numFmtId="0" fontId="0" fillId="2" borderId="28" xfId="0" applyFill="1" applyBorder="1" applyAlignment="1">
      <alignment vertical="center" wrapText="1"/>
    </xf>
    <xf numFmtId="0" fontId="0" fillId="2" borderId="31" xfId="0" applyFill="1" applyBorder="1" applyAlignment="1">
      <alignment vertical="center" wrapText="1"/>
    </xf>
    <xf numFmtId="0" fontId="0" fillId="0" borderId="4" xfId="0" applyBorder="1" applyAlignment="1">
      <alignment horizontal="center" vertical="center"/>
    </xf>
    <xf numFmtId="0" fontId="0" fillId="0" borderId="26" xfId="0" applyBorder="1" applyAlignment="1">
      <alignment horizontal="center" vertical="center"/>
    </xf>
    <xf numFmtId="0" fontId="0" fillId="0" borderId="0" xfId="0" applyBorder="1" applyAlignment="1">
      <alignment horizontal="left" vertical="center"/>
    </xf>
    <xf numFmtId="0" fontId="0" fillId="0" borderId="20" xfId="0" applyBorder="1" applyAlignment="1">
      <alignment horizontal="center" vertical="center"/>
    </xf>
    <xf numFmtId="0" fontId="0" fillId="0" borderId="20" xfId="0" applyBorder="1" applyAlignment="1">
      <alignment vertical="center"/>
    </xf>
    <xf numFmtId="0" fontId="8" fillId="0" borderId="5" xfId="0" applyFont="1" applyBorder="1" applyAlignment="1">
      <alignment horizontal="center" vertical="center"/>
    </xf>
    <xf numFmtId="0" fontId="8" fillId="0" borderId="20" xfId="0" applyFont="1" applyBorder="1" applyAlignment="1">
      <alignment horizontal="left" vertical="center"/>
    </xf>
    <xf numFmtId="0" fontId="0" fillId="0" borderId="20" xfId="0" applyBorder="1" applyAlignment="1">
      <alignment horizontal="left" vertical="center"/>
    </xf>
    <xf numFmtId="0" fontId="34" fillId="2" borderId="4" xfId="2" applyFill="1" applyBorder="1" applyAlignment="1">
      <alignment horizontal="center" vertical="center"/>
    </xf>
    <xf numFmtId="0" fontId="34" fillId="2" borderId="1" xfId="2" applyFill="1" applyBorder="1" applyAlignment="1">
      <alignment horizontal="center" vertical="center"/>
    </xf>
    <xf numFmtId="0" fontId="0" fillId="0" borderId="1" xfId="0" applyBorder="1" applyAlignment="1">
      <alignment vertical="center"/>
    </xf>
    <xf numFmtId="0" fontId="34" fillId="2" borderId="62" xfId="2" applyFill="1" applyBorder="1" applyAlignment="1">
      <alignment horizontal="center" vertical="center"/>
    </xf>
    <xf numFmtId="0" fontId="0" fillId="0" borderId="62" xfId="0" applyBorder="1" applyAlignment="1">
      <alignment vertical="center"/>
    </xf>
    <xf numFmtId="0" fontId="4" fillId="0" borderId="25" xfId="0" applyFont="1" applyBorder="1" applyAlignment="1">
      <alignment vertical="center" wrapText="1"/>
    </xf>
    <xf numFmtId="0" fontId="5" fillId="0" borderId="25"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wrapText="1"/>
    </xf>
    <xf numFmtId="0" fontId="4" fillId="0" borderId="0" xfId="0" applyFont="1" applyBorder="1" applyAlignment="1">
      <alignment vertical="center" wrapText="1"/>
    </xf>
    <xf numFmtId="0" fontId="19" fillId="0" borderId="1" xfId="0" applyFont="1" applyBorder="1" applyAlignment="1">
      <alignment vertical="center" wrapText="1"/>
    </xf>
    <xf numFmtId="0" fontId="29" fillId="0" borderId="1" xfId="0" applyFont="1" applyBorder="1" applyAlignment="1">
      <alignment vertical="center" wrapText="1"/>
    </xf>
    <xf numFmtId="0" fontId="0" fillId="0" borderId="46" xfId="0" applyBorder="1" applyAlignment="1">
      <alignment vertical="center"/>
    </xf>
    <xf numFmtId="0" fontId="25" fillId="0" borderId="5" xfId="0" applyFont="1" applyBorder="1" applyAlignment="1">
      <alignment horizontal="center" vertical="center"/>
    </xf>
    <xf numFmtId="0" fontId="25" fillId="0" borderId="3"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right" vertical="center"/>
    </xf>
    <xf numFmtId="0" fontId="0" fillId="0" borderId="47" xfId="0" applyBorder="1" applyAlignment="1">
      <alignment horizontal="right" vertical="center"/>
    </xf>
    <xf numFmtId="0" fontId="0" fillId="2" borderId="47" xfId="0" applyFill="1" applyBorder="1" applyAlignment="1">
      <alignment horizontal="right" vertical="center"/>
    </xf>
    <xf numFmtId="0" fontId="0" fillId="2" borderId="48" xfId="0" applyFill="1" applyBorder="1" applyAlignment="1">
      <alignment horizontal="right" vertical="center"/>
    </xf>
    <xf numFmtId="0" fontId="11" fillId="0" borderId="34" xfId="0" applyFont="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7" xfId="0" applyBorder="1" applyAlignment="1">
      <alignment vertical="center"/>
    </xf>
    <xf numFmtId="0" fontId="0" fillId="0" borderId="49" xfId="0" applyBorder="1" applyAlignment="1">
      <alignment vertical="center"/>
    </xf>
    <xf numFmtId="0" fontId="4" fillId="0" borderId="16" xfId="0" applyFont="1" applyBorder="1" applyAlignment="1">
      <alignment vertical="center" wrapText="1"/>
    </xf>
    <xf numFmtId="0" fontId="5" fillId="0" borderId="16" xfId="0" applyFont="1" applyBorder="1" applyAlignment="1">
      <alignment vertical="center" wrapText="1"/>
    </xf>
    <xf numFmtId="177" fontId="0" fillId="0" borderId="43" xfId="0" applyNumberFormat="1" applyFill="1" applyBorder="1" applyAlignment="1">
      <alignment vertical="top"/>
    </xf>
    <xf numFmtId="0" fontId="0" fillId="0" borderId="43" xfId="0" applyFill="1" applyBorder="1" applyAlignment="1">
      <alignment vertical="top"/>
    </xf>
    <xf numFmtId="177" fontId="0" fillId="2" borderId="1" xfId="0" applyNumberFormat="1" applyFill="1" applyBorder="1" applyAlignment="1">
      <alignment vertical="center"/>
    </xf>
    <xf numFmtId="0" fontId="0" fillId="0" borderId="1" xfId="0" applyBorder="1" applyAlignment="1">
      <alignment vertical="top"/>
    </xf>
    <xf numFmtId="0" fontId="4" fillId="0" borderId="0" xfId="0" applyFont="1" applyBorder="1" applyAlignment="1">
      <alignment vertical="center"/>
    </xf>
    <xf numFmtId="0" fontId="0" fillId="2" borderId="4" xfId="0" applyFill="1" applyBorder="1" applyAlignment="1">
      <alignment vertical="top"/>
    </xf>
    <xf numFmtId="0" fontId="0" fillId="2" borderId="26" xfId="0" applyFill="1" applyBorder="1" applyAlignment="1">
      <alignment vertical="top"/>
    </xf>
    <xf numFmtId="0" fontId="0" fillId="2" borderId="12" xfId="0" applyFill="1" applyBorder="1" applyAlignment="1">
      <alignment vertical="top"/>
    </xf>
    <xf numFmtId="177" fontId="0" fillId="0" borderId="4" xfId="0" applyNumberFormat="1" applyBorder="1" applyAlignment="1">
      <alignment vertical="center"/>
    </xf>
    <xf numFmtId="0" fontId="19" fillId="0" borderId="44" xfId="0" applyFont="1" applyBorder="1" applyAlignment="1">
      <alignment vertical="center" wrapText="1"/>
    </xf>
    <xf numFmtId="0" fontId="29" fillId="0" borderId="44" xfId="0" applyFont="1" applyBorder="1" applyAlignment="1">
      <alignment vertical="center" wrapText="1"/>
    </xf>
    <xf numFmtId="0" fontId="0" fillId="0" borderId="45" xfId="0" applyBorder="1" applyAlignment="1">
      <alignment vertical="center"/>
    </xf>
    <xf numFmtId="0" fontId="27" fillId="0" borderId="1" xfId="0" applyFont="1" applyBorder="1" applyAlignment="1">
      <alignment vertical="center" wrapText="1"/>
    </xf>
    <xf numFmtId="0" fontId="28" fillId="0" borderId="1" xfId="0" applyFont="1" applyBorder="1" applyAlignment="1">
      <alignment vertical="center" wrapText="1"/>
    </xf>
    <xf numFmtId="0" fontId="0" fillId="0" borderId="1" xfId="0" applyBorder="1" applyAlignment="1">
      <alignment vertical="center" wrapText="1"/>
    </xf>
    <xf numFmtId="0" fontId="10" fillId="0" borderId="1" xfId="0" applyFont="1" applyBorder="1" applyAlignment="1">
      <alignment vertical="center" wrapText="1"/>
    </xf>
    <xf numFmtId="0" fontId="11" fillId="0" borderId="45" xfId="0" applyFont="1" applyBorder="1" applyAlignment="1">
      <alignment vertical="center" wrapText="1"/>
    </xf>
    <xf numFmtId="0" fontId="0" fillId="0" borderId="1" xfId="0" applyBorder="1" applyAlignment="1">
      <alignment horizontal="center" vertical="center"/>
    </xf>
    <xf numFmtId="0" fontId="26" fillId="0" borderId="30" xfId="0" applyFont="1" applyBorder="1" applyAlignment="1">
      <alignment vertical="center"/>
    </xf>
    <xf numFmtId="0" fontId="0" fillId="0" borderId="28" xfId="0" applyBorder="1" applyAlignment="1">
      <alignment vertical="center"/>
    </xf>
    <xf numFmtId="0" fontId="0" fillId="0" borderId="31" xfId="0" applyBorder="1" applyAlignment="1">
      <alignment vertical="center"/>
    </xf>
    <xf numFmtId="0" fontId="0" fillId="0" borderId="1" xfId="0" applyBorder="1" applyAlignment="1">
      <alignment horizontal="right" vertical="center"/>
    </xf>
    <xf numFmtId="0" fontId="3" fillId="0" borderId="44" xfId="0" applyFont="1" applyBorder="1" applyAlignment="1">
      <alignment vertical="center" wrapText="1"/>
    </xf>
    <xf numFmtId="0" fontId="6" fillId="0" borderId="44" xfId="0" applyFont="1" applyBorder="1" applyAlignment="1">
      <alignment vertical="center"/>
    </xf>
    <xf numFmtId="0" fontId="0" fillId="0" borderId="44" xfId="0" applyBorder="1" applyAlignment="1">
      <alignment vertical="center"/>
    </xf>
    <xf numFmtId="0" fontId="6" fillId="0" borderId="1" xfId="0" applyFont="1" applyBorder="1" applyAlignment="1">
      <alignment vertical="center"/>
    </xf>
    <xf numFmtId="0" fontId="0" fillId="0" borderId="1" xfId="0" applyBorder="1" applyAlignment="1">
      <alignment horizontal="center" vertical="center" wrapText="1"/>
    </xf>
    <xf numFmtId="0" fontId="34" fillId="0" borderId="1" xfId="2" applyBorder="1" applyAlignment="1">
      <alignment horizontal="center" vertical="center"/>
    </xf>
    <xf numFmtId="0" fontId="34" fillId="2" borderId="30" xfId="2" applyFill="1" applyBorder="1" applyAlignment="1">
      <alignment horizontal="center" vertical="center"/>
    </xf>
    <xf numFmtId="0" fontId="0" fillId="0" borderId="31" xfId="0" applyBorder="1" applyAlignment="1">
      <alignment horizontal="center" vertical="center"/>
    </xf>
    <xf numFmtId="0" fontId="34" fillId="2" borderId="32" xfId="2" applyFill="1" applyBorder="1" applyAlignment="1">
      <alignment horizontal="center" vertical="center"/>
    </xf>
    <xf numFmtId="0" fontId="0" fillId="0" borderId="33" xfId="0" applyBorder="1" applyAlignment="1">
      <alignment horizontal="center" vertical="center"/>
    </xf>
    <xf numFmtId="0" fontId="0" fillId="0" borderId="32" xfId="0" applyBorder="1" applyAlignment="1">
      <alignment vertical="center"/>
    </xf>
    <xf numFmtId="0" fontId="0" fillId="0" borderId="33" xfId="0" applyBorder="1" applyAlignment="1">
      <alignment vertical="center"/>
    </xf>
    <xf numFmtId="0" fontId="0" fillId="0" borderId="1" xfId="0" applyBorder="1" applyAlignment="1">
      <alignment vertical="center" textRotation="255"/>
    </xf>
    <xf numFmtId="0" fontId="0" fillId="2" borderId="1" xfId="0" applyFill="1" applyBorder="1" applyAlignment="1">
      <alignment horizontal="center" vertical="center"/>
    </xf>
    <xf numFmtId="0" fontId="0" fillId="0" borderId="62" xfId="2" applyFont="1" applyBorder="1" applyAlignment="1">
      <alignment horizontal="center" vertical="center"/>
    </xf>
    <xf numFmtId="0" fontId="0" fillId="0" borderId="71" xfId="0" applyBorder="1" applyAlignment="1">
      <alignment horizontal="center" vertical="center"/>
    </xf>
    <xf numFmtId="0" fontId="0" fillId="0" borderId="71" xfId="0" applyBorder="1" applyAlignment="1">
      <alignment vertical="center"/>
    </xf>
    <xf numFmtId="0" fontId="7" fillId="0" borderId="0" xfId="0" applyFont="1" applyAlignment="1">
      <alignment horizontal="center"/>
    </xf>
    <xf numFmtId="0" fontId="0" fillId="0" borderId="0" xfId="0" applyAlignment="1">
      <alignment horizontal="center"/>
    </xf>
    <xf numFmtId="0" fontId="31" fillId="0" borderId="27" xfId="0" applyFont="1" applyFill="1" applyBorder="1" applyAlignment="1" applyProtection="1">
      <alignment horizontal="center" vertical="center"/>
      <protection locked="0"/>
    </xf>
    <xf numFmtId="0" fontId="9" fillId="0" borderId="12" xfId="0" applyFont="1" applyBorder="1" applyAlignment="1">
      <alignment horizontal="center" vertical="center"/>
    </xf>
    <xf numFmtId="0" fontId="56" fillId="0" borderId="20" xfId="0" applyFont="1" applyBorder="1" applyAlignment="1" applyProtection="1">
      <alignment vertical="center" wrapText="1"/>
      <protection locked="0"/>
    </xf>
    <xf numFmtId="0" fontId="9" fillId="0" borderId="20" xfId="0" applyFont="1" applyBorder="1" applyAlignment="1">
      <alignment vertical="center" wrapText="1"/>
    </xf>
    <xf numFmtId="0" fontId="56" fillId="0" borderId="0" xfId="0" applyFont="1" applyBorder="1" applyAlignment="1" applyProtection="1">
      <alignment vertical="center" shrinkToFit="1"/>
      <protection locked="0"/>
    </xf>
    <xf numFmtId="0" fontId="0" fillId="0" borderId="0" xfId="0" applyAlignment="1">
      <alignment vertical="center" shrinkToFit="1"/>
    </xf>
    <xf numFmtId="0" fontId="72" fillId="0" borderId="0" xfId="0" applyFont="1" applyAlignment="1">
      <alignment horizontal="center" vertical="center" shrinkToFit="1"/>
    </xf>
    <xf numFmtId="0" fontId="69" fillId="0" borderId="0" xfId="0" applyFont="1" applyBorder="1" applyAlignment="1">
      <alignment vertical="center" shrinkToFit="1"/>
    </xf>
    <xf numFmtId="0" fontId="65" fillId="0" borderId="4" xfId="0" applyFont="1" applyBorder="1" applyAlignment="1">
      <alignment horizontal="center" shrinkToFit="1"/>
    </xf>
    <xf numFmtId="0" fontId="65" fillId="0" borderId="26" xfId="0" applyFont="1" applyBorder="1" applyAlignment="1">
      <alignment horizontal="center" shrinkToFit="1"/>
    </xf>
    <xf numFmtId="0" fontId="0" fillId="0" borderId="12" xfId="0" applyBorder="1" applyAlignment="1">
      <alignment horizontal="center" shrinkToFit="1"/>
    </xf>
    <xf numFmtId="0" fontId="0" fillId="0" borderId="0" xfId="0" applyBorder="1" applyAlignment="1">
      <alignment horizontal="center"/>
    </xf>
    <xf numFmtId="0" fontId="62" fillId="0" borderId="52" xfId="0" applyFont="1" applyBorder="1" applyAlignment="1">
      <alignment horizontal="center" vertical="center"/>
    </xf>
    <xf numFmtId="0" fontId="62" fillId="0" borderId="76" xfId="0" applyFont="1" applyBorder="1" applyAlignment="1">
      <alignment horizontal="center" vertical="center"/>
    </xf>
    <xf numFmtId="0" fontId="62" fillId="0" borderId="80" xfId="0" applyFont="1" applyBorder="1" applyAlignment="1">
      <alignment horizontal="center" vertical="center"/>
    </xf>
    <xf numFmtId="0" fontId="62" fillId="0" borderId="35" xfId="0" applyFont="1" applyBorder="1" applyAlignment="1">
      <alignment horizontal="center" vertical="center"/>
    </xf>
    <xf numFmtId="0" fontId="49" fillId="0" borderId="77" xfId="0" applyFont="1" applyBorder="1" applyAlignment="1">
      <alignment horizontal="center" vertical="center"/>
    </xf>
    <xf numFmtId="0" fontId="49" fillId="0" borderId="78" xfId="0" applyFont="1" applyBorder="1" applyAlignment="1">
      <alignment horizontal="center" vertical="center"/>
    </xf>
    <xf numFmtId="0" fontId="49" fillId="0" borderId="79" xfId="0" applyFont="1" applyBorder="1" applyAlignment="1">
      <alignment horizontal="center" vertical="center"/>
    </xf>
    <xf numFmtId="0" fontId="66" fillId="0" borderId="4" xfId="0" applyFont="1" applyBorder="1" applyAlignment="1">
      <alignment horizontal="center" shrinkToFit="1"/>
    </xf>
    <xf numFmtId="0" fontId="5" fillId="0" borderId="26" xfId="0" applyFont="1" applyBorder="1" applyAlignment="1">
      <alignment horizontal="center" shrinkToFit="1"/>
    </xf>
    <xf numFmtId="0" fontId="0" fillId="0" borderId="4" xfId="0" applyBorder="1" applyAlignment="1">
      <alignment horizontal="center" vertical="center" shrinkToFit="1"/>
    </xf>
    <xf numFmtId="0" fontId="66" fillId="0" borderId="26" xfId="0" applyFont="1" applyBorder="1" applyAlignment="1">
      <alignment horizontal="center" shrinkToFit="1"/>
    </xf>
    <xf numFmtId="0" fontId="62" fillId="0" borderId="81" xfId="0" applyFont="1" applyBorder="1" applyAlignment="1">
      <alignment horizontal="center" vertical="center"/>
    </xf>
    <xf numFmtId="0" fontId="0" fillId="0" borderId="80" xfId="0" applyBorder="1" applyAlignment="1">
      <alignment horizontal="center" vertical="center"/>
    </xf>
    <xf numFmtId="177" fontId="49" fillId="2" borderId="62" xfId="0" applyNumberFormat="1" applyFont="1" applyFill="1" applyBorder="1" applyAlignment="1" applyProtection="1">
      <alignment horizontal="center" vertical="center"/>
      <protection locked="0"/>
    </xf>
    <xf numFmtId="0" fontId="9" fillId="0" borderId="44" xfId="0" applyFont="1" applyBorder="1" applyAlignment="1">
      <alignment horizontal="center" vertical="center"/>
    </xf>
    <xf numFmtId="182" fontId="63" fillId="2" borderId="62" xfId="0" applyNumberFormat="1" applyFont="1" applyFill="1" applyBorder="1" applyAlignment="1">
      <alignment horizontal="left" vertical="center" wrapText="1"/>
    </xf>
    <xf numFmtId="0" fontId="0" fillId="0" borderId="44" xfId="0" applyBorder="1" applyAlignment="1">
      <alignment horizontal="left" vertical="center" wrapText="1"/>
    </xf>
    <xf numFmtId="0" fontId="0" fillId="0" borderId="4" xfId="0" applyBorder="1" applyAlignment="1">
      <alignment horizontal="center" vertical="center" wrapText="1" shrinkToFit="1"/>
    </xf>
    <xf numFmtId="0" fontId="9" fillId="0" borderId="47" xfId="0" applyFont="1" applyBorder="1" applyAlignment="1">
      <alignment horizontal="center" vertical="center"/>
    </xf>
    <xf numFmtId="182" fontId="9" fillId="0" borderId="62" xfId="0" applyNumberFormat="1" applyFont="1" applyFill="1" applyBorder="1" applyAlignment="1">
      <alignment horizontal="center" vertical="center"/>
    </xf>
    <xf numFmtId="0" fontId="0" fillId="0" borderId="47" xfId="0" applyBorder="1" applyAlignment="1">
      <alignment horizontal="left" vertical="center" wrapText="1"/>
    </xf>
    <xf numFmtId="0" fontId="67" fillId="0" borderId="4" xfId="0" applyFont="1" applyFill="1" applyBorder="1" applyAlignment="1" applyProtection="1">
      <alignment horizontal="center" vertical="center"/>
      <protection locked="0"/>
    </xf>
    <xf numFmtId="0" fontId="67" fillId="0" borderId="26" xfId="0" applyFont="1" applyFill="1" applyBorder="1" applyAlignment="1" applyProtection="1">
      <alignment horizontal="center" vertical="center"/>
      <protection locked="0"/>
    </xf>
    <xf numFmtId="183" fontId="48" fillId="2" borderId="82" xfId="0" applyNumberFormat="1" applyFont="1" applyFill="1" applyBorder="1" applyAlignment="1">
      <alignment horizontal="center" vertical="center" wrapText="1"/>
    </xf>
    <xf numFmtId="183" fontId="48" fillId="0" borderId="83" xfId="0" applyNumberFormat="1" applyFont="1" applyBorder="1" applyAlignment="1">
      <alignment horizontal="center" vertical="center" wrapText="1"/>
    </xf>
    <xf numFmtId="0" fontId="49" fillId="0" borderId="8" xfId="0" applyFont="1" applyBorder="1" applyAlignment="1">
      <alignment horizontal="center" vertical="center" wrapText="1"/>
    </xf>
    <xf numFmtId="0" fontId="49" fillId="0" borderId="10" xfId="0" applyFont="1" applyBorder="1" applyAlignment="1">
      <alignment horizontal="center" vertical="center" wrapText="1"/>
    </xf>
    <xf numFmtId="0" fontId="49" fillId="0" borderId="7" xfId="0" applyFont="1" applyBorder="1" applyAlignment="1">
      <alignment horizontal="center" vertical="center" wrapText="1"/>
    </xf>
    <xf numFmtId="0" fontId="49" fillId="0" borderId="1" xfId="0" applyFont="1" applyBorder="1" applyAlignment="1">
      <alignment horizontal="center" vertical="center" wrapText="1"/>
    </xf>
    <xf numFmtId="183" fontId="48" fillId="0" borderId="48" xfId="0" applyNumberFormat="1" applyFont="1" applyBorder="1" applyAlignment="1">
      <alignment horizontal="center" vertical="center" wrapText="1"/>
    </xf>
    <xf numFmtId="0" fontId="0" fillId="0" borderId="56" xfId="0" applyBorder="1" applyAlignment="1">
      <alignment horizontal="center" vertical="center"/>
    </xf>
    <xf numFmtId="182" fontId="63" fillId="2" borderId="62" xfId="0" applyNumberFormat="1" applyFont="1" applyFill="1" applyBorder="1" applyAlignment="1">
      <alignment horizontal="center" vertical="center" wrapText="1"/>
    </xf>
    <xf numFmtId="0" fontId="0" fillId="0" borderId="44" xfId="0" applyBorder="1" applyAlignment="1">
      <alignment horizontal="center" vertical="center" wrapText="1"/>
    </xf>
    <xf numFmtId="0" fontId="0" fillId="0" borderId="47" xfId="0" applyBorder="1" applyAlignment="1">
      <alignment horizontal="center" vertical="center" wrapText="1"/>
    </xf>
    <xf numFmtId="0" fontId="37" fillId="0" borderId="0" xfId="2" applyFont="1" applyAlignment="1" applyProtection="1">
      <alignment horizontal="right" vertical="center" wrapText="1"/>
    </xf>
    <xf numFmtId="0" fontId="34" fillId="0" borderId="0" xfId="2" applyAlignment="1" applyProtection="1">
      <alignment horizontal="right" vertical="center" wrapText="1"/>
    </xf>
    <xf numFmtId="0" fontId="37" fillId="0" borderId="34" xfId="2" applyFont="1" applyFill="1" applyBorder="1" applyAlignment="1" applyProtection="1">
      <alignment vertical="center" wrapText="1"/>
    </xf>
    <xf numFmtId="0" fontId="34" fillId="0" borderId="34" xfId="2" applyFill="1" applyBorder="1" applyAlignment="1" applyProtection="1">
      <alignment vertical="center" wrapText="1"/>
    </xf>
    <xf numFmtId="0" fontId="38" fillId="0" borderId="0" xfId="2" applyFont="1" applyFill="1" applyBorder="1" applyAlignment="1" applyProtection="1">
      <alignment horizontal="left" vertical="center" wrapText="1"/>
    </xf>
    <xf numFmtId="0" fontId="40" fillId="2" borderId="4" xfId="2" applyFont="1" applyFill="1" applyBorder="1" applyAlignment="1" applyProtection="1">
      <alignment horizontal="left" vertical="center"/>
      <protection locked="0"/>
    </xf>
    <xf numFmtId="0" fontId="34" fillId="2" borderId="26" xfId="2" applyFill="1" applyBorder="1" applyAlignment="1" applyProtection="1">
      <alignment horizontal="left" vertical="center"/>
      <protection locked="0"/>
    </xf>
    <xf numFmtId="0" fontId="40" fillId="0" borderId="26" xfId="2" applyFont="1" applyFill="1" applyBorder="1" applyAlignment="1" applyProtection="1">
      <alignment horizontal="left" vertical="center"/>
    </xf>
    <xf numFmtId="0" fontId="34" fillId="0" borderId="12" xfId="2" applyBorder="1" applyAlignment="1" applyProtection="1">
      <alignment horizontal="left" vertical="center"/>
    </xf>
    <xf numFmtId="0" fontId="40" fillId="0" borderId="1" xfId="2" applyFont="1" applyFill="1" applyBorder="1" applyAlignment="1" applyProtection="1">
      <alignment horizontal="center" vertical="center"/>
    </xf>
    <xf numFmtId="0" fontId="40" fillId="0" borderId="4" xfId="2" applyFont="1" applyFill="1" applyBorder="1" applyAlignment="1" applyProtection="1">
      <alignment horizontal="center" vertical="center"/>
    </xf>
    <xf numFmtId="0" fontId="40" fillId="0" borderId="12" xfId="2" applyFont="1" applyFill="1" applyBorder="1" applyAlignment="1" applyProtection="1">
      <alignment horizontal="center" vertical="center"/>
    </xf>
    <xf numFmtId="0" fontId="40" fillId="0" borderId="44" xfId="2" applyFont="1" applyFill="1" applyBorder="1" applyAlignment="1" applyProtection="1">
      <alignment horizontal="center" vertical="center"/>
    </xf>
    <xf numFmtId="0" fontId="40" fillId="0" borderId="44" xfId="2" applyFont="1" applyFill="1" applyBorder="1" applyAlignment="1" applyProtection="1">
      <alignment horizontal="center" vertical="center" shrinkToFit="1"/>
    </xf>
    <xf numFmtId="0" fontId="41" fillId="0" borderId="1" xfId="2" applyFont="1" applyFill="1" applyBorder="1" applyAlignment="1" applyProtection="1">
      <alignment horizontal="center" vertical="center" shrinkToFit="1"/>
    </xf>
    <xf numFmtId="0" fontId="40" fillId="2" borderId="1" xfId="2" applyFont="1" applyFill="1" applyBorder="1" applyAlignment="1" applyProtection="1">
      <alignment horizontal="center" vertical="center"/>
      <protection locked="0"/>
    </xf>
    <xf numFmtId="0" fontId="40" fillId="2" borderId="4" xfId="2" applyFont="1" applyFill="1" applyBorder="1" applyAlignment="1" applyProtection="1">
      <alignment horizontal="center" vertical="center"/>
      <protection locked="0"/>
    </xf>
    <xf numFmtId="0" fontId="40" fillId="2" borderId="12" xfId="2" applyFont="1" applyFill="1" applyBorder="1" applyAlignment="1" applyProtection="1">
      <alignment horizontal="center" vertical="center"/>
      <protection locked="0"/>
    </xf>
    <xf numFmtId="9" fontId="42" fillId="0" borderId="30" xfId="2" applyNumberFormat="1" applyFont="1" applyFill="1" applyBorder="1" applyAlignment="1" applyProtection="1">
      <alignment horizontal="center" vertical="center"/>
    </xf>
    <xf numFmtId="9" fontId="42" fillId="0" borderId="31" xfId="2" applyNumberFormat="1" applyFont="1" applyFill="1" applyBorder="1" applyAlignment="1" applyProtection="1">
      <alignment horizontal="center" vertical="center"/>
    </xf>
    <xf numFmtId="9" fontId="42" fillId="0" borderId="29" xfId="2" applyNumberFormat="1" applyFont="1" applyFill="1" applyBorder="1" applyAlignment="1" applyProtection="1">
      <alignment horizontal="center" vertical="center"/>
    </xf>
    <xf numFmtId="9" fontId="42" fillId="0" borderId="35" xfId="2" applyNumberFormat="1" applyFont="1" applyFill="1" applyBorder="1" applyAlignment="1" applyProtection="1">
      <alignment horizontal="center" vertical="center"/>
    </xf>
    <xf numFmtId="0" fontId="41" fillId="0" borderId="1" xfId="2" applyFont="1" applyFill="1" applyBorder="1" applyAlignment="1" applyProtection="1">
      <alignment horizontal="center" vertical="center" wrapText="1" shrinkToFit="1"/>
    </xf>
    <xf numFmtId="0" fontId="40" fillId="0" borderId="1" xfId="2" applyFont="1" applyFill="1" applyBorder="1" applyAlignment="1" applyProtection="1">
      <alignment horizontal="center" vertical="center" shrinkToFit="1"/>
    </xf>
    <xf numFmtId="9" fontId="40" fillId="0" borderId="30" xfId="2" applyNumberFormat="1" applyFont="1" applyFill="1" applyBorder="1" applyAlignment="1" applyProtection="1">
      <alignment horizontal="center" vertical="center"/>
    </xf>
    <xf numFmtId="9" fontId="40" fillId="0" borderId="31" xfId="2" applyNumberFormat="1" applyFont="1" applyFill="1" applyBorder="1" applyAlignment="1" applyProtection="1">
      <alignment horizontal="center" vertical="center"/>
    </xf>
    <xf numFmtId="9" fontId="40" fillId="0" borderId="29" xfId="2" applyNumberFormat="1" applyFont="1" applyFill="1" applyBorder="1" applyAlignment="1" applyProtection="1">
      <alignment horizontal="center" vertical="center"/>
    </xf>
    <xf numFmtId="9" fontId="40" fillId="0" borderId="35" xfId="2" applyNumberFormat="1" applyFont="1" applyFill="1" applyBorder="1" applyAlignment="1" applyProtection="1">
      <alignment horizontal="center" vertical="center"/>
    </xf>
    <xf numFmtId="0" fontId="36" fillId="0" borderId="0" xfId="2" applyFont="1" applyFill="1" applyBorder="1" applyAlignment="1" applyProtection="1">
      <alignment vertical="center" wrapText="1"/>
    </xf>
    <xf numFmtId="0" fontId="0" fillId="0" borderId="0" xfId="0" applyAlignment="1" applyProtection="1">
      <alignment vertical="center" wrapText="1"/>
    </xf>
    <xf numFmtId="0" fontId="44" fillId="0" borderId="0" xfId="2" applyFont="1" applyAlignment="1" applyProtection="1">
      <alignment horizontal="right" vertical="center"/>
    </xf>
    <xf numFmtId="0" fontId="30" fillId="0" borderId="0" xfId="0" applyFont="1" applyAlignment="1" applyProtection="1">
      <alignment horizontal="right" vertical="center"/>
    </xf>
    <xf numFmtId="0" fontId="39" fillId="0" borderId="34" xfId="2" applyFont="1" applyFill="1" applyBorder="1" applyAlignment="1" applyProtection="1">
      <alignment horizontal="left" vertical="center" wrapText="1"/>
    </xf>
    <xf numFmtId="0" fontId="0" fillId="0" borderId="34" xfId="0" applyBorder="1" applyAlignment="1" applyProtection="1">
      <alignment horizontal="left" vertical="center" wrapText="1"/>
    </xf>
    <xf numFmtId="9" fontId="39" fillId="0" borderId="2" xfId="2" applyNumberFormat="1" applyFont="1"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43" fillId="0" borderId="34" xfId="2" applyFont="1" applyBorder="1" applyAlignment="1" applyProtection="1">
      <alignment horizontal="right" vertical="center" wrapText="1"/>
    </xf>
    <xf numFmtId="0" fontId="0" fillId="0" borderId="34" xfId="0" applyFont="1" applyBorder="1" applyAlignment="1" applyProtection="1">
      <alignment vertical="center" wrapText="1"/>
    </xf>
    <xf numFmtId="0" fontId="39" fillId="0" borderId="2" xfId="2" applyFont="1" applyBorder="1" applyAlignment="1" applyProtection="1">
      <alignment horizontal="center" vertical="center" wrapText="1"/>
      <protection hidden="1"/>
    </xf>
    <xf numFmtId="9" fontId="76" fillId="0" borderId="28" xfId="2" applyNumberFormat="1" applyFont="1" applyFill="1" applyBorder="1" applyAlignment="1" applyProtection="1">
      <alignment horizontal="center" vertical="top"/>
      <protection locked="0"/>
    </xf>
    <xf numFmtId="0" fontId="77" fillId="0" borderId="31" xfId="0" applyFont="1" applyBorder="1" applyAlignment="1" applyProtection="1">
      <alignment horizontal="center" vertical="top"/>
      <protection locked="0"/>
    </xf>
    <xf numFmtId="0" fontId="77" fillId="0" borderId="0" xfId="0" applyFont="1" applyBorder="1" applyAlignment="1" applyProtection="1">
      <alignment horizontal="center" vertical="top"/>
      <protection locked="0"/>
    </xf>
    <xf numFmtId="0" fontId="77" fillId="0" borderId="33" xfId="0" applyFont="1" applyBorder="1" applyAlignment="1" applyProtection="1">
      <alignment horizontal="center" vertical="top"/>
      <protection locked="0"/>
    </xf>
    <xf numFmtId="0" fontId="77" fillId="0" borderId="34" xfId="0" applyFont="1" applyBorder="1" applyAlignment="1" applyProtection="1">
      <alignment horizontal="center" vertical="top"/>
      <protection locked="0"/>
    </xf>
    <xf numFmtId="0" fontId="77" fillId="0" borderId="35" xfId="0" applyFont="1" applyBorder="1" applyAlignment="1" applyProtection="1">
      <alignment horizontal="center" vertical="top"/>
      <protection locked="0"/>
    </xf>
    <xf numFmtId="0" fontId="34" fillId="0" borderId="30" xfId="2" applyBorder="1" applyAlignment="1" applyProtection="1">
      <alignment wrapText="1"/>
    </xf>
    <xf numFmtId="0" fontId="0" fillId="0" borderId="92" xfId="0" applyBorder="1" applyAlignment="1">
      <alignment vertical="center" wrapText="1"/>
    </xf>
    <xf numFmtId="0" fontId="0" fillId="0" borderId="32" xfId="0" applyBorder="1" applyAlignment="1">
      <alignment vertical="center" wrapText="1"/>
    </xf>
    <xf numFmtId="0" fontId="0" fillId="0" borderId="90" xfId="0" applyBorder="1" applyAlignment="1">
      <alignment vertical="center" wrapText="1"/>
    </xf>
    <xf numFmtId="0" fontId="41" fillId="0" borderId="32" xfId="2" applyFont="1" applyFill="1" applyBorder="1" applyAlignment="1" applyProtection="1">
      <alignment horizontal="center" vertical="center" wrapText="1" shrinkToFit="1"/>
      <protection locked="0"/>
    </xf>
    <xf numFmtId="0" fontId="0" fillId="0" borderId="0" xfId="0" applyBorder="1" applyAlignment="1" applyProtection="1">
      <alignment horizontal="center" vertical="center"/>
      <protection locked="0"/>
    </xf>
    <xf numFmtId="0" fontId="0" fillId="0" borderId="90"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91" xfId="0" applyBorder="1" applyAlignment="1" applyProtection="1">
      <alignment horizontal="center" vertical="center"/>
      <protection locked="0"/>
    </xf>
    <xf numFmtId="0" fontId="9" fillId="2" borderId="1" xfId="0" applyFont="1" applyFill="1" applyBorder="1" applyAlignment="1">
      <alignment horizontal="center" vertical="center"/>
    </xf>
    <xf numFmtId="0" fontId="9" fillId="0" borderId="1" xfId="0" applyFont="1" applyBorder="1" applyAlignment="1">
      <alignment horizontal="center" vertical="center"/>
    </xf>
    <xf numFmtId="0" fontId="0" fillId="0" borderId="52" xfId="0" applyBorder="1" applyAlignment="1">
      <alignment vertical="center"/>
    </xf>
    <xf numFmtId="0" fontId="0" fillId="0" borderId="56" xfId="0" applyBorder="1" applyAlignment="1">
      <alignment vertical="center"/>
    </xf>
    <xf numFmtId="0" fontId="52" fillId="0" borderId="25" xfId="0" applyFont="1" applyBorder="1" applyAlignment="1">
      <alignment horizontal="center" vertical="center"/>
    </xf>
    <xf numFmtId="0" fontId="52" fillId="0" borderId="53" xfId="0" applyFont="1" applyBorder="1" applyAlignment="1">
      <alignment horizontal="center" vertical="center"/>
    </xf>
    <xf numFmtId="0" fontId="52" fillId="0" borderId="20" xfId="0" applyFont="1" applyBorder="1" applyAlignment="1">
      <alignment horizontal="center" vertical="center"/>
    </xf>
    <xf numFmtId="0" fontId="52" fillId="0" borderId="57" xfId="0" applyFont="1" applyBorder="1" applyAlignment="1">
      <alignment horizontal="center" vertical="center"/>
    </xf>
    <xf numFmtId="0" fontId="9" fillId="2" borderId="1" xfId="0" applyFont="1" applyFill="1" applyBorder="1" applyAlignment="1">
      <alignment vertical="center"/>
    </xf>
    <xf numFmtId="0" fontId="3" fillId="0" borderId="0" xfId="0" applyFont="1" applyBorder="1" applyAlignment="1">
      <alignment vertical="center" wrapText="1"/>
    </xf>
    <xf numFmtId="0" fontId="6" fillId="0" borderId="0" xfId="0" applyFont="1" applyBorder="1" applyAlignment="1">
      <alignment vertical="center" wrapText="1"/>
    </xf>
    <xf numFmtId="0" fontId="6" fillId="0" borderId="33" xfId="0" applyFont="1" applyBorder="1" applyAlignment="1">
      <alignment vertical="center" wrapText="1"/>
    </xf>
    <xf numFmtId="0" fontId="6" fillId="0" borderId="34" xfId="0" applyFont="1" applyBorder="1" applyAlignment="1">
      <alignment vertical="center" wrapText="1"/>
    </xf>
    <xf numFmtId="0" fontId="6" fillId="0" borderId="35" xfId="0" applyFont="1" applyBorder="1" applyAlignment="1">
      <alignment vertical="center" wrapText="1"/>
    </xf>
    <xf numFmtId="0" fontId="8" fillId="0" borderId="0" xfId="0" applyFont="1" applyAlignment="1">
      <alignment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xf>
    <xf numFmtId="0" fontId="7" fillId="2" borderId="30" xfId="0" applyFont="1" applyFill="1" applyBorder="1" applyAlignment="1">
      <alignment horizontal="center" vertical="center"/>
    </xf>
    <xf numFmtId="0" fontId="49" fillId="2" borderId="29" xfId="0" applyFont="1" applyFill="1" applyBorder="1" applyAlignment="1">
      <alignment horizontal="center" vertical="center"/>
    </xf>
    <xf numFmtId="0" fontId="6" fillId="0" borderId="28" xfId="0" applyFont="1" applyBorder="1" applyAlignment="1">
      <alignment vertical="center" wrapText="1"/>
    </xf>
    <xf numFmtId="0" fontId="6" fillId="0" borderId="31" xfId="0" applyFont="1" applyBorder="1" applyAlignment="1">
      <alignment vertical="center" wrapText="1"/>
    </xf>
    <xf numFmtId="0" fontId="6" fillId="0" borderId="26" xfId="0" applyFont="1" applyBorder="1" applyAlignment="1">
      <alignment vertical="center" wrapText="1"/>
    </xf>
    <xf numFmtId="0" fontId="6" fillId="0" borderId="12" xfId="0" applyFont="1" applyBorder="1" applyAlignment="1">
      <alignment vertical="center" wrapText="1"/>
    </xf>
    <xf numFmtId="0" fontId="7" fillId="0" borderId="30" xfId="0" applyFont="1" applyFill="1" applyBorder="1" applyAlignment="1">
      <alignment horizontal="center" vertical="center"/>
    </xf>
    <xf numFmtId="0" fontId="49" fillId="0" borderId="29" xfId="0" applyFont="1" applyFill="1" applyBorder="1" applyAlignment="1">
      <alignment horizontal="center" vertical="center"/>
    </xf>
    <xf numFmtId="0" fontId="5" fillId="0" borderId="0" xfId="0" applyFont="1" applyAlignment="1">
      <alignment vertical="center"/>
    </xf>
    <xf numFmtId="0" fontId="0" fillId="2" borderId="30" xfId="0" applyFill="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vertical="top"/>
    </xf>
    <xf numFmtId="0" fontId="11" fillId="0" borderId="0" xfId="0" applyFont="1" applyBorder="1" applyAlignment="1">
      <alignment vertical="top" wrapText="1"/>
    </xf>
    <xf numFmtId="0" fontId="3" fillId="2" borderId="4" xfId="0" applyFont="1" applyFill="1" applyBorder="1" applyAlignment="1">
      <alignment vertical="center"/>
    </xf>
    <xf numFmtId="0" fontId="3" fillId="0" borderId="26" xfId="0" applyFont="1" applyBorder="1" applyAlignment="1">
      <alignment vertical="center"/>
    </xf>
    <xf numFmtId="0" fontId="3" fillId="0" borderId="12" xfId="0" applyFont="1" applyBorder="1" applyAlignment="1">
      <alignment vertical="center"/>
    </xf>
    <xf numFmtId="0" fontId="3" fillId="2" borderId="30" xfId="0" applyFont="1" applyFill="1" applyBorder="1" applyAlignment="1">
      <alignment vertical="center"/>
    </xf>
    <xf numFmtId="0" fontId="3" fillId="0" borderId="28" xfId="0" applyFont="1" applyBorder="1" applyAlignment="1">
      <alignment vertical="center"/>
    </xf>
    <xf numFmtId="0" fontId="3" fillId="0" borderId="31" xfId="0" applyFont="1" applyBorder="1" applyAlignment="1">
      <alignment vertical="center"/>
    </xf>
    <xf numFmtId="0" fontId="3" fillId="0" borderId="29" xfId="0" applyFont="1" applyBorder="1" applyAlignment="1">
      <alignment vertical="center"/>
    </xf>
    <xf numFmtId="0" fontId="3" fillId="0" borderId="34" xfId="0" applyFont="1" applyBorder="1" applyAlignment="1">
      <alignment vertical="center"/>
    </xf>
    <xf numFmtId="0" fontId="3" fillId="0" borderId="35" xfId="0" applyFont="1" applyBorder="1" applyAlignment="1">
      <alignment vertical="center"/>
    </xf>
    <xf numFmtId="0" fontId="9" fillId="0" borderId="0" xfId="0" applyFont="1" applyBorder="1" applyAlignment="1">
      <alignment horizontal="right" vertical="center"/>
    </xf>
    <xf numFmtId="0" fontId="0" fillId="0" borderId="0" xfId="0" applyBorder="1" applyAlignment="1">
      <alignment horizontal="center" vertical="center"/>
    </xf>
    <xf numFmtId="0" fontId="0" fillId="2" borderId="61" xfId="0" applyFill="1" applyBorder="1" applyAlignment="1">
      <alignment vertical="center"/>
    </xf>
    <xf numFmtId="0" fontId="0" fillId="2" borderId="69" xfId="0" applyFill="1" applyBorder="1" applyAlignment="1">
      <alignment vertical="center"/>
    </xf>
    <xf numFmtId="0" fontId="0" fillId="0" borderId="12" xfId="0" applyFill="1" applyBorder="1" applyAlignment="1">
      <alignment vertical="center"/>
    </xf>
    <xf numFmtId="0" fontId="0" fillId="0" borderId="1" xfId="0" applyFill="1" applyBorder="1" applyAlignment="1">
      <alignment vertical="center" wrapText="1"/>
    </xf>
    <xf numFmtId="0" fontId="11" fillId="0" borderId="1" xfId="0" applyFont="1" applyFill="1" applyBorder="1" applyAlignment="1">
      <alignment horizontal="left" vertical="center" wrapText="1"/>
    </xf>
    <xf numFmtId="0" fontId="0" fillId="0" borderId="1" xfId="0" applyBorder="1" applyAlignment="1">
      <alignment horizontal="left" vertical="center" wrapText="1"/>
    </xf>
    <xf numFmtId="0" fontId="9" fillId="0" borderId="28" xfId="0" applyFont="1" applyFill="1" applyBorder="1" applyAlignment="1">
      <alignment horizontal="right" vertical="center" shrinkToFit="1"/>
    </xf>
    <xf numFmtId="0" fontId="0" fillId="0" borderId="28" xfId="0" applyBorder="1" applyAlignment="1">
      <alignment horizontal="right" vertical="center"/>
    </xf>
    <xf numFmtId="0" fontId="10" fillId="0" borderId="0" xfId="0" applyFont="1" applyFill="1" applyBorder="1" applyAlignment="1">
      <alignment vertical="center"/>
    </xf>
    <xf numFmtId="0" fontId="11" fillId="0" borderId="0" xfId="0" applyFont="1" applyBorder="1" applyAlignment="1">
      <alignment vertical="center"/>
    </xf>
    <xf numFmtId="0" fontId="10" fillId="0" borderId="0" xfId="0" applyFont="1" applyFill="1" applyBorder="1" applyAlignment="1">
      <alignment vertical="center" wrapText="1"/>
    </xf>
    <xf numFmtId="0" fontId="0" fillId="0" borderId="1" xfId="0" applyFill="1" applyBorder="1" applyAlignment="1">
      <alignment vertical="center"/>
    </xf>
    <xf numFmtId="0" fontId="0" fillId="0" borderId="1" xfId="0" applyFill="1" applyBorder="1" applyAlignment="1">
      <alignment horizontal="center" vertical="center"/>
    </xf>
    <xf numFmtId="0" fontId="4" fillId="0" borderId="1" xfId="0" applyFont="1" applyFill="1" applyBorder="1" applyAlignment="1">
      <alignment horizontal="center" vertical="center" wrapText="1"/>
    </xf>
    <xf numFmtId="0" fontId="10" fillId="0" borderId="5" xfId="0" applyFont="1" applyFill="1" applyBorder="1" applyAlignment="1">
      <alignment vertical="center" wrapText="1"/>
    </xf>
    <xf numFmtId="0" fontId="10" fillId="0" borderId="3" xfId="0" applyFont="1" applyBorder="1" applyAlignment="1">
      <alignment vertical="center" wrapText="1"/>
    </xf>
    <xf numFmtId="0" fontId="5" fillId="2" borderId="38" xfId="0" applyFont="1" applyFill="1" applyBorder="1" applyAlignment="1">
      <alignment vertical="center" shrinkToFit="1"/>
    </xf>
    <xf numFmtId="0" fontId="5" fillId="2" borderId="66" xfId="0" applyFont="1" applyFill="1" applyBorder="1" applyAlignment="1">
      <alignment vertical="center" shrinkToFit="1"/>
    </xf>
    <xf numFmtId="0" fontId="5" fillId="2" borderId="67" xfId="0" applyFont="1" applyFill="1" applyBorder="1" applyAlignment="1">
      <alignment vertical="center" shrinkToFit="1"/>
    </xf>
    <xf numFmtId="0" fontId="5" fillId="2" borderId="68" xfId="0" applyFont="1" applyFill="1" applyBorder="1" applyAlignment="1">
      <alignment vertical="center" shrinkToFit="1"/>
    </xf>
    <xf numFmtId="0" fontId="0" fillId="0" borderId="30" xfId="0" applyFill="1" applyBorder="1" applyAlignment="1">
      <alignment horizontal="center" vertical="center"/>
    </xf>
    <xf numFmtId="0" fontId="5" fillId="0" borderId="28" xfId="0" applyFont="1" applyFill="1" applyBorder="1" applyAlignment="1">
      <alignment vertical="center"/>
    </xf>
    <xf numFmtId="0" fontId="5" fillId="0" borderId="31" xfId="0" applyFont="1" applyBorder="1" applyAlignment="1">
      <alignment vertical="center"/>
    </xf>
    <xf numFmtId="0" fontId="5" fillId="0" borderId="0" xfId="0" applyFont="1" applyFill="1" applyBorder="1" applyAlignment="1">
      <alignment vertical="center"/>
    </xf>
    <xf numFmtId="0" fontId="5" fillId="0" borderId="33" xfId="0" applyFont="1" applyBorder="1" applyAlignment="1">
      <alignment vertical="center"/>
    </xf>
    <xf numFmtId="0" fontId="5" fillId="2" borderId="64" xfId="0" applyFont="1" applyFill="1" applyBorder="1" applyAlignment="1">
      <alignment vertical="center" shrinkToFit="1"/>
    </xf>
    <xf numFmtId="0" fontId="5" fillId="2" borderId="65" xfId="0" applyFont="1" applyFill="1" applyBorder="1" applyAlignment="1">
      <alignment vertical="center" shrinkToFit="1"/>
    </xf>
    <xf numFmtId="0" fontId="5" fillId="0" borderId="28" xfId="0" applyFont="1" applyBorder="1" applyAlignment="1">
      <alignment vertical="center"/>
    </xf>
    <xf numFmtId="0" fontId="0" fillId="0" borderId="0" xfId="0" applyFill="1" applyBorder="1" applyAlignment="1">
      <alignment horizontal="center" vertical="center"/>
    </xf>
    <xf numFmtId="0" fontId="0" fillId="0" borderId="27" xfId="0" applyBorder="1" applyAlignment="1">
      <alignment horizontal="center" vertical="center"/>
    </xf>
    <xf numFmtId="0" fontId="0" fillId="0" borderId="12" xfId="0" applyBorder="1" applyAlignment="1">
      <alignment horizontal="center" vertical="center"/>
    </xf>
    <xf numFmtId="0" fontId="9" fillId="0" borderId="0" xfId="0" applyFont="1" applyBorder="1" applyAlignment="1">
      <alignment vertical="center"/>
    </xf>
    <xf numFmtId="0" fontId="9" fillId="0" borderId="33" xfId="0" applyFont="1" applyBorder="1" applyAlignment="1">
      <alignment vertical="center"/>
    </xf>
    <xf numFmtId="0" fontId="8" fillId="0" borderId="0" xfId="0" applyFont="1" applyBorder="1" applyAlignment="1">
      <alignment horizontal="left" vertical="center"/>
    </xf>
    <xf numFmtId="0" fontId="9" fillId="0" borderId="0" xfId="0" applyFont="1" applyBorder="1" applyAlignment="1">
      <alignment horizontal="left" vertical="center" wrapText="1"/>
    </xf>
    <xf numFmtId="0" fontId="9" fillId="0" borderId="0" xfId="0" applyFont="1" applyBorder="1" applyAlignment="1">
      <alignment vertical="center" wrapText="1"/>
    </xf>
    <xf numFmtId="0" fontId="9" fillId="2" borderId="30" xfId="0" applyFont="1" applyFill="1" applyBorder="1" applyAlignment="1">
      <alignment vertical="center"/>
    </xf>
    <xf numFmtId="0" fontId="9" fillId="2" borderId="28" xfId="0" applyFont="1" applyFill="1" applyBorder="1" applyAlignment="1">
      <alignment vertical="center"/>
    </xf>
    <xf numFmtId="0" fontId="9" fillId="2" borderId="31" xfId="0" applyFont="1" applyFill="1" applyBorder="1" applyAlignment="1">
      <alignment vertical="center"/>
    </xf>
    <xf numFmtId="0" fontId="9" fillId="2" borderId="29" xfId="0" applyFont="1" applyFill="1" applyBorder="1" applyAlignment="1">
      <alignment vertical="center"/>
    </xf>
    <xf numFmtId="0" fontId="9" fillId="2" borderId="34" xfId="0" applyFont="1" applyFill="1" applyBorder="1" applyAlignment="1">
      <alignment vertical="center"/>
    </xf>
    <xf numFmtId="0" fontId="9" fillId="2" borderId="35" xfId="0" applyFont="1" applyFill="1" applyBorder="1" applyAlignment="1">
      <alignment vertical="center"/>
    </xf>
    <xf numFmtId="0" fontId="1" fillId="2" borderId="30" xfId="0" applyFont="1" applyFill="1" applyBorder="1" applyAlignment="1">
      <alignment horizontal="center" vertical="center"/>
    </xf>
    <xf numFmtId="0" fontId="49" fillId="2" borderId="32" xfId="0" applyFont="1" applyFill="1" applyBorder="1" applyAlignment="1">
      <alignment horizontal="center" vertical="center"/>
    </xf>
    <xf numFmtId="0" fontId="49" fillId="2" borderId="30" xfId="0" applyFont="1" applyFill="1" applyBorder="1" applyAlignment="1">
      <alignment horizontal="center" vertical="center"/>
    </xf>
    <xf numFmtId="0" fontId="0" fillId="0" borderId="0" xfId="0" applyAlignment="1">
      <alignment horizontal="right" vertical="center"/>
    </xf>
    <xf numFmtId="0" fontId="0" fillId="0" borderId="33" xfId="0" applyBorder="1" applyAlignment="1">
      <alignment vertical="center" wrapText="1"/>
    </xf>
    <xf numFmtId="0" fontId="0" fillId="0" borderId="28" xfId="0" applyBorder="1" applyAlignment="1">
      <alignment horizontal="center" vertical="center" wrapText="1"/>
    </xf>
    <xf numFmtId="0" fontId="0" fillId="0" borderId="34" xfId="0" applyBorder="1" applyAlignment="1">
      <alignment horizontal="center" vertical="center"/>
    </xf>
    <xf numFmtId="0" fontId="5" fillId="0" borderId="0" xfId="0" applyFont="1" applyAlignment="1">
      <alignment vertical="center" wrapText="1"/>
    </xf>
    <xf numFmtId="0" fontId="0" fillId="0" borderId="0" xfId="0" applyBorder="1" applyAlignment="1">
      <alignment horizontal="left" vertical="center" wrapText="1"/>
    </xf>
    <xf numFmtId="0" fontId="0" fillId="0" borderId="0" xfId="0" applyAlignment="1">
      <alignment horizontal="left" vertical="center" wrapText="1"/>
    </xf>
    <xf numFmtId="0" fontId="0" fillId="0" borderId="29" xfId="0" applyBorder="1" applyAlignment="1">
      <alignment horizontal="center" vertical="center"/>
    </xf>
    <xf numFmtId="0" fontId="0" fillId="2" borderId="26" xfId="0" applyFill="1" applyBorder="1" applyAlignment="1">
      <alignment horizontal="right" vertical="center"/>
    </xf>
    <xf numFmtId="0" fontId="0" fillId="2" borderId="26" xfId="0" applyFill="1" applyBorder="1" applyAlignment="1">
      <alignment horizontal="center" vertical="center"/>
    </xf>
    <xf numFmtId="0" fontId="0" fillId="0" borderId="26" xfId="0" applyBorder="1" applyAlignment="1">
      <alignment vertical="center" shrinkToFit="1"/>
    </xf>
    <xf numFmtId="0" fontId="0" fillId="0" borderId="12" xfId="0" applyBorder="1" applyAlignment="1">
      <alignment vertical="center" shrinkToFit="1"/>
    </xf>
    <xf numFmtId="0" fontId="0" fillId="2" borderId="4" xfId="0" applyFill="1" applyBorder="1" applyAlignment="1">
      <alignment horizontal="center" vertical="center"/>
    </xf>
    <xf numFmtId="0" fontId="0" fillId="2" borderId="4" xfId="0" applyFill="1" applyBorder="1" applyAlignment="1">
      <alignment horizontal="right" vertical="center"/>
    </xf>
    <xf numFmtId="0" fontId="0" fillId="2" borderId="4" xfId="0" applyFill="1" applyBorder="1" applyAlignment="1">
      <alignment horizontal="left" vertical="center" wrapText="1"/>
    </xf>
    <xf numFmtId="0" fontId="0" fillId="2" borderId="26" xfId="0" applyFill="1" applyBorder="1" applyAlignment="1">
      <alignment horizontal="left" vertical="center"/>
    </xf>
    <xf numFmtId="0" fontId="0" fillId="2" borderId="12" xfId="0" applyFill="1" applyBorder="1" applyAlignment="1">
      <alignment horizontal="left" vertical="center"/>
    </xf>
  </cellXfs>
  <cellStyles count="4">
    <cellStyle name="ハイパーリンク" xfId="1" builtinId="8"/>
    <cellStyle name="桁区切り" xfId="3" builtinId="6"/>
    <cellStyle name="標準" xfId="0" builtinId="0"/>
    <cellStyle name="標準 2" xfId="2"/>
  </cellStyles>
  <dxfs count="4">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fmlaLink="主幹専任化要件!$L$29" lockText="1" noThreeD="1"/>
</file>

<file path=xl/ctrlProps/ctrlProp102.xml><?xml version="1.0" encoding="utf-8"?>
<formControlPr xmlns="http://schemas.microsoft.com/office/spreadsheetml/2009/9/main" objectType="CheckBox" fmlaLink="主幹専任化要件!$L$31" lockText="1" noThreeD="1"/>
</file>

<file path=xl/ctrlProps/ctrlProp103.xml><?xml version="1.0" encoding="utf-8"?>
<formControlPr xmlns="http://schemas.microsoft.com/office/spreadsheetml/2009/9/main" objectType="CheckBox" fmlaLink="主幹専任化要件!$L$32" lockText="1" noThreeD="1"/>
</file>

<file path=xl/ctrlProps/ctrlProp104.xml><?xml version="1.0" encoding="utf-8"?>
<formControlPr xmlns="http://schemas.microsoft.com/office/spreadsheetml/2009/9/main" objectType="CheckBox" fmlaLink="主幹専任化要件!$L$34" lockText="1" noThreeD="1"/>
</file>

<file path=xl/ctrlProps/ctrlProp105.xml><?xml version="1.0" encoding="utf-8"?>
<formControlPr xmlns="http://schemas.microsoft.com/office/spreadsheetml/2009/9/main" objectType="CheckBox" fmlaLink="主幹専任化要件!$L$36" lockText="1" noThreeD="1"/>
</file>

<file path=xl/ctrlProps/ctrlProp106.xml><?xml version="1.0" encoding="utf-8"?>
<formControlPr xmlns="http://schemas.microsoft.com/office/spreadsheetml/2009/9/main" objectType="CheckBox" fmlaLink="主幹専任化要件!$L$29" lockText="1" noThreeD="1"/>
</file>

<file path=xl/ctrlProps/ctrlProp107.xml><?xml version="1.0" encoding="utf-8"?>
<formControlPr xmlns="http://schemas.microsoft.com/office/spreadsheetml/2009/9/main" objectType="CheckBox" fmlaLink="主幹専任化要件!$L$14" lockText="1" noThreeD="1"/>
</file>

<file path=xl/ctrlProps/ctrlProp108.xml><?xml version="1.0" encoding="utf-8"?>
<formControlPr xmlns="http://schemas.microsoft.com/office/spreadsheetml/2009/9/main" objectType="CheckBox" fmlaLink="主幹専任化要件!$L$16" lockText="1" noThreeD="1"/>
</file>

<file path=xl/ctrlProps/ctrlProp109.xml><?xml version="1.0" encoding="utf-8"?>
<formControlPr xmlns="http://schemas.microsoft.com/office/spreadsheetml/2009/9/main" objectType="CheckBox" fmlaLink="主幹専任化要件!$L$32"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fmlaLink="主幹専任化要件!$L$18" lockText="1" noThreeD="1"/>
</file>

<file path=xl/ctrlProps/ctrlProp111.xml><?xml version="1.0" encoding="utf-8"?>
<formControlPr xmlns="http://schemas.microsoft.com/office/spreadsheetml/2009/9/main" objectType="CheckBox" fmlaLink="主幹専任化要件!$L$34" lockText="1" noThreeD="1"/>
</file>

<file path=xl/ctrlProps/ctrlProp112.xml><?xml version="1.0" encoding="utf-8"?>
<formControlPr xmlns="http://schemas.microsoft.com/office/spreadsheetml/2009/9/main" objectType="CheckBox" fmlaLink="主幹専任化要件!$L$20"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fmlaLink="$L$21" lockText="1" noThreeD="1"/>
</file>

<file path=xl/ctrlProps/ctrlProp117.xml><?xml version="1.0" encoding="utf-8"?>
<formControlPr xmlns="http://schemas.microsoft.com/office/spreadsheetml/2009/9/main" objectType="CheckBox" fmlaLink="$L$22" lockText="1" noThreeD="1"/>
</file>

<file path=xl/ctrlProps/ctrlProp118.xml><?xml version="1.0" encoding="utf-8"?>
<formControlPr xmlns="http://schemas.microsoft.com/office/spreadsheetml/2009/9/main" objectType="CheckBox" fmlaLink="$L$23" lockText="1" noThreeD="1"/>
</file>

<file path=xl/ctrlProps/ctrlProp119.xml><?xml version="1.0" encoding="utf-8"?>
<formControlPr xmlns="http://schemas.microsoft.com/office/spreadsheetml/2009/9/main" objectType="CheckBox" fmlaLink="$L$12"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fmlaLink="$L$15" lockText="1" noThreeD="1"/>
</file>

<file path=xl/ctrlProps/ctrlProp121.xml><?xml version="1.0" encoding="utf-8"?>
<formControlPr xmlns="http://schemas.microsoft.com/office/spreadsheetml/2009/9/main" objectType="CheckBox" fmlaLink="$L$18" lockText="1" noThreeD="1"/>
</file>

<file path=xl/ctrlProps/ctrlProp122.xml><?xml version="1.0" encoding="utf-8"?>
<formControlPr xmlns="http://schemas.microsoft.com/office/spreadsheetml/2009/9/main" objectType="CheckBox" fmlaLink="$L$9"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R$26" lockText="1" noThreeD="1"/>
</file>

<file path=xl/ctrlProps/ctrlProp47.xml><?xml version="1.0" encoding="utf-8"?>
<formControlPr xmlns="http://schemas.microsoft.com/office/spreadsheetml/2009/9/main" objectType="CheckBox" fmlaLink="$R$28" lockText="1" noThreeD="1"/>
</file>

<file path=xl/ctrlProps/ctrlProp48.xml><?xml version="1.0" encoding="utf-8"?>
<formControlPr xmlns="http://schemas.microsoft.com/office/spreadsheetml/2009/9/main" objectType="CheckBox" fmlaLink="$R$30" lockText="1" noThreeD="1"/>
</file>

<file path=xl/ctrlProps/ctrlProp49.xml><?xml version="1.0" encoding="utf-8"?>
<formControlPr xmlns="http://schemas.microsoft.com/office/spreadsheetml/2009/9/main" objectType="CheckBox" fmlaLink="$R$13"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fmlaLink="$R$23" lockText="1" noThreeD="1"/>
</file>

<file path=xl/ctrlProps/ctrlProp51.xml><?xml version="1.0" encoding="utf-8"?>
<formControlPr xmlns="http://schemas.microsoft.com/office/spreadsheetml/2009/9/main" objectType="CheckBox" fmlaLink="$R$28" lockText="1" noThreeD="1"/>
</file>

<file path=xl/ctrlProps/ctrlProp52.xml><?xml version="1.0" encoding="utf-8"?>
<formControlPr xmlns="http://schemas.microsoft.com/office/spreadsheetml/2009/9/main" objectType="CheckBox" fmlaLink="$R$27"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fmlaLink="$AI$17" noThreeD="1"/>
</file>

<file path=xl/ctrlProps/ctrlProp64.xml><?xml version="1.0" encoding="utf-8"?>
<formControlPr xmlns="http://schemas.microsoft.com/office/spreadsheetml/2009/9/main" objectType="CheckBox" fmlaLink="$AI$42" noThreeD="1"/>
</file>

<file path=xl/ctrlProps/ctrlProp65.xml><?xml version="1.0" encoding="utf-8"?>
<formControlPr xmlns="http://schemas.microsoft.com/office/spreadsheetml/2009/9/main" objectType="CheckBox" fmlaLink="$M$10"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fmlaLink="$L$9" lockText="1" noThreeD="1"/>
</file>

<file path=xl/ctrlProps/ctrlProp68.xml><?xml version="1.0" encoding="utf-8"?>
<formControlPr xmlns="http://schemas.microsoft.com/office/spreadsheetml/2009/9/main" objectType="CheckBox" fmlaLink="$L$10"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fmlaLink="$L$14" lockText="1" noThreeD="1"/>
</file>

<file path=xl/ctrlProps/ctrlProp74.xml><?xml version="1.0" encoding="utf-8"?>
<formControlPr xmlns="http://schemas.microsoft.com/office/spreadsheetml/2009/9/main" objectType="CheckBox" fmlaLink="$L$16" lockText="1" noThreeD="1"/>
</file>

<file path=xl/ctrlProps/ctrlProp75.xml><?xml version="1.0" encoding="utf-8"?>
<formControlPr xmlns="http://schemas.microsoft.com/office/spreadsheetml/2009/9/main" objectType="CheckBox" fmlaLink="$L$18" lockText="1" noThreeD="1"/>
</file>

<file path=xl/ctrlProps/ctrlProp76.xml><?xml version="1.0" encoding="utf-8"?>
<formControlPr xmlns="http://schemas.microsoft.com/office/spreadsheetml/2009/9/main" objectType="CheckBox" fmlaLink="$L$20" lockText="1" noThreeD="1"/>
</file>

<file path=xl/ctrlProps/ctrlProp77.xml><?xml version="1.0" encoding="utf-8"?>
<formControlPr xmlns="http://schemas.microsoft.com/office/spreadsheetml/2009/9/main" objectType="CheckBox" fmlaLink="$L$22" lockText="1" noThreeD="1"/>
</file>

<file path=xl/ctrlProps/ctrlProp78.xml><?xml version="1.0" encoding="utf-8"?>
<formControlPr xmlns="http://schemas.microsoft.com/office/spreadsheetml/2009/9/main" objectType="CheckBox" fmlaLink="$L$29" lockText="1" noThreeD="1"/>
</file>

<file path=xl/ctrlProps/ctrlProp79.xml><?xml version="1.0" encoding="utf-8"?>
<formControlPr xmlns="http://schemas.microsoft.com/office/spreadsheetml/2009/9/main" objectType="CheckBox" fmlaLink="$L$32"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fmlaLink="$L$34" lockText="1" noThreeD="1"/>
</file>

<file path=xl/ctrlProps/ctrlProp81.xml><?xml version="1.0" encoding="utf-8"?>
<formControlPr xmlns="http://schemas.microsoft.com/office/spreadsheetml/2009/9/main" objectType="CheckBox" fmlaLink="$L$16" lockText="1" noThreeD="1"/>
</file>

<file path=xl/ctrlProps/ctrlProp82.xml><?xml version="1.0" encoding="utf-8"?>
<formControlPr xmlns="http://schemas.microsoft.com/office/spreadsheetml/2009/9/main" objectType="CheckBox" fmlaLink="$L$20" lockText="1" noThreeD="1"/>
</file>

<file path=xl/ctrlProps/ctrlProp83.xml><?xml version="1.0" encoding="utf-8"?>
<formControlPr xmlns="http://schemas.microsoft.com/office/spreadsheetml/2009/9/main" objectType="CheckBox" fmlaLink="$L$25"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fmlaLink="$L$24"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fmlaLink="$N$31"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77258</xdr:colOff>
      <xdr:row>1</xdr:row>
      <xdr:rowOff>138642</xdr:rowOff>
    </xdr:from>
    <xdr:to>
      <xdr:col>23</xdr:col>
      <xdr:colOff>32808</xdr:colOff>
      <xdr:row>3</xdr:row>
      <xdr:rowOff>46567</xdr:rowOff>
    </xdr:to>
    <xdr:sp macro="" textlink="">
      <xdr:nvSpPr>
        <xdr:cNvPr id="3" name="楕円 2"/>
        <xdr:cNvSpPr/>
      </xdr:nvSpPr>
      <xdr:spPr>
        <a:xfrm>
          <a:off x="3877733" y="329142"/>
          <a:ext cx="755650" cy="2889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56029</xdr:colOff>
      <xdr:row>19</xdr:row>
      <xdr:rowOff>44824</xdr:rowOff>
    </xdr:from>
    <xdr:to>
      <xdr:col>10</xdr:col>
      <xdr:colOff>761999</xdr:colOff>
      <xdr:row>20</xdr:row>
      <xdr:rowOff>605118</xdr:rowOff>
    </xdr:to>
    <xdr:sp macro="" textlink="">
      <xdr:nvSpPr>
        <xdr:cNvPr id="2" name="角丸四角形 1"/>
        <xdr:cNvSpPr/>
      </xdr:nvSpPr>
      <xdr:spPr>
        <a:xfrm>
          <a:off x="5053853" y="7182971"/>
          <a:ext cx="705970" cy="862853"/>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年末</a:t>
          </a:r>
          <a:endParaRPr kumimoji="1" lang="en-US" altLang="ja-JP" sz="1400"/>
        </a:p>
        <a:p>
          <a:pPr algn="ctr"/>
          <a:r>
            <a:rPr kumimoji="1" lang="ja-JP" altLang="en-US" sz="1400"/>
            <a:t>年始</a:t>
          </a:r>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32</xdr:col>
          <xdr:colOff>66675</xdr:colOff>
          <xdr:row>15</xdr:row>
          <xdr:rowOff>28575</xdr:rowOff>
        </xdr:from>
        <xdr:to>
          <xdr:col>32</xdr:col>
          <xdr:colOff>390525</xdr:colOff>
          <xdr:row>16</xdr:row>
          <xdr:rowOff>219075</xdr:rowOff>
        </xdr:to>
        <xdr:sp macro="" textlink="">
          <xdr:nvSpPr>
            <xdr:cNvPr id="65537" name="Check Box 1" hidden="1">
              <a:extLst>
                <a:ext uri="{63B3BB69-23CF-44E3-9099-C40C66FF867C}">
                  <a14:compatExt spid="_x0000_s655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oneCellAnchor>
    <xdr:from>
      <xdr:col>30</xdr:col>
      <xdr:colOff>200025</xdr:colOff>
      <xdr:row>14</xdr:row>
      <xdr:rowOff>95250</xdr:rowOff>
    </xdr:from>
    <xdr:ext cx="891270" cy="259045"/>
    <xdr:sp macro="" textlink="">
      <xdr:nvSpPr>
        <xdr:cNvPr id="2" name="テキスト ボックス 1"/>
        <xdr:cNvSpPr txBox="1"/>
      </xdr:nvSpPr>
      <xdr:spPr>
        <a:xfrm>
          <a:off x="6772275" y="4524375"/>
          <a:ext cx="89127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BIZ UDPゴシック" panose="020B0400000000000000" pitchFamily="50" charset="-128"/>
              <a:ea typeface="BIZ UDPゴシック" panose="020B0400000000000000" pitchFamily="50" charset="-128"/>
            </a:rPr>
            <a:t>チェック欄↓</a:t>
          </a:r>
        </a:p>
      </xdr:txBody>
    </xdr:sp>
    <xdr:clientData/>
  </xdr:oneCellAnchor>
  <mc:AlternateContent xmlns:mc="http://schemas.openxmlformats.org/markup-compatibility/2006">
    <mc:Choice xmlns:a14="http://schemas.microsoft.com/office/drawing/2010/main" Requires="a14">
      <xdr:twoCellAnchor editAs="oneCell">
        <xdr:from>
          <xdr:col>32</xdr:col>
          <xdr:colOff>66675</xdr:colOff>
          <xdr:row>40</xdr:row>
          <xdr:rowOff>28575</xdr:rowOff>
        </xdr:from>
        <xdr:to>
          <xdr:col>32</xdr:col>
          <xdr:colOff>390525</xdr:colOff>
          <xdr:row>41</xdr:row>
          <xdr:rowOff>219075</xdr:rowOff>
        </xdr:to>
        <xdr:sp macro="" textlink="">
          <xdr:nvSpPr>
            <xdr:cNvPr id="65538" name="Check Box 2" hidden="1">
              <a:extLst>
                <a:ext uri="{63B3BB69-23CF-44E3-9099-C40C66FF867C}">
                  <a14:compatExt spid="_x0000_s655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oneCellAnchor>
    <xdr:from>
      <xdr:col>30</xdr:col>
      <xdr:colOff>200025</xdr:colOff>
      <xdr:row>39</xdr:row>
      <xdr:rowOff>95250</xdr:rowOff>
    </xdr:from>
    <xdr:ext cx="891270" cy="259045"/>
    <xdr:sp macro="" textlink="">
      <xdr:nvSpPr>
        <xdr:cNvPr id="5" name="テキスト ボックス 4"/>
        <xdr:cNvSpPr txBox="1"/>
      </xdr:nvSpPr>
      <xdr:spPr>
        <a:xfrm>
          <a:off x="6772275" y="4810125"/>
          <a:ext cx="89127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BIZ UDPゴシック" panose="020B0400000000000000" pitchFamily="50" charset="-128"/>
              <a:ea typeface="BIZ UDPゴシック" panose="020B0400000000000000" pitchFamily="50" charset="-128"/>
            </a:rPr>
            <a:t>チェック欄↓</a:t>
          </a:r>
        </a:p>
      </xdr:txBody>
    </xdr:sp>
    <xdr:clientData/>
  </xdr:one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228600</xdr:colOff>
          <xdr:row>8</xdr:row>
          <xdr:rowOff>66675</xdr:rowOff>
        </xdr:from>
        <xdr:to>
          <xdr:col>5</xdr:col>
          <xdr:colOff>533400</xdr:colOff>
          <xdr:row>10</xdr:row>
          <xdr:rowOff>28575</xdr:rowOff>
        </xdr:to>
        <xdr:sp macro="" textlink="">
          <xdr:nvSpPr>
            <xdr:cNvPr id="33801" name="Check Box 9" hidden="1">
              <a:extLst>
                <a:ext uri="{63B3BB69-23CF-44E3-9099-C40C66FF867C}">
                  <a14:compatExt spid="_x0000_s338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8</xdr:row>
          <xdr:rowOff>66675</xdr:rowOff>
        </xdr:from>
        <xdr:to>
          <xdr:col>7</xdr:col>
          <xdr:colOff>542925</xdr:colOff>
          <xdr:row>10</xdr:row>
          <xdr:rowOff>28575</xdr:rowOff>
        </xdr:to>
        <xdr:sp macro="" textlink="">
          <xdr:nvSpPr>
            <xdr:cNvPr id="33803" name="Check Box 11" hidden="1">
              <a:extLst>
                <a:ext uri="{63B3BB69-23CF-44E3-9099-C40C66FF867C}">
                  <a14:compatExt spid="_x0000_s338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xdr:twoCellAnchor>
    <xdr:from>
      <xdr:col>5</xdr:col>
      <xdr:colOff>266699</xdr:colOff>
      <xdr:row>9</xdr:row>
      <xdr:rowOff>47624</xdr:rowOff>
    </xdr:from>
    <xdr:to>
      <xdr:col>5</xdr:col>
      <xdr:colOff>647700</xdr:colOff>
      <xdr:row>10</xdr:row>
      <xdr:rowOff>171450</xdr:rowOff>
    </xdr:to>
    <xdr:sp macro="" textlink="">
      <xdr:nvSpPr>
        <xdr:cNvPr id="2" name="左中かっこ 1"/>
        <xdr:cNvSpPr/>
      </xdr:nvSpPr>
      <xdr:spPr>
        <a:xfrm>
          <a:off x="3086099" y="2085974"/>
          <a:ext cx="381001" cy="361951"/>
        </a:xfrm>
        <a:prstGeom prst="leftBrace">
          <a:avLst>
            <a:gd name="adj1" fmla="val 8232"/>
            <a:gd name="adj2" fmla="val 2509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266699</xdr:colOff>
      <xdr:row>24</xdr:row>
      <xdr:rowOff>47624</xdr:rowOff>
    </xdr:from>
    <xdr:to>
      <xdr:col>5</xdr:col>
      <xdr:colOff>647700</xdr:colOff>
      <xdr:row>25</xdr:row>
      <xdr:rowOff>171450</xdr:rowOff>
    </xdr:to>
    <xdr:sp macro="" textlink="">
      <xdr:nvSpPr>
        <xdr:cNvPr id="15" name="左中かっこ 14"/>
        <xdr:cNvSpPr/>
      </xdr:nvSpPr>
      <xdr:spPr>
        <a:xfrm>
          <a:off x="3086099" y="2257424"/>
          <a:ext cx="381001" cy="361951"/>
        </a:xfrm>
        <a:prstGeom prst="leftBrace">
          <a:avLst>
            <a:gd name="adj1" fmla="val 8232"/>
            <a:gd name="adj2" fmla="val 2509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4</xdr:col>
          <xdr:colOff>238125</xdr:colOff>
          <xdr:row>7</xdr:row>
          <xdr:rowOff>285750</xdr:rowOff>
        </xdr:from>
        <xdr:to>
          <xdr:col>4</xdr:col>
          <xdr:colOff>542925</xdr:colOff>
          <xdr:row>9</xdr:row>
          <xdr:rowOff>19050</xdr:rowOff>
        </xdr:to>
        <xdr:sp macro="" textlink="">
          <xdr:nvSpPr>
            <xdr:cNvPr id="26630" name="Check Box 6" hidden="1">
              <a:extLst>
                <a:ext uri="{63B3BB69-23CF-44E3-9099-C40C66FF867C}">
                  <a14:compatExt spid="_x0000_s266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xdr:row>
          <xdr:rowOff>200025</xdr:rowOff>
        </xdr:from>
        <xdr:to>
          <xdr:col>4</xdr:col>
          <xdr:colOff>542925</xdr:colOff>
          <xdr:row>10</xdr:row>
          <xdr:rowOff>19050</xdr:rowOff>
        </xdr:to>
        <xdr:sp macro="" textlink="">
          <xdr:nvSpPr>
            <xdr:cNvPr id="26631" name="Check Box 7" hidden="1">
              <a:extLst>
                <a:ext uri="{63B3BB69-23CF-44E3-9099-C40C66FF867C}">
                  <a14:compatExt spid="_x0000_s266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8</xdr:row>
          <xdr:rowOff>209550</xdr:rowOff>
        </xdr:from>
        <xdr:to>
          <xdr:col>6</xdr:col>
          <xdr:colOff>542925</xdr:colOff>
          <xdr:row>10</xdr:row>
          <xdr:rowOff>28575</xdr:rowOff>
        </xdr:to>
        <xdr:sp macro="" textlink="">
          <xdr:nvSpPr>
            <xdr:cNvPr id="26632" name="Check Box 8" hidden="1">
              <a:extLst>
                <a:ext uri="{63B3BB69-23CF-44E3-9099-C40C66FF867C}">
                  <a14:compatExt spid="_x0000_s266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9</xdr:row>
          <xdr:rowOff>180975</xdr:rowOff>
        </xdr:from>
        <xdr:to>
          <xdr:col>6</xdr:col>
          <xdr:colOff>542925</xdr:colOff>
          <xdr:row>11</xdr:row>
          <xdr:rowOff>28575</xdr:rowOff>
        </xdr:to>
        <xdr:sp macro="" textlink="">
          <xdr:nvSpPr>
            <xdr:cNvPr id="26633" name="Check Box 9" hidden="1">
              <a:extLst>
                <a:ext uri="{63B3BB69-23CF-44E3-9099-C40C66FF867C}">
                  <a14:compatExt spid="_x0000_s266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7</xdr:row>
          <xdr:rowOff>285750</xdr:rowOff>
        </xdr:from>
        <xdr:to>
          <xdr:col>8</xdr:col>
          <xdr:colOff>542925</xdr:colOff>
          <xdr:row>9</xdr:row>
          <xdr:rowOff>19050</xdr:rowOff>
        </xdr:to>
        <xdr:sp macro="" textlink="">
          <xdr:nvSpPr>
            <xdr:cNvPr id="26634" name="Check Box 10" hidden="1">
              <a:extLst>
                <a:ext uri="{63B3BB69-23CF-44E3-9099-C40C66FF867C}">
                  <a14:compatExt spid="_x0000_s26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8</xdr:row>
          <xdr:rowOff>200025</xdr:rowOff>
        </xdr:from>
        <xdr:to>
          <xdr:col>8</xdr:col>
          <xdr:colOff>542925</xdr:colOff>
          <xdr:row>10</xdr:row>
          <xdr:rowOff>19050</xdr:rowOff>
        </xdr:to>
        <xdr:sp macro="" textlink="">
          <xdr:nvSpPr>
            <xdr:cNvPr id="26635" name="Check Box 11" hidden="1">
              <a:extLst>
                <a:ext uri="{63B3BB69-23CF-44E3-9099-C40C66FF867C}">
                  <a14:compatExt spid="_x0000_s26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12</xdr:row>
          <xdr:rowOff>714375</xdr:rowOff>
        </xdr:from>
        <xdr:to>
          <xdr:col>1</xdr:col>
          <xdr:colOff>485775</xdr:colOff>
          <xdr:row>12</xdr:row>
          <xdr:rowOff>1009650</xdr:rowOff>
        </xdr:to>
        <xdr:sp macro="" textlink="">
          <xdr:nvSpPr>
            <xdr:cNvPr id="26636" name="Check Box 12" hidden="1">
              <a:extLst>
                <a:ext uri="{63B3BB69-23CF-44E3-9099-C40C66FF867C}">
                  <a14:compatExt spid="_x0000_s266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14</xdr:row>
          <xdr:rowOff>590550</xdr:rowOff>
        </xdr:from>
        <xdr:to>
          <xdr:col>1</xdr:col>
          <xdr:colOff>485775</xdr:colOff>
          <xdr:row>14</xdr:row>
          <xdr:rowOff>885825</xdr:rowOff>
        </xdr:to>
        <xdr:sp macro="" textlink="">
          <xdr:nvSpPr>
            <xdr:cNvPr id="26637" name="Check Box 13" hidden="1">
              <a:extLst>
                <a:ext uri="{63B3BB69-23CF-44E3-9099-C40C66FF867C}">
                  <a14:compatExt spid="_x0000_s266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16</xdr:row>
          <xdr:rowOff>209550</xdr:rowOff>
        </xdr:from>
        <xdr:to>
          <xdr:col>1</xdr:col>
          <xdr:colOff>476250</xdr:colOff>
          <xdr:row>17</xdr:row>
          <xdr:rowOff>9525</xdr:rowOff>
        </xdr:to>
        <xdr:sp macro="" textlink="">
          <xdr:nvSpPr>
            <xdr:cNvPr id="26638" name="Check Box 14" hidden="1">
              <a:extLst>
                <a:ext uri="{63B3BB69-23CF-44E3-9099-C40C66FF867C}">
                  <a14:compatExt spid="_x0000_s266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18</xdr:row>
          <xdr:rowOff>285750</xdr:rowOff>
        </xdr:from>
        <xdr:to>
          <xdr:col>1</xdr:col>
          <xdr:colOff>495300</xdr:colOff>
          <xdr:row>18</xdr:row>
          <xdr:rowOff>581025</xdr:rowOff>
        </xdr:to>
        <xdr:sp macro="" textlink="">
          <xdr:nvSpPr>
            <xdr:cNvPr id="26639" name="Check Box 15" hidden="1">
              <a:extLst>
                <a:ext uri="{63B3BB69-23CF-44E3-9099-C40C66FF867C}">
                  <a14:compatExt spid="_x0000_s266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20</xdr:row>
          <xdr:rowOff>695325</xdr:rowOff>
        </xdr:from>
        <xdr:to>
          <xdr:col>1</xdr:col>
          <xdr:colOff>485775</xdr:colOff>
          <xdr:row>20</xdr:row>
          <xdr:rowOff>990600</xdr:rowOff>
        </xdr:to>
        <xdr:sp macro="" textlink="">
          <xdr:nvSpPr>
            <xdr:cNvPr id="26640" name="Check Box 16" hidden="1">
              <a:extLst>
                <a:ext uri="{63B3BB69-23CF-44E3-9099-C40C66FF867C}">
                  <a14:compatExt spid="_x0000_s266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27</xdr:row>
          <xdr:rowOff>342900</xdr:rowOff>
        </xdr:from>
        <xdr:to>
          <xdr:col>1</xdr:col>
          <xdr:colOff>485775</xdr:colOff>
          <xdr:row>27</xdr:row>
          <xdr:rowOff>666750</xdr:rowOff>
        </xdr:to>
        <xdr:sp macro="" textlink="">
          <xdr:nvSpPr>
            <xdr:cNvPr id="26643" name="Check Box 19" hidden="1">
              <a:extLst>
                <a:ext uri="{63B3BB69-23CF-44E3-9099-C40C66FF867C}">
                  <a14:compatExt spid="_x0000_s266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31</xdr:row>
          <xdr:rowOff>66675</xdr:rowOff>
        </xdr:from>
        <xdr:to>
          <xdr:col>1</xdr:col>
          <xdr:colOff>485775</xdr:colOff>
          <xdr:row>31</xdr:row>
          <xdr:rowOff>390525</xdr:rowOff>
        </xdr:to>
        <xdr:sp macro="" textlink="">
          <xdr:nvSpPr>
            <xdr:cNvPr id="26644" name="Check Box 20" hidden="1">
              <a:extLst>
                <a:ext uri="{63B3BB69-23CF-44E3-9099-C40C66FF867C}">
                  <a14:compatExt spid="_x0000_s266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32</xdr:row>
          <xdr:rowOff>219075</xdr:rowOff>
        </xdr:from>
        <xdr:to>
          <xdr:col>1</xdr:col>
          <xdr:colOff>485775</xdr:colOff>
          <xdr:row>33</xdr:row>
          <xdr:rowOff>57150</xdr:rowOff>
        </xdr:to>
        <xdr:sp macro="" textlink="">
          <xdr:nvSpPr>
            <xdr:cNvPr id="26645" name="Check Box 21" hidden="1">
              <a:extLst>
                <a:ext uri="{63B3BB69-23CF-44E3-9099-C40C66FF867C}">
                  <a14:compatExt spid="_x0000_s266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29</xdr:row>
          <xdr:rowOff>952500</xdr:rowOff>
        </xdr:from>
        <xdr:to>
          <xdr:col>1</xdr:col>
          <xdr:colOff>485775</xdr:colOff>
          <xdr:row>29</xdr:row>
          <xdr:rowOff>1247775</xdr:rowOff>
        </xdr:to>
        <xdr:sp macro="" textlink="">
          <xdr:nvSpPr>
            <xdr:cNvPr id="26646" name="Check Box 22" hidden="1">
              <a:extLst>
                <a:ext uri="{63B3BB69-23CF-44E3-9099-C40C66FF867C}">
                  <a14:compatExt spid="_x0000_s266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34</xdr:row>
          <xdr:rowOff>285750</xdr:rowOff>
        </xdr:from>
        <xdr:to>
          <xdr:col>1</xdr:col>
          <xdr:colOff>495300</xdr:colOff>
          <xdr:row>34</xdr:row>
          <xdr:rowOff>581025</xdr:rowOff>
        </xdr:to>
        <xdr:sp macro="" textlink="">
          <xdr:nvSpPr>
            <xdr:cNvPr id="26647" name="Check Box 23" hidden="1">
              <a:extLst>
                <a:ext uri="{63B3BB69-23CF-44E3-9099-C40C66FF867C}">
                  <a14:compatExt spid="_x0000_s266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23</xdr:row>
          <xdr:rowOff>200025</xdr:rowOff>
        </xdr:from>
        <xdr:to>
          <xdr:col>4</xdr:col>
          <xdr:colOff>542925</xdr:colOff>
          <xdr:row>25</xdr:row>
          <xdr:rowOff>47625</xdr:rowOff>
        </xdr:to>
        <xdr:sp macro="" textlink="">
          <xdr:nvSpPr>
            <xdr:cNvPr id="26648" name="Check Box 24" hidden="1">
              <a:extLst>
                <a:ext uri="{63B3BB69-23CF-44E3-9099-C40C66FF867C}">
                  <a14:compatExt spid="_x0000_s266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24</xdr:row>
          <xdr:rowOff>180975</xdr:rowOff>
        </xdr:from>
        <xdr:to>
          <xdr:col>6</xdr:col>
          <xdr:colOff>542925</xdr:colOff>
          <xdr:row>26</xdr:row>
          <xdr:rowOff>28575</xdr:rowOff>
        </xdr:to>
        <xdr:sp macro="" textlink="">
          <xdr:nvSpPr>
            <xdr:cNvPr id="26649" name="Check Box 25" hidden="1">
              <a:extLst>
                <a:ext uri="{63B3BB69-23CF-44E3-9099-C40C66FF867C}">
                  <a14:compatExt spid="_x0000_s266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22</xdr:row>
          <xdr:rowOff>180975</xdr:rowOff>
        </xdr:from>
        <xdr:to>
          <xdr:col>8</xdr:col>
          <xdr:colOff>542925</xdr:colOff>
          <xdr:row>24</xdr:row>
          <xdr:rowOff>28575</xdr:rowOff>
        </xdr:to>
        <xdr:sp macro="" textlink="">
          <xdr:nvSpPr>
            <xdr:cNvPr id="26650" name="Check Box 26" hidden="1">
              <a:extLst>
                <a:ext uri="{63B3BB69-23CF-44E3-9099-C40C66FF867C}">
                  <a14:compatExt spid="_x0000_s266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23</xdr:row>
          <xdr:rowOff>190500</xdr:rowOff>
        </xdr:from>
        <xdr:to>
          <xdr:col>8</xdr:col>
          <xdr:colOff>542925</xdr:colOff>
          <xdr:row>25</xdr:row>
          <xdr:rowOff>38100</xdr:rowOff>
        </xdr:to>
        <xdr:sp macro="" textlink="">
          <xdr:nvSpPr>
            <xdr:cNvPr id="26651" name="Check Box 27" hidden="1">
              <a:extLst>
                <a:ext uri="{63B3BB69-23CF-44E3-9099-C40C66FF867C}">
                  <a14:compatExt spid="_x0000_s266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22</xdr:row>
          <xdr:rowOff>200025</xdr:rowOff>
        </xdr:from>
        <xdr:to>
          <xdr:col>4</xdr:col>
          <xdr:colOff>542925</xdr:colOff>
          <xdr:row>24</xdr:row>
          <xdr:rowOff>47625</xdr:rowOff>
        </xdr:to>
        <xdr:sp macro="" textlink="">
          <xdr:nvSpPr>
            <xdr:cNvPr id="26652" name="Check Box 28" hidden="1">
              <a:extLst>
                <a:ext uri="{63B3BB69-23CF-44E3-9099-C40C66FF867C}">
                  <a14:compatExt spid="_x0000_s266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23</xdr:row>
          <xdr:rowOff>180975</xdr:rowOff>
        </xdr:from>
        <xdr:to>
          <xdr:col>6</xdr:col>
          <xdr:colOff>542925</xdr:colOff>
          <xdr:row>25</xdr:row>
          <xdr:rowOff>28575</xdr:rowOff>
        </xdr:to>
        <xdr:sp macro="" textlink="">
          <xdr:nvSpPr>
            <xdr:cNvPr id="26653" name="Check Box 29" hidden="1">
              <a:extLst>
                <a:ext uri="{63B3BB69-23CF-44E3-9099-C40C66FF867C}">
                  <a14:compatExt spid="_x0000_s266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7</xdr:row>
          <xdr:rowOff>200025</xdr:rowOff>
        </xdr:from>
        <xdr:to>
          <xdr:col>2</xdr:col>
          <xdr:colOff>542925</xdr:colOff>
          <xdr:row>9</xdr:row>
          <xdr:rowOff>19050</xdr:rowOff>
        </xdr:to>
        <xdr:sp macro="" textlink="">
          <xdr:nvSpPr>
            <xdr:cNvPr id="46086" name="Check Box 6" hidden="1">
              <a:extLst>
                <a:ext uri="{63B3BB69-23CF-44E3-9099-C40C66FF867C}">
                  <a14:compatExt spid="_x0000_s46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8</xdr:row>
          <xdr:rowOff>200025</xdr:rowOff>
        </xdr:from>
        <xdr:to>
          <xdr:col>2</xdr:col>
          <xdr:colOff>542925</xdr:colOff>
          <xdr:row>10</xdr:row>
          <xdr:rowOff>19050</xdr:rowOff>
        </xdr:to>
        <xdr:sp macro="" textlink="">
          <xdr:nvSpPr>
            <xdr:cNvPr id="46087" name="Check Box 7" hidden="1">
              <a:extLst>
                <a:ext uri="{63B3BB69-23CF-44E3-9099-C40C66FF867C}">
                  <a14:compatExt spid="_x0000_s46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9</xdr:row>
          <xdr:rowOff>200025</xdr:rowOff>
        </xdr:from>
        <xdr:to>
          <xdr:col>2</xdr:col>
          <xdr:colOff>542925</xdr:colOff>
          <xdr:row>11</xdr:row>
          <xdr:rowOff>19050</xdr:rowOff>
        </xdr:to>
        <xdr:sp macro="" textlink="">
          <xdr:nvSpPr>
            <xdr:cNvPr id="46088" name="Check Box 8" hidden="1">
              <a:extLst>
                <a:ext uri="{63B3BB69-23CF-44E3-9099-C40C66FF867C}">
                  <a14:compatExt spid="_x0000_s46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7</xdr:row>
          <xdr:rowOff>200025</xdr:rowOff>
        </xdr:from>
        <xdr:to>
          <xdr:col>5</xdr:col>
          <xdr:colOff>542925</xdr:colOff>
          <xdr:row>9</xdr:row>
          <xdr:rowOff>19050</xdr:rowOff>
        </xdr:to>
        <xdr:sp macro="" textlink="">
          <xdr:nvSpPr>
            <xdr:cNvPr id="46089" name="Check Box 9" hidden="1">
              <a:extLst>
                <a:ext uri="{63B3BB69-23CF-44E3-9099-C40C66FF867C}">
                  <a14:compatExt spid="_x0000_s46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8</xdr:row>
          <xdr:rowOff>209550</xdr:rowOff>
        </xdr:from>
        <xdr:to>
          <xdr:col>5</xdr:col>
          <xdr:colOff>542925</xdr:colOff>
          <xdr:row>10</xdr:row>
          <xdr:rowOff>28575</xdr:rowOff>
        </xdr:to>
        <xdr:sp macro="" textlink="">
          <xdr:nvSpPr>
            <xdr:cNvPr id="46090" name="Check Box 10" hidden="1">
              <a:extLst>
                <a:ext uri="{63B3BB69-23CF-44E3-9099-C40C66FF867C}">
                  <a14:compatExt spid="_x0000_s46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16</xdr:row>
          <xdr:rowOff>200025</xdr:rowOff>
        </xdr:from>
        <xdr:to>
          <xdr:col>2</xdr:col>
          <xdr:colOff>542925</xdr:colOff>
          <xdr:row>18</xdr:row>
          <xdr:rowOff>19050</xdr:rowOff>
        </xdr:to>
        <xdr:sp macro="" textlink="">
          <xdr:nvSpPr>
            <xdr:cNvPr id="46091" name="Check Box 11" hidden="1">
              <a:extLst>
                <a:ext uri="{63B3BB69-23CF-44E3-9099-C40C66FF867C}">
                  <a14:compatExt spid="_x0000_s46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17</xdr:row>
          <xdr:rowOff>200025</xdr:rowOff>
        </xdr:from>
        <xdr:to>
          <xdr:col>2</xdr:col>
          <xdr:colOff>542925</xdr:colOff>
          <xdr:row>19</xdr:row>
          <xdr:rowOff>19050</xdr:rowOff>
        </xdr:to>
        <xdr:sp macro="" textlink="">
          <xdr:nvSpPr>
            <xdr:cNvPr id="46092" name="Check Box 12" hidden="1">
              <a:extLst>
                <a:ext uri="{63B3BB69-23CF-44E3-9099-C40C66FF867C}">
                  <a14:compatExt spid="_x0000_s46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18</xdr:row>
          <xdr:rowOff>200025</xdr:rowOff>
        </xdr:from>
        <xdr:to>
          <xdr:col>2</xdr:col>
          <xdr:colOff>542925</xdr:colOff>
          <xdr:row>20</xdr:row>
          <xdr:rowOff>19050</xdr:rowOff>
        </xdr:to>
        <xdr:sp macro="" textlink="">
          <xdr:nvSpPr>
            <xdr:cNvPr id="46093" name="Check Box 13" hidden="1">
              <a:extLst>
                <a:ext uri="{63B3BB69-23CF-44E3-9099-C40C66FF867C}">
                  <a14:compatExt spid="_x0000_s46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22</xdr:row>
          <xdr:rowOff>200025</xdr:rowOff>
        </xdr:from>
        <xdr:to>
          <xdr:col>2</xdr:col>
          <xdr:colOff>542925</xdr:colOff>
          <xdr:row>24</xdr:row>
          <xdr:rowOff>19050</xdr:rowOff>
        </xdr:to>
        <xdr:sp macro="" textlink="">
          <xdr:nvSpPr>
            <xdr:cNvPr id="46094" name="Check Box 14" hidden="1">
              <a:extLst>
                <a:ext uri="{63B3BB69-23CF-44E3-9099-C40C66FF867C}">
                  <a14:compatExt spid="_x0000_s46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276225</xdr:colOff>
          <xdr:row>29</xdr:row>
          <xdr:rowOff>228600</xdr:rowOff>
        </xdr:from>
        <xdr:to>
          <xdr:col>2</xdr:col>
          <xdr:colOff>180975</xdr:colOff>
          <xdr:row>30</xdr:row>
          <xdr:rowOff>285750</xdr:rowOff>
        </xdr:to>
        <xdr:sp macro="" textlink="">
          <xdr:nvSpPr>
            <xdr:cNvPr id="47113" name="Check Box 9" hidden="1">
              <a:extLst>
                <a:ext uri="{63B3BB69-23CF-44E3-9099-C40C66FF867C}">
                  <a14:compatExt spid="_x0000_s47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31</xdr:row>
          <xdr:rowOff>0</xdr:rowOff>
        </xdr:from>
        <xdr:to>
          <xdr:col>2</xdr:col>
          <xdr:colOff>180975</xdr:colOff>
          <xdr:row>31</xdr:row>
          <xdr:rowOff>295275</xdr:rowOff>
        </xdr:to>
        <xdr:sp macro="" textlink="">
          <xdr:nvSpPr>
            <xdr:cNvPr id="47114" name="Check Box 10" hidden="1">
              <a:extLst>
                <a:ext uri="{63B3BB69-23CF-44E3-9099-C40C66FF867C}">
                  <a14:compatExt spid="_x0000_s47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32</xdr:row>
          <xdr:rowOff>0</xdr:rowOff>
        </xdr:from>
        <xdr:to>
          <xdr:col>2</xdr:col>
          <xdr:colOff>180975</xdr:colOff>
          <xdr:row>32</xdr:row>
          <xdr:rowOff>295275</xdr:rowOff>
        </xdr:to>
        <xdr:sp macro="" textlink="">
          <xdr:nvSpPr>
            <xdr:cNvPr id="47115" name="Check Box 11" hidden="1">
              <a:extLst>
                <a:ext uri="{63B3BB69-23CF-44E3-9099-C40C66FF867C}">
                  <a14:compatExt spid="_x0000_s47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22</xdr:row>
          <xdr:rowOff>0</xdr:rowOff>
        </xdr:from>
        <xdr:to>
          <xdr:col>2</xdr:col>
          <xdr:colOff>352425</xdr:colOff>
          <xdr:row>22</xdr:row>
          <xdr:rowOff>304800</xdr:rowOff>
        </xdr:to>
        <xdr:sp macro="" textlink="">
          <xdr:nvSpPr>
            <xdr:cNvPr id="47116" name="Check Box 12" hidden="1">
              <a:extLst>
                <a:ext uri="{63B3BB69-23CF-44E3-9099-C40C66FF867C}">
                  <a14:compatExt spid="_x0000_s47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23</xdr:row>
          <xdr:rowOff>0</xdr:rowOff>
        </xdr:from>
        <xdr:to>
          <xdr:col>3</xdr:col>
          <xdr:colOff>9525</xdr:colOff>
          <xdr:row>24</xdr:row>
          <xdr:rowOff>9525</xdr:rowOff>
        </xdr:to>
        <xdr:sp macro="" textlink="">
          <xdr:nvSpPr>
            <xdr:cNvPr id="47117" name="Check Box 13" hidden="1">
              <a:extLst>
                <a:ext uri="{63B3BB69-23CF-44E3-9099-C40C66FF867C}">
                  <a14:compatExt spid="_x0000_s47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24</xdr:row>
          <xdr:rowOff>9525</xdr:rowOff>
        </xdr:from>
        <xdr:to>
          <xdr:col>3</xdr:col>
          <xdr:colOff>0</xdr:colOff>
          <xdr:row>25</xdr:row>
          <xdr:rowOff>19050</xdr:rowOff>
        </xdr:to>
        <xdr:sp macro="" textlink="">
          <xdr:nvSpPr>
            <xdr:cNvPr id="47118" name="Check Box 14" hidden="1">
              <a:extLst>
                <a:ext uri="{63B3BB69-23CF-44E3-9099-C40C66FF867C}">
                  <a14:compatExt spid="_x0000_s47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25</xdr:row>
          <xdr:rowOff>0</xdr:rowOff>
        </xdr:from>
        <xdr:to>
          <xdr:col>3</xdr:col>
          <xdr:colOff>0</xdr:colOff>
          <xdr:row>26</xdr:row>
          <xdr:rowOff>9525</xdr:rowOff>
        </xdr:to>
        <xdr:sp macro="" textlink="">
          <xdr:nvSpPr>
            <xdr:cNvPr id="47119" name="Check Box 15" hidden="1">
              <a:extLst>
                <a:ext uri="{63B3BB69-23CF-44E3-9099-C40C66FF867C}">
                  <a14:compatExt spid="_x0000_s47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25</xdr:row>
          <xdr:rowOff>304800</xdr:rowOff>
        </xdr:from>
        <xdr:to>
          <xdr:col>3</xdr:col>
          <xdr:colOff>0</xdr:colOff>
          <xdr:row>27</xdr:row>
          <xdr:rowOff>0</xdr:rowOff>
        </xdr:to>
        <xdr:sp macro="" textlink="">
          <xdr:nvSpPr>
            <xdr:cNvPr id="47121" name="Check Box 17" hidden="1">
              <a:extLst>
                <a:ext uri="{63B3BB69-23CF-44E3-9099-C40C66FF867C}">
                  <a14:compatExt spid="_x0000_s47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28</xdr:row>
          <xdr:rowOff>0</xdr:rowOff>
        </xdr:from>
        <xdr:to>
          <xdr:col>2</xdr:col>
          <xdr:colOff>523875</xdr:colOff>
          <xdr:row>29</xdr:row>
          <xdr:rowOff>9525</xdr:rowOff>
        </xdr:to>
        <xdr:sp macro="" textlink="">
          <xdr:nvSpPr>
            <xdr:cNvPr id="48133" name="Check Box 5" hidden="1">
              <a:extLst>
                <a:ext uri="{63B3BB69-23CF-44E3-9099-C40C66FF867C}">
                  <a14:compatExt spid="_x0000_s48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29</xdr:row>
          <xdr:rowOff>0</xdr:rowOff>
        </xdr:from>
        <xdr:to>
          <xdr:col>2</xdr:col>
          <xdr:colOff>523875</xdr:colOff>
          <xdr:row>30</xdr:row>
          <xdr:rowOff>9525</xdr:rowOff>
        </xdr:to>
        <xdr:sp macro="" textlink="">
          <xdr:nvSpPr>
            <xdr:cNvPr id="48134" name="Check Box 6" hidden="1">
              <a:extLst>
                <a:ext uri="{63B3BB69-23CF-44E3-9099-C40C66FF867C}">
                  <a14:compatExt spid="_x0000_s48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30</xdr:row>
          <xdr:rowOff>0</xdr:rowOff>
        </xdr:from>
        <xdr:to>
          <xdr:col>2</xdr:col>
          <xdr:colOff>523875</xdr:colOff>
          <xdr:row>31</xdr:row>
          <xdr:rowOff>9525</xdr:rowOff>
        </xdr:to>
        <xdr:sp macro="" textlink="">
          <xdr:nvSpPr>
            <xdr:cNvPr id="48135" name="Check Box 7" hidden="1">
              <a:extLst>
                <a:ext uri="{63B3BB69-23CF-44E3-9099-C40C66FF867C}">
                  <a14:compatExt spid="_x0000_s48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31</xdr:row>
          <xdr:rowOff>0</xdr:rowOff>
        </xdr:from>
        <xdr:to>
          <xdr:col>2</xdr:col>
          <xdr:colOff>523875</xdr:colOff>
          <xdr:row>32</xdr:row>
          <xdr:rowOff>9525</xdr:rowOff>
        </xdr:to>
        <xdr:sp macro="" textlink="">
          <xdr:nvSpPr>
            <xdr:cNvPr id="48136" name="Check Box 8" hidden="1">
              <a:extLst>
                <a:ext uri="{63B3BB69-23CF-44E3-9099-C40C66FF867C}">
                  <a14:compatExt spid="_x0000_s48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32</xdr:row>
          <xdr:rowOff>0</xdr:rowOff>
        </xdr:from>
        <xdr:to>
          <xdr:col>2</xdr:col>
          <xdr:colOff>523875</xdr:colOff>
          <xdr:row>33</xdr:row>
          <xdr:rowOff>9525</xdr:rowOff>
        </xdr:to>
        <xdr:sp macro="" textlink="">
          <xdr:nvSpPr>
            <xdr:cNvPr id="48137" name="Check Box 9" hidden="1">
              <a:extLst>
                <a:ext uri="{63B3BB69-23CF-44E3-9099-C40C66FF867C}">
                  <a14:compatExt spid="_x0000_s48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33</xdr:row>
          <xdr:rowOff>0</xdr:rowOff>
        </xdr:from>
        <xdr:to>
          <xdr:col>2</xdr:col>
          <xdr:colOff>523875</xdr:colOff>
          <xdr:row>34</xdr:row>
          <xdr:rowOff>9525</xdr:rowOff>
        </xdr:to>
        <xdr:sp macro="" textlink="">
          <xdr:nvSpPr>
            <xdr:cNvPr id="48138" name="Check Box 10" hidden="1">
              <a:extLst>
                <a:ext uri="{63B3BB69-23CF-44E3-9099-C40C66FF867C}">
                  <a14:compatExt spid="_x0000_s48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34</xdr:row>
          <xdr:rowOff>0</xdr:rowOff>
        </xdr:from>
        <xdr:to>
          <xdr:col>2</xdr:col>
          <xdr:colOff>523875</xdr:colOff>
          <xdr:row>35</xdr:row>
          <xdr:rowOff>9525</xdr:rowOff>
        </xdr:to>
        <xdr:sp macro="" textlink="">
          <xdr:nvSpPr>
            <xdr:cNvPr id="48139" name="Check Box 11" hidden="1">
              <a:extLst>
                <a:ext uri="{63B3BB69-23CF-44E3-9099-C40C66FF867C}">
                  <a14:compatExt spid="_x0000_s48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9</xdr:row>
          <xdr:rowOff>66675</xdr:rowOff>
        </xdr:from>
        <xdr:to>
          <xdr:col>1</xdr:col>
          <xdr:colOff>457200</xdr:colOff>
          <xdr:row>10</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11</xdr:row>
          <xdr:rowOff>0</xdr:rowOff>
        </xdr:from>
        <xdr:to>
          <xdr:col>1</xdr:col>
          <xdr:colOff>457200</xdr:colOff>
          <xdr:row>11</xdr:row>
          <xdr:rowOff>238125</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13</xdr:row>
          <xdr:rowOff>0</xdr:rowOff>
        </xdr:from>
        <xdr:to>
          <xdr:col>1</xdr:col>
          <xdr:colOff>466725</xdr:colOff>
          <xdr:row>13</xdr:row>
          <xdr:rowOff>238125</xdr:rowOff>
        </xdr:to>
        <xdr:sp macro="" textlink="">
          <xdr:nvSpPr>
            <xdr:cNvPr id="8199" name="Check Box 7" hidden="1">
              <a:extLst>
                <a:ext uri="{63B3BB69-23CF-44E3-9099-C40C66FF867C}">
                  <a14:compatExt spid="_x0000_s8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19</xdr:row>
          <xdr:rowOff>304800</xdr:rowOff>
        </xdr:from>
        <xdr:to>
          <xdr:col>2</xdr:col>
          <xdr:colOff>542925</xdr:colOff>
          <xdr:row>21</xdr:row>
          <xdr:rowOff>38100</xdr:rowOff>
        </xdr:to>
        <xdr:sp macro="" textlink="">
          <xdr:nvSpPr>
            <xdr:cNvPr id="56325" name="Check Box 5" hidden="1">
              <a:extLst>
                <a:ext uri="{63B3BB69-23CF-44E3-9099-C40C66FF867C}">
                  <a14:compatExt spid="_x0000_s56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20</xdr:row>
          <xdr:rowOff>266700</xdr:rowOff>
        </xdr:from>
        <xdr:to>
          <xdr:col>2</xdr:col>
          <xdr:colOff>542925</xdr:colOff>
          <xdr:row>22</xdr:row>
          <xdr:rowOff>38100</xdr:rowOff>
        </xdr:to>
        <xdr:sp macro="" textlink="">
          <xdr:nvSpPr>
            <xdr:cNvPr id="56326" name="Check Box 6" hidden="1">
              <a:extLst>
                <a:ext uri="{63B3BB69-23CF-44E3-9099-C40C66FF867C}">
                  <a14:compatExt spid="_x0000_s56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21</xdr:row>
          <xdr:rowOff>266700</xdr:rowOff>
        </xdr:from>
        <xdr:to>
          <xdr:col>2</xdr:col>
          <xdr:colOff>542925</xdr:colOff>
          <xdr:row>23</xdr:row>
          <xdr:rowOff>38100</xdr:rowOff>
        </xdr:to>
        <xdr:sp macro="" textlink="">
          <xdr:nvSpPr>
            <xdr:cNvPr id="56327" name="Check Box 7" hidden="1">
              <a:extLst>
                <a:ext uri="{63B3BB69-23CF-44E3-9099-C40C66FF867C}">
                  <a14:compatExt spid="_x0000_s56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209550</xdr:rowOff>
        </xdr:from>
        <xdr:to>
          <xdr:col>2</xdr:col>
          <xdr:colOff>542925</xdr:colOff>
          <xdr:row>12</xdr:row>
          <xdr:rowOff>38100</xdr:rowOff>
        </xdr:to>
        <xdr:sp macro="" textlink="">
          <xdr:nvSpPr>
            <xdr:cNvPr id="56328" name="Check Box 8" hidden="1">
              <a:extLst>
                <a:ext uri="{63B3BB69-23CF-44E3-9099-C40C66FF867C}">
                  <a14:compatExt spid="_x0000_s56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228600</xdr:rowOff>
        </xdr:from>
        <xdr:to>
          <xdr:col>2</xdr:col>
          <xdr:colOff>542925</xdr:colOff>
          <xdr:row>15</xdr:row>
          <xdr:rowOff>57150</xdr:rowOff>
        </xdr:to>
        <xdr:sp macro="" textlink="">
          <xdr:nvSpPr>
            <xdr:cNvPr id="56329" name="Check Box 9" hidden="1">
              <a:extLst>
                <a:ext uri="{63B3BB69-23CF-44E3-9099-C40C66FF867C}">
                  <a14:compatExt spid="_x0000_s56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16</xdr:row>
          <xdr:rowOff>209550</xdr:rowOff>
        </xdr:from>
        <xdr:to>
          <xdr:col>2</xdr:col>
          <xdr:colOff>542925</xdr:colOff>
          <xdr:row>18</xdr:row>
          <xdr:rowOff>38100</xdr:rowOff>
        </xdr:to>
        <xdr:sp macro="" textlink="">
          <xdr:nvSpPr>
            <xdr:cNvPr id="56330" name="Check Box 10" hidden="1">
              <a:extLst>
                <a:ext uri="{63B3BB69-23CF-44E3-9099-C40C66FF867C}">
                  <a14:compatExt spid="_x0000_s56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8</xdr:row>
          <xdr:rowOff>9525</xdr:rowOff>
        </xdr:from>
        <xdr:to>
          <xdr:col>1</xdr:col>
          <xdr:colOff>485775</xdr:colOff>
          <xdr:row>9</xdr:row>
          <xdr:rowOff>9525</xdr:rowOff>
        </xdr:to>
        <xdr:sp macro="" textlink="">
          <xdr:nvSpPr>
            <xdr:cNvPr id="56331" name="Check Box 11" hidden="1">
              <a:extLst>
                <a:ext uri="{63B3BB69-23CF-44E3-9099-C40C66FF867C}">
                  <a14:compatExt spid="_x0000_s56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10</xdr:row>
          <xdr:rowOff>371475</xdr:rowOff>
        </xdr:from>
        <xdr:to>
          <xdr:col>4</xdr:col>
          <xdr:colOff>323850</xdr:colOff>
          <xdr:row>10</xdr:row>
          <xdr:rowOff>609600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847725</xdr:rowOff>
        </xdr:from>
        <xdr:to>
          <xdr:col>4</xdr:col>
          <xdr:colOff>323850</xdr:colOff>
          <xdr:row>10</xdr:row>
          <xdr:rowOff>1085850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6</xdr:row>
          <xdr:rowOff>0</xdr:rowOff>
        </xdr:from>
        <xdr:to>
          <xdr:col>1</xdr:col>
          <xdr:colOff>381000</xdr:colOff>
          <xdr:row>7</xdr:row>
          <xdr:rowOff>28575</xdr:rowOff>
        </xdr:to>
        <xdr:sp macro="" textlink="">
          <xdr:nvSpPr>
            <xdr:cNvPr id="14337" name="Check Box 1" hidden="1">
              <a:extLst>
                <a:ext uri="{63B3BB69-23CF-44E3-9099-C40C66FF867C}">
                  <a14:compatExt spid="_x0000_s14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xdr:row>
          <xdr:rowOff>0</xdr:rowOff>
        </xdr:from>
        <xdr:to>
          <xdr:col>1</xdr:col>
          <xdr:colOff>381000</xdr:colOff>
          <xdr:row>9</xdr:row>
          <xdr:rowOff>28575</xdr:rowOff>
        </xdr:to>
        <xdr:sp macro="" textlink="">
          <xdr:nvSpPr>
            <xdr:cNvPr id="14342" name="Check Box 6" hidden="1">
              <a:extLst>
                <a:ext uri="{63B3BB69-23CF-44E3-9099-C40C66FF867C}">
                  <a14:compatExt spid="_x0000_s143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xdr:row>
          <xdr:rowOff>0</xdr:rowOff>
        </xdr:from>
        <xdr:to>
          <xdr:col>1</xdr:col>
          <xdr:colOff>381000</xdr:colOff>
          <xdr:row>8</xdr:row>
          <xdr:rowOff>28575</xdr:rowOff>
        </xdr:to>
        <xdr:sp macro="" textlink="">
          <xdr:nvSpPr>
            <xdr:cNvPr id="14343" name="Check Box 7" hidden="1">
              <a:extLst>
                <a:ext uri="{63B3BB69-23CF-44E3-9099-C40C66FF867C}">
                  <a14:compatExt spid="_x0000_s143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9</xdr:row>
          <xdr:rowOff>0</xdr:rowOff>
        </xdr:from>
        <xdr:to>
          <xdr:col>1</xdr:col>
          <xdr:colOff>381000</xdr:colOff>
          <xdr:row>10</xdr:row>
          <xdr:rowOff>28575</xdr:rowOff>
        </xdr:to>
        <xdr:sp macro="" textlink="">
          <xdr:nvSpPr>
            <xdr:cNvPr id="14344" name="Check Box 8" hidden="1">
              <a:extLst>
                <a:ext uri="{63B3BB69-23CF-44E3-9099-C40C66FF867C}">
                  <a14:compatExt spid="_x0000_s143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10</xdr:row>
          <xdr:rowOff>0</xdr:rowOff>
        </xdr:from>
        <xdr:to>
          <xdr:col>1</xdr:col>
          <xdr:colOff>381000</xdr:colOff>
          <xdr:row>11</xdr:row>
          <xdr:rowOff>28575</xdr:rowOff>
        </xdr:to>
        <xdr:sp macro="" textlink="">
          <xdr:nvSpPr>
            <xdr:cNvPr id="14345" name="Check Box 9" hidden="1">
              <a:extLst>
                <a:ext uri="{63B3BB69-23CF-44E3-9099-C40C66FF867C}">
                  <a14:compatExt spid="_x0000_s143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11</xdr:row>
          <xdr:rowOff>0</xdr:rowOff>
        </xdr:from>
        <xdr:to>
          <xdr:col>1</xdr:col>
          <xdr:colOff>381000</xdr:colOff>
          <xdr:row>12</xdr:row>
          <xdr:rowOff>28575</xdr:rowOff>
        </xdr:to>
        <xdr:sp macro="" textlink="">
          <xdr:nvSpPr>
            <xdr:cNvPr id="14346" name="Check Box 10" hidden="1">
              <a:extLst>
                <a:ext uri="{63B3BB69-23CF-44E3-9099-C40C66FF867C}">
                  <a14:compatExt spid="_x0000_s14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12</xdr:row>
          <xdr:rowOff>0</xdr:rowOff>
        </xdr:from>
        <xdr:to>
          <xdr:col>1</xdr:col>
          <xdr:colOff>381000</xdr:colOff>
          <xdr:row>13</xdr:row>
          <xdr:rowOff>28575</xdr:rowOff>
        </xdr:to>
        <xdr:sp macro="" textlink="">
          <xdr:nvSpPr>
            <xdr:cNvPr id="14347" name="Check Box 11" hidden="1">
              <a:extLst>
                <a:ext uri="{63B3BB69-23CF-44E3-9099-C40C66FF867C}">
                  <a14:compatExt spid="_x0000_s14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13</xdr:row>
          <xdr:rowOff>0</xdr:rowOff>
        </xdr:from>
        <xdr:to>
          <xdr:col>1</xdr:col>
          <xdr:colOff>381000</xdr:colOff>
          <xdr:row>14</xdr:row>
          <xdr:rowOff>28575</xdr:rowOff>
        </xdr:to>
        <xdr:sp macro="" textlink="">
          <xdr:nvSpPr>
            <xdr:cNvPr id="14348" name="Check Box 12" hidden="1">
              <a:extLst>
                <a:ext uri="{63B3BB69-23CF-44E3-9099-C40C66FF867C}">
                  <a14:compatExt spid="_x0000_s14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14</xdr:row>
          <xdr:rowOff>0</xdr:rowOff>
        </xdr:from>
        <xdr:to>
          <xdr:col>1</xdr:col>
          <xdr:colOff>381000</xdr:colOff>
          <xdr:row>15</xdr:row>
          <xdr:rowOff>28575</xdr:rowOff>
        </xdr:to>
        <xdr:sp macro="" textlink="">
          <xdr:nvSpPr>
            <xdr:cNvPr id="14349" name="Check Box 13" hidden="1">
              <a:extLst>
                <a:ext uri="{63B3BB69-23CF-44E3-9099-C40C66FF867C}">
                  <a14:compatExt spid="_x0000_s14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15</xdr:row>
          <xdr:rowOff>0</xdr:rowOff>
        </xdr:from>
        <xdr:to>
          <xdr:col>1</xdr:col>
          <xdr:colOff>381000</xdr:colOff>
          <xdr:row>16</xdr:row>
          <xdr:rowOff>28575</xdr:rowOff>
        </xdr:to>
        <xdr:sp macro="" textlink="">
          <xdr:nvSpPr>
            <xdr:cNvPr id="14350" name="Check Box 14" hidden="1">
              <a:extLst>
                <a:ext uri="{63B3BB69-23CF-44E3-9099-C40C66FF867C}">
                  <a14:compatExt spid="_x0000_s14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16</xdr:row>
          <xdr:rowOff>0</xdr:rowOff>
        </xdr:from>
        <xdr:to>
          <xdr:col>1</xdr:col>
          <xdr:colOff>381000</xdr:colOff>
          <xdr:row>17</xdr:row>
          <xdr:rowOff>28575</xdr:rowOff>
        </xdr:to>
        <xdr:sp macro="" textlink="">
          <xdr:nvSpPr>
            <xdr:cNvPr id="14351" name="Check Box 15" hidden="1">
              <a:extLst>
                <a:ext uri="{63B3BB69-23CF-44E3-9099-C40C66FF867C}">
                  <a14:compatExt spid="_x0000_s143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17</xdr:row>
          <xdr:rowOff>0</xdr:rowOff>
        </xdr:from>
        <xdr:to>
          <xdr:col>1</xdr:col>
          <xdr:colOff>381000</xdr:colOff>
          <xdr:row>18</xdr:row>
          <xdr:rowOff>28575</xdr:rowOff>
        </xdr:to>
        <xdr:sp macro="" textlink="">
          <xdr:nvSpPr>
            <xdr:cNvPr id="14352" name="Check Box 16" hidden="1">
              <a:extLst>
                <a:ext uri="{63B3BB69-23CF-44E3-9099-C40C66FF867C}">
                  <a14:compatExt spid="_x0000_s143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18</xdr:row>
          <xdr:rowOff>0</xdr:rowOff>
        </xdr:from>
        <xdr:to>
          <xdr:col>1</xdr:col>
          <xdr:colOff>381000</xdr:colOff>
          <xdr:row>19</xdr:row>
          <xdr:rowOff>28575</xdr:rowOff>
        </xdr:to>
        <xdr:sp macro="" textlink="">
          <xdr:nvSpPr>
            <xdr:cNvPr id="14353" name="Check Box 17" hidden="1">
              <a:extLst>
                <a:ext uri="{63B3BB69-23CF-44E3-9099-C40C66FF867C}">
                  <a14:compatExt spid="_x0000_s143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19</xdr:row>
          <xdr:rowOff>0</xdr:rowOff>
        </xdr:from>
        <xdr:to>
          <xdr:col>1</xdr:col>
          <xdr:colOff>381000</xdr:colOff>
          <xdr:row>20</xdr:row>
          <xdr:rowOff>28575</xdr:rowOff>
        </xdr:to>
        <xdr:sp macro="" textlink="">
          <xdr:nvSpPr>
            <xdr:cNvPr id="14354" name="Check Box 18" hidden="1">
              <a:extLst>
                <a:ext uri="{63B3BB69-23CF-44E3-9099-C40C66FF867C}">
                  <a14:compatExt spid="_x0000_s143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20</xdr:row>
          <xdr:rowOff>0</xdr:rowOff>
        </xdr:from>
        <xdr:to>
          <xdr:col>1</xdr:col>
          <xdr:colOff>381000</xdr:colOff>
          <xdr:row>21</xdr:row>
          <xdr:rowOff>28575</xdr:rowOff>
        </xdr:to>
        <xdr:sp macro="" textlink="">
          <xdr:nvSpPr>
            <xdr:cNvPr id="14355" name="Check Box 19" hidden="1">
              <a:extLst>
                <a:ext uri="{63B3BB69-23CF-44E3-9099-C40C66FF867C}">
                  <a14:compatExt spid="_x0000_s143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23</xdr:row>
          <xdr:rowOff>28575</xdr:rowOff>
        </xdr:to>
        <xdr:sp macro="" textlink="">
          <xdr:nvSpPr>
            <xdr:cNvPr id="14356" name="Check Box 20" hidden="1">
              <a:extLst>
                <a:ext uri="{63B3BB69-23CF-44E3-9099-C40C66FF867C}">
                  <a14:compatExt spid="_x0000_s143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24</xdr:row>
          <xdr:rowOff>28575</xdr:rowOff>
        </xdr:to>
        <xdr:sp macro="" textlink="">
          <xdr:nvSpPr>
            <xdr:cNvPr id="14357" name="Check Box 21" hidden="1">
              <a:extLst>
                <a:ext uri="{63B3BB69-23CF-44E3-9099-C40C66FF867C}">
                  <a14:compatExt spid="_x0000_s143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24</xdr:row>
          <xdr:rowOff>85725</xdr:rowOff>
        </xdr:from>
        <xdr:to>
          <xdr:col>1</xdr:col>
          <xdr:colOff>381000</xdr:colOff>
          <xdr:row>24</xdr:row>
          <xdr:rowOff>314325</xdr:rowOff>
        </xdr:to>
        <xdr:sp macro="" textlink="">
          <xdr:nvSpPr>
            <xdr:cNvPr id="14358" name="Check Box 22" hidden="1">
              <a:extLst>
                <a:ext uri="{63B3BB69-23CF-44E3-9099-C40C66FF867C}">
                  <a14:compatExt spid="_x0000_s143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57150</xdr:rowOff>
        </xdr:from>
        <xdr:to>
          <xdr:col>1</xdr:col>
          <xdr:colOff>381000</xdr:colOff>
          <xdr:row>25</xdr:row>
          <xdr:rowOff>295275</xdr:rowOff>
        </xdr:to>
        <xdr:sp macro="" textlink="">
          <xdr:nvSpPr>
            <xdr:cNvPr id="14359" name="Check Box 23" hidden="1">
              <a:extLst>
                <a:ext uri="{63B3BB69-23CF-44E3-9099-C40C66FF867C}">
                  <a14:compatExt spid="_x0000_s143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0</xdr:rowOff>
        </xdr:from>
        <xdr:to>
          <xdr:col>1</xdr:col>
          <xdr:colOff>381000</xdr:colOff>
          <xdr:row>27</xdr:row>
          <xdr:rowOff>28575</xdr:rowOff>
        </xdr:to>
        <xdr:sp macro="" textlink="">
          <xdr:nvSpPr>
            <xdr:cNvPr id="14360" name="Check Box 24" hidden="1">
              <a:extLst>
                <a:ext uri="{63B3BB69-23CF-44E3-9099-C40C66FF867C}">
                  <a14:compatExt spid="_x0000_s143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0</xdr:rowOff>
        </xdr:from>
        <xdr:to>
          <xdr:col>1</xdr:col>
          <xdr:colOff>381000</xdr:colOff>
          <xdr:row>28</xdr:row>
          <xdr:rowOff>28575</xdr:rowOff>
        </xdr:to>
        <xdr:sp macro="" textlink="">
          <xdr:nvSpPr>
            <xdr:cNvPr id="14361" name="Check Box 25" hidden="1">
              <a:extLst>
                <a:ext uri="{63B3BB69-23CF-44E3-9099-C40C66FF867C}">
                  <a14:compatExt spid="_x0000_s143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76200</xdr:rowOff>
        </xdr:from>
        <xdr:to>
          <xdr:col>1</xdr:col>
          <xdr:colOff>381000</xdr:colOff>
          <xdr:row>29</xdr:row>
          <xdr:rowOff>314325</xdr:rowOff>
        </xdr:to>
        <xdr:sp macro="" textlink="">
          <xdr:nvSpPr>
            <xdr:cNvPr id="14362" name="Check Box 26" hidden="1">
              <a:extLst>
                <a:ext uri="{63B3BB69-23CF-44E3-9099-C40C66FF867C}">
                  <a14:compatExt spid="_x0000_s143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31</xdr:row>
          <xdr:rowOff>0</xdr:rowOff>
        </xdr:from>
        <xdr:to>
          <xdr:col>1</xdr:col>
          <xdr:colOff>381000</xdr:colOff>
          <xdr:row>32</xdr:row>
          <xdr:rowOff>28575</xdr:rowOff>
        </xdr:to>
        <xdr:sp macro="" textlink="">
          <xdr:nvSpPr>
            <xdr:cNvPr id="14363" name="Check Box 27" hidden="1">
              <a:extLst>
                <a:ext uri="{63B3BB69-23CF-44E3-9099-C40C66FF867C}">
                  <a14:compatExt spid="_x0000_s143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32</xdr:row>
          <xdr:rowOff>0</xdr:rowOff>
        </xdr:from>
        <xdr:to>
          <xdr:col>1</xdr:col>
          <xdr:colOff>381000</xdr:colOff>
          <xdr:row>33</xdr:row>
          <xdr:rowOff>28575</xdr:rowOff>
        </xdr:to>
        <xdr:sp macro="" textlink="">
          <xdr:nvSpPr>
            <xdr:cNvPr id="14364" name="Check Box 28" hidden="1">
              <a:extLst>
                <a:ext uri="{63B3BB69-23CF-44E3-9099-C40C66FF867C}">
                  <a14:compatExt spid="_x0000_s143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33</xdr:row>
          <xdr:rowOff>0</xdr:rowOff>
        </xdr:from>
        <xdr:to>
          <xdr:col>1</xdr:col>
          <xdr:colOff>381000</xdr:colOff>
          <xdr:row>34</xdr:row>
          <xdr:rowOff>28575</xdr:rowOff>
        </xdr:to>
        <xdr:sp macro="" textlink="">
          <xdr:nvSpPr>
            <xdr:cNvPr id="14365" name="Check Box 29" hidden="1">
              <a:extLst>
                <a:ext uri="{63B3BB69-23CF-44E3-9099-C40C66FF867C}">
                  <a14:compatExt spid="_x0000_s143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34</xdr:row>
          <xdr:rowOff>0</xdr:rowOff>
        </xdr:from>
        <xdr:to>
          <xdr:col>1</xdr:col>
          <xdr:colOff>381000</xdr:colOff>
          <xdr:row>35</xdr:row>
          <xdr:rowOff>28575</xdr:rowOff>
        </xdr:to>
        <xdr:sp macro="" textlink="">
          <xdr:nvSpPr>
            <xdr:cNvPr id="14366" name="Check Box 30" hidden="1">
              <a:extLst>
                <a:ext uri="{63B3BB69-23CF-44E3-9099-C40C66FF867C}">
                  <a14:compatExt spid="_x0000_s143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35</xdr:row>
          <xdr:rowOff>0</xdr:rowOff>
        </xdr:from>
        <xdr:to>
          <xdr:col>1</xdr:col>
          <xdr:colOff>381000</xdr:colOff>
          <xdr:row>36</xdr:row>
          <xdr:rowOff>28575</xdr:rowOff>
        </xdr:to>
        <xdr:sp macro="" textlink="">
          <xdr:nvSpPr>
            <xdr:cNvPr id="14367" name="Check Box 31" hidden="1">
              <a:extLst>
                <a:ext uri="{63B3BB69-23CF-44E3-9099-C40C66FF867C}">
                  <a14:compatExt spid="_x0000_s143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37</xdr:row>
          <xdr:rowOff>0</xdr:rowOff>
        </xdr:from>
        <xdr:to>
          <xdr:col>1</xdr:col>
          <xdr:colOff>381000</xdr:colOff>
          <xdr:row>38</xdr:row>
          <xdr:rowOff>28575</xdr:rowOff>
        </xdr:to>
        <xdr:sp macro="" textlink="">
          <xdr:nvSpPr>
            <xdr:cNvPr id="14368" name="Check Box 32" hidden="1">
              <a:extLst>
                <a:ext uri="{63B3BB69-23CF-44E3-9099-C40C66FF867C}">
                  <a14:compatExt spid="_x0000_s143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38</xdr:row>
          <xdr:rowOff>0</xdr:rowOff>
        </xdr:from>
        <xdr:to>
          <xdr:col>1</xdr:col>
          <xdr:colOff>381000</xdr:colOff>
          <xdr:row>39</xdr:row>
          <xdr:rowOff>28575</xdr:rowOff>
        </xdr:to>
        <xdr:sp macro="" textlink="">
          <xdr:nvSpPr>
            <xdr:cNvPr id="14369" name="Check Box 33" hidden="1">
              <a:extLst>
                <a:ext uri="{63B3BB69-23CF-44E3-9099-C40C66FF867C}">
                  <a14:compatExt spid="_x0000_s143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39</xdr:row>
          <xdr:rowOff>0</xdr:rowOff>
        </xdr:from>
        <xdr:to>
          <xdr:col>1</xdr:col>
          <xdr:colOff>381000</xdr:colOff>
          <xdr:row>40</xdr:row>
          <xdr:rowOff>28575</xdr:rowOff>
        </xdr:to>
        <xdr:sp macro="" textlink="">
          <xdr:nvSpPr>
            <xdr:cNvPr id="14370" name="Check Box 34" hidden="1">
              <a:extLst>
                <a:ext uri="{63B3BB69-23CF-44E3-9099-C40C66FF867C}">
                  <a14:compatExt spid="_x0000_s14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40</xdr:row>
          <xdr:rowOff>0</xdr:rowOff>
        </xdr:from>
        <xdr:to>
          <xdr:col>1</xdr:col>
          <xdr:colOff>381000</xdr:colOff>
          <xdr:row>41</xdr:row>
          <xdr:rowOff>28575</xdr:rowOff>
        </xdr:to>
        <xdr:sp macro="" textlink="">
          <xdr:nvSpPr>
            <xdr:cNvPr id="14371" name="Check Box 35" hidden="1">
              <a:extLst>
                <a:ext uri="{63B3BB69-23CF-44E3-9099-C40C66FF867C}">
                  <a14:compatExt spid="_x0000_s14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41</xdr:row>
          <xdr:rowOff>0</xdr:rowOff>
        </xdr:from>
        <xdr:to>
          <xdr:col>1</xdr:col>
          <xdr:colOff>381000</xdr:colOff>
          <xdr:row>42</xdr:row>
          <xdr:rowOff>28575</xdr:rowOff>
        </xdr:to>
        <xdr:sp macro="" textlink="">
          <xdr:nvSpPr>
            <xdr:cNvPr id="14372" name="Check Box 36" hidden="1">
              <a:extLst>
                <a:ext uri="{63B3BB69-23CF-44E3-9099-C40C66FF867C}">
                  <a14:compatExt spid="_x0000_s143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42</xdr:row>
          <xdr:rowOff>0</xdr:rowOff>
        </xdr:from>
        <xdr:to>
          <xdr:col>1</xdr:col>
          <xdr:colOff>381000</xdr:colOff>
          <xdr:row>43</xdr:row>
          <xdr:rowOff>28575</xdr:rowOff>
        </xdr:to>
        <xdr:sp macro="" textlink="">
          <xdr:nvSpPr>
            <xdr:cNvPr id="14373" name="Check Box 37" hidden="1">
              <a:extLst>
                <a:ext uri="{63B3BB69-23CF-44E3-9099-C40C66FF867C}">
                  <a14:compatExt spid="_x0000_s14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43</xdr:row>
          <xdr:rowOff>0</xdr:rowOff>
        </xdr:from>
        <xdr:to>
          <xdr:col>1</xdr:col>
          <xdr:colOff>381000</xdr:colOff>
          <xdr:row>44</xdr:row>
          <xdr:rowOff>28575</xdr:rowOff>
        </xdr:to>
        <xdr:sp macro="" textlink="">
          <xdr:nvSpPr>
            <xdr:cNvPr id="14374" name="Check Box 38" hidden="1">
              <a:extLst>
                <a:ext uri="{63B3BB69-23CF-44E3-9099-C40C66FF867C}">
                  <a14:compatExt spid="_x0000_s14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45</xdr:row>
          <xdr:rowOff>0</xdr:rowOff>
        </xdr:from>
        <xdr:to>
          <xdr:col>1</xdr:col>
          <xdr:colOff>381000</xdr:colOff>
          <xdr:row>46</xdr:row>
          <xdr:rowOff>28575</xdr:rowOff>
        </xdr:to>
        <xdr:sp macro="" textlink="">
          <xdr:nvSpPr>
            <xdr:cNvPr id="14375" name="Check Box 39" hidden="1">
              <a:extLst>
                <a:ext uri="{63B3BB69-23CF-44E3-9099-C40C66FF867C}">
                  <a14:compatExt spid="_x0000_s14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44</xdr:row>
          <xdr:rowOff>0</xdr:rowOff>
        </xdr:from>
        <xdr:to>
          <xdr:col>1</xdr:col>
          <xdr:colOff>381000</xdr:colOff>
          <xdr:row>45</xdr:row>
          <xdr:rowOff>28575</xdr:rowOff>
        </xdr:to>
        <xdr:sp macro="" textlink="">
          <xdr:nvSpPr>
            <xdr:cNvPr id="14376" name="Check Box 40" hidden="1">
              <a:extLst>
                <a:ext uri="{63B3BB69-23CF-44E3-9099-C40C66FF867C}">
                  <a14:compatExt spid="_x0000_s14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35</xdr:row>
          <xdr:rowOff>0</xdr:rowOff>
        </xdr:from>
        <xdr:to>
          <xdr:col>1</xdr:col>
          <xdr:colOff>381000</xdr:colOff>
          <xdr:row>36</xdr:row>
          <xdr:rowOff>28575</xdr:rowOff>
        </xdr:to>
        <xdr:sp macro="" textlink="">
          <xdr:nvSpPr>
            <xdr:cNvPr id="14381" name="Check Box 45" hidden="1">
              <a:extLst>
                <a:ext uri="{63B3BB69-23CF-44E3-9099-C40C66FF867C}">
                  <a14:compatExt spid="_x0000_s14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36</xdr:row>
          <xdr:rowOff>0</xdr:rowOff>
        </xdr:from>
        <xdr:to>
          <xdr:col>1</xdr:col>
          <xdr:colOff>381000</xdr:colOff>
          <xdr:row>37</xdr:row>
          <xdr:rowOff>28575</xdr:rowOff>
        </xdr:to>
        <xdr:sp macro="" textlink="">
          <xdr:nvSpPr>
            <xdr:cNvPr id="14382" name="Check Box 46" hidden="1">
              <a:extLst>
                <a:ext uri="{63B3BB69-23CF-44E3-9099-C40C66FF867C}">
                  <a14:compatExt spid="_x0000_s14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6</xdr:col>
      <xdr:colOff>430696</xdr:colOff>
      <xdr:row>13</xdr:row>
      <xdr:rowOff>132522</xdr:rowOff>
    </xdr:from>
    <xdr:to>
      <xdr:col>10</xdr:col>
      <xdr:colOff>571500</xdr:colOff>
      <xdr:row>18</xdr:row>
      <xdr:rowOff>463821</xdr:rowOff>
    </xdr:to>
    <xdr:sp macro="" textlink="">
      <xdr:nvSpPr>
        <xdr:cNvPr id="5" name="角丸四角形 4"/>
        <xdr:cNvSpPr/>
      </xdr:nvSpPr>
      <xdr:spPr>
        <a:xfrm>
          <a:off x="7247283" y="3337892"/>
          <a:ext cx="2890630" cy="1358342"/>
        </a:xfrm>
        <a:prstGeom prst="roundRect">
          <a:avLst/>
        </a:prstGeom>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400" b="1"/>
            <a:t>絶対必要配置職員数を</a:t>
          </a:r>
          <a:endParaRPr kumimoji="1" lang="en-US" altLang="ja-JP" sz="1400" b="1"/>
        </a:p>
        <a:p>
          <a:pPr algn="l"/>
          <a:r>
            <a:rPr kumimoji="1" lang="ja-JP" altLang="en-US" sz="1400" b="1"/>
            <a:t>満たしていることが必要な</a:t>
          </a:r>
          <a:endParaRPr kumimoji="1" lang="en-US" altLang="ja-JP" sz="1400" b="1"/>
        </a:p>
        <a:p>
          <a:pPr algn="l"/>
          <a:r>
            <a:rPr kumimoji="1" lang="ja-JP" altLang="en-US" sz="1400" b="1"/>
            <a:t>加算項目です。</a:t>
          </a:r>
        </a:p>
      </xdr:txBody>
    </xdr:sp>
    <xdr:clientData/>
  </xdr:twoCellAnchor>
  <xdr:twoCellAnchor>
    <xdr:from>
      <xdr:col>5</xdr:col>
      <xdr:colOff>21036</xdr:colOff>
      <xdr:row>14</xdr:row>
      <xdr:rowOff>45866</xdr:rowOff>
    </xdr:from>
    <xdr:to>
      <xdr:col>6</xdr:col>
      <xdr:colOff>454319</xdr:colOff>
      <xdr:row>15</xdr:row>
      <xdr:rowOff>37583</xdr:rowOff>
    </xdr:to>
    <xdr:sp macro="" textlink="">
      <xdr:nvSpPr>
        <xdr:cNvPr id="6" name="左矢印 5"/>
        <xdr:cNvSpPr/>
      </xdr:nvSpPr>
      <xdr:spPr>
        <a:xfrm rot="952727">
          <a:off x="6150166" y="3491431"/>
          <a:ext cx="1120740" cy="231913"/>
        </a:xfrm>
        <a:prstGeom prst="leftArrow">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66261</xdr:colOff>
      <xdr:row>17</xdr:row>
      <xdr:rowOff>44725</xdr:rowOff>
    </xdr:from>
    <xdr:to>
      <xdr:col>6</xdr:col>
      <xdr:colOff>417444</xdr:colOff>
      <xdr:row>18</xdr:row>
      <xdr:rowOff>36443</xdr:rowOff>
    </xdr:to>
    <xdr:sp macro="" textlink="">
      <xdr:nvSpPr>
        <xdr:cNvPr id="7" name="左矢印 6"/>
        <xdr:cNvSpPr/>
      </xdr:nvSpPr>
      <xdr:spPr>
        <a:xfrm>
          <a:off x="6195391" y="3970682"/>
          <a:ext cx="1038640" cy="231913"/>
        </a:xfrm>
        <a:prstGeom prst="leftArrow">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205657</xdr:colOff>
      <xdr:row>19</xdr:row>
      <xdr:rowOff>210725</xdr:rowOff>
    </xdr:from>
    <xdr:to>
      <xdr:col>6</xdr:col>
      <xdr:colOff>598460</xdr:colOff>
      <xdr:row>21</xdr:row>
      <xdr:rowOff>69920</xdr:rowOff>
    </xdr:to>
    <xdr:sp macro="" textlink="">
      <xdr:nvSpPr>
        <xdr:cNvPr id="8" name="左矢印 7"/>
        <xdr:cNvSpPr/>
      </xdr:nvSpPr>
      <xdr:spPr>
        <a:xfrm rot="19448044">
          <a:off x="6086309" y="4840703"/>
          <a:ext cx="1328738" cy="231913"/>
        </a:xfrm>
        <a:prstGeom prst="leftArrow">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33126</xdr:colOff>
      <xdr:row>19</xdr:row>
      <xdr:rowOff>0</xdr:rowOff>
    </xdr:from>
    <xdr:to>
      <xdr:col>8</xdr:col>
      <xdr:colOff>588064</xdr:colOff>
      <xdr:row>54</xdr:row>
      <xdr:rowOff>223626</xdr:rowOff>
    </xdr:to>
    <xdr:sp macro="" textlink="">
      <xdr:nvSpPr>
        <xdr:cNvPr id="2" name="曲折矢印 1"/>
        <xdr:cNvSpPr/>
      </xdr:nvSpPr>
      <xdr:spPr>
        <a:xfrm rot="10800000">
          <a:off x="6162256" y="4696239"/>
          <a:ext cx="2617308" cy="9235104"/>
        </a:xfrm>
        <a:prstGeom prst="bentArrow">
          <a:avLst>
            <a:gd name="adj1" fmla="val 4353"/>
            <a:gd name="adj2" fmla="val 5456"/>
            <a:gd name="adj3" fmla="val 6433"/>
            <a:gd name="adj4" fmla="val 1368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114300</xdr:colOff>
          <xdr:row>11</xdr:row>
          <xdr:rowOff>47625</xdr:rowOff>
        </xdr:from>
        <xdr:to>
          <xdr:col>8</xdr:col>
          <xdr:colOff>400050</xdr:colOff>
          <xdr:row>11</xdr:row>
          <xdr:rowOff>333375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１ 副園長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361950</xdr:colOff>
          <xdr:row>11</xdr:row>
          <xdr:rowOff>47625</xdr:rowOff>
        </xdr:from>
        <xdr:to>
          <xdr:col>9</xdr:col>
          <xdr:colOff>647700</xdr:colOff>
          <xdr:row>11</xdr:row>
          <xdr:rowOff>333375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２ 教頭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15</xdr:row>
          <xdr:rowOff>95250</xdr:rowOff>
        </xdr:from>
        <xdr:to>
          <xdr:col>2</xdr:col>
          <xdr:colOff>38100</xdr:colOff>
          <xdr:row>16</xdr:row>
          <xdr:rowOff>228600</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32</xdr:row>
          <xdr:rowOff>85725</xdr:rowOff>
        </xdr:from>
        <xdr:to>
          <xdr:col>2</xdr:col>
          <xdr:colOff>47625</xdr:colOff>
          <xdr:row>33</xdr:row>
          <xdr:rowOff>228600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28</xdr:row>
          <xdr:rowOff>85725</xdr:rowOff>
        </xdr:from>
        <xdr:to>
          <xdr:col>2</xdr:col>
          <xdr:colOff>47625</xdr:colOff>
          <xdr:row>29</xdr:row>
          <xdr:rowOff>228600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18</xdr:row>
          <xdr:rowOff>57150</xdr:rowOff>
        </xdr:from>
        <xdr:to>
          <xdr:col>2</xdr:col>
          <xdr:colOff>38100</xdr:colOff>
          <xdr:row>19</xdr:row>
          <xdr:rowOff>228600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34</xdr:row>
          <xdr:rowOff>219075</xdr:rowOff>
        </xdr:from>
        <xdr:to>
          <xdr:col>2</xdr:col>
          <xdr:colOff>47625</xdr:colOff>
          <xdr:row>35</xdr:row>
          <xdr:rowOff>219075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25</xdr:row>
          <xdr:rowOff>76200</xdr:rowOff>
        </xdr:from>
        <xdr:to>
          <xdr:col>1</xdr:col>
          <xdr:colOff>466725</xdr:colOff>
          <xdr:row>25</xdr:row>
          <xdr:rowOff>314325</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27</xdr:row>
          <xdr:rowOff>76200</xdr:rowOff>
        </xdr:from>
        <xdr:to>
          <xdr:col>1</xdr:col>
          <xdr:colOff>466725</xdr:colOff>
          <xdr:row>27</xdr:row>
          <xdr:rowOff>314325</xdr:rowOff>
        </xdr:to>
        <xdr:sp macro="" textlink="">
          <xdr:nvSpPr>
            <xdr:cNvPr id="5128" name="Check Box 8" hidden="1">
              <a:extLst>
                <a:ext uri="{63B3BB69-23CF-44E3-9099-C40C66FF867C}">
                  <a14:compatExt spid="_x0000_s5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29</xdr:row>
          <xdr:rowOff>76200</xdr:rowOff>
        </xdr:from>
        <xdr:to>
          <xdr:col>1</xdr:col>
          <xdr:colOff>466725</xdr:colOff>
          <xdr:row>29</xdr:row>
          <xdr:rowOff>314325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257175</xdr:colOff>
          <xdr:row>11</xdr:row>
          <xdr:rowOff>76200</xdr:rowOff>
        </xdr:from>
        <xdr:to>
          <xdr:col>15</xdr:col>
          <xdr:colOff>133350</xdr:colOff>
          <xdr:row>12</xdr:row>
          <xdr:rowOff>104775</xdr:rowOff>
        </xdr:to>
        <xdr:sp macro="" textlink="">
          <xdr:nvSpPr>
            <xdr:cNvPr id="54275" name="Check Box 3" hidden="1">
              <a:extLst>
                <a:ext uri="{63B3BB69-23CF-44E3-9099-C40C66FF867C}">
                  <a14:compatExt spid="_x0000_s54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21</xdr:row>
          <xdr:rowOff>19050</xdr:rowOff>
        </xdr:from>
        <xdr:to>
          <xdr:col>15</xdr:col>
          <xdr:colOff>190500</xdr:colOff>
          <xdr:row>22</xdr:row>
          <xdr:rowOff>180975</xdr:rowOff>
        </xdr:to>
        <xdr:sp macro="" textlink="">
          <xdr:nvSpPr>
            <xdr:cNvPr id="54276" name="Check Box 4" hidden="1">
              <a:extLst>
                <a:ext uri="{63B3BB69-23CF-44E3-9099-C40C66FF867C}">
                  <a14:compatExt spid="_x0000_s54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29</xdr:row>
          <xdr:rowOff>85725</xdr:rowOff>
        </xdr:from>
        <xdr:to>
          <xdr:col>15</xdr:col>
          <xdr:colOff>190500</xdr:colOff>
          <xdr:row>30</xdr:row>
          <xdr:rowOff>142875</xdr:rowOff>
        </xdr:to>
        <xdr:sp macro="" textlink="">
          <xdr:nvSpPr>
            <xdr:cNvPr id="54279" name="Check Box 7" hidden="1">
              <a:extLst>
                <a:ext uri="{63B3BB69-23CF-44E3-9099-C40C66FF867C}">
                  <a14:compatExt spid="_x0000_s54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28</xdr:row>
          <xdr:rowOff>28575</xdr:rowOff>
        </xdr:from>
        <xdr:to>
          <xdr:col>15</xdr:col>
          <xdr:colOff>190500</xdr:colOff>
          <xdr:row>28</xdr:row>
          <xdr:rowOff>314325</xdr:rowOff>
        </xdr:to>
        <xdr:sp macro="" textlink="">
          <xdr:nvSpPr>
            <xdr:cNvPr id="54280" name="Check Box 8" hidden="1">
              <a:extLst>
                <a:ext uri="{63B3BB69-23CF-44E3-9099-C40C66FF867C}">
                  <a14:compatExt spid="_x0000_s54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323850</xdr:colOff>
          <xdr:row>20</xdr:row>
          <xdr:rowOff>123825</xdr:rowOff>
        </xdr:from>
        <xdr:to>
          <xdr:col>2</xdr:col>
          <xdr:colOff>47625</xdr:colOff>
          <xdr:row>21</xdr:row>
          <xdr:rowOff>228600</xdr:rowOff>
        </xdr:to>
        <xdr:sp macro="" textlink="">
          <xdr:nvSpPr>
            <xdr:cNvPr id="20485" name="Check Box 5" hidden="1">
              <a:extLst>
                <a:ext uri="{63B3BB69-23CF-44E3-9099-C40C66FF867C}">
                  <a14:compatExt spid="_x0000_s204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23</xdr:row>
          <xdr:rowOff>0</xdr:rowOff>
        </xdr:from>
        <xdr:to>
          <xdr:col>2</xdr:col>
          <xdr:colOff>47625</xdr:colOff>
          <xdr:row>23</xdr:row>
          <xdr:rowOff>238125</xdr:rowOff>
        </xdr:to>
        <xdr:sp macro="" textlink="">
          <xdr:nvSpPr>
            <xdr:cNvPr id="20486" name="Check Box 6" hidden="1">
              <a:extLst>
                <a:ext uri="{63B3BB69-23CF-44E3-9099-C40C66FF867C}">
                  <a14:compatExt spid="_x0000_s204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25</xdr:row>
          <xdr:rowOff>9525</xdr:rowOff>
        </xdr:from>
        <xdr:to>
          <xdr:col>2</xdr:col>
          <xdr:colOff>47625</xdr:colOff>
          <xdr:row>26</xdr:row>
          <xdr:rowOff>0</xdr:rowOff>
        </xdr:to>
        <xdr:sp macro="" textlink="">
          <xdr:nvSpPr>
            <xdr:cNvPr id="20487" name="Check Box 7" hidden="1">
              <a:extLst>
                <a:ext uri="{63B3BB69-23CF-44E3-9099-C40C66FF867C}">
                  <a14:compatExt spid="_x0000_s204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26</xdr:row>
          <xdr:rowOff>238125</xdr:rowOff>
        </xdr:from>
        <xdr:to>
          <xdr:col>2</xdr:col>
          <xdr:colOff>47625</xdr:colOff>
          <xdr:row>27</xdr:row>
          <xdr:rowOff>228600</xdr:rowOff>
        </xdr:to>
        <xdr:sp macro="" textlink="">
          <xdr:nvSpPr>
            <xdr:cNvPr id="20488" name="Check Box 8" hidden="1">
              <a:extLst>
                <a:ext uri="{63B3BB69-23CF-44E3-9099-C40C66FF867C}">
                  <a14:compatExt spid="_x0000_s204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28</xdr:row>
          <xdr:rowOff>238125</xdr:rowOff>
        </xdr:from>
        <xdr:to>
          <xdr:col>2</xdr:col>
          <xdr:colOff>66675</xdr:colOff>
          <xdr:row>29</xdr:row>
          <xdr:rowOff>228600</xdr:rowOff>
        </xdr:to>
        <xdr:sp macro="" textlink="">
          <xdr:nvSpPr>
            <xdr:cNvPr id="20489" name="Check Box 9" hidden="1">
              <a:extLst>
                <a:ext uri="{63B3BB69-23CF-44E3-9099-C40C66FF867C}">
                  <a14:compatExt spid="_x0000_s204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323850</xdr:colOff>
          <xdr:row>27</xdr:row>
          <xdr:rowOff>123825</xdr:rowOff>
        </xdr:from>
        <xdr:to>
          <xdr:col>1</xdr:col>
          <xdr:colOff>609600</xdr:colOff>
          <xdr:row>28</xdr:row>
          <xdr:rowOff>228600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29</xdr:row>
          <xdr:rowOff>0</xdr:rowOff>
        </xdr:from>
        <xdr:to>
          <xdr:col>1</xdr:col>
          <xdr:colOff>609600</xdr:colOff>
          <xdr:row>29</xdr:row>
          <xdr:rowOff>238125</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30</xdr:row>
          <xdr:rowOff>9525</xdr:rowOff>
        </xdr:from>
        <xdr:to>
          <xdr:col>1</xdr:col>
          <xdr:colOff>609600</xdr:colOff>
          <xdr:row>31</xdr:row>
          <xdr:rowOff>0</xdr:rowOff>
        </xdr:to>
        <xdr:sp macro="" textlink="">
          <xdr:nvSpPr>
            <xdr:cNvPr id="7175" name="Check Box 7"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32</xdr:row>
          <xdr:rowOff>0</xdr:rowOff>
        </xdr:from>
        <xdr:to>
          <xdr:col>1</xdr:col>
          <xdr:colOff>609600</xdr:colOff>
          <xdr:row>32</xdr:row>
          <xdr:rowOff>238125</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36</xdr:row>
          <xdr:rowOff>0</xdr:rowOff>
        </xdr:from>
        <xdr:to>
          <xdr:col>1</xdr:col>
          <xdr:colOff>628650</xdr:colOff>
          <xdr:row>36</xdr:row>
          <xdr:rowOff>238125</xdr:rowOff>
        </xdr:to>
        <xdr:sp macro="" textlink="">
          <xdr:nvSpPr>
            <xdr:cNvPr id="7177" name="Check Box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10</xdr:col>
      <xdr:colOff>56031</xdr:colOff>
      <xdr:row>15</xdr:row>
      <xdr:rowOff>44823</xdr:rowOff>
    </xdr:from>
    <xdr:to>
      <xdr:col>10</xdr:col>
      <xdr:colOff>762001</xdr:colOff>
      <xdr:row>16</xdr:row>
      <xdr:rowOff>605118</xdr:rowOff>
    </xdr:to>
    <xdr:sp macro="" textlink="">
      <xdr:nvSpPr>
        <xdr:cNvPr id="2" name="角丸四角形 1"/>
        <xdr:cNvSpPr/>
      </xdr:nvSpPr>
      <xdr:spPr>
        <a:xfrm>
          <a:off x="5053855" y="5322794"/>
          <a:ext cx="705970" cy="862853"/>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祝日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62.xml"/><Relationship Id="rId3" Type="http://schemas.openxmlformats.org/officeDocument/2006/relationships/vmlDrawing" Target="../drawings/vmlDrawing6.vml"/><Relationship Id="rId7" Type="http://schemas.openxmlformats.org/officeDocument/2006/relationships/ctrlProp" Target="../ctrlProps/ctrlProp61.xml"/><Relationship Id="rId2" Type="http://schemas.openxmlformats.org/officeDocument/2006/relationships/drawing" Target="../drawings/drawing8.xml"/><Relationship Id="rId1" Type="http://schemas.openxmlformats.org/officeDocument/2006/relationships/printerSettings" Target="../printerSettings/printerSettings10.bin"/><Relationship Id="rId6" Type="http://schemas.openxmlformats.org/officeDocument/2006/relationships/ctrlProp" Target="../ctrlProps/ctrlProp60.xml"/><Relationship Id="rId5" Type="http://schemas.openxmlformats.org/officeDocument/2006/relationships/ctrlProp" Target="../ctrlProps/ctrlProp59.xml"/><Relationship Id="rId4" Type="http://schemas.openxmlformats.org/officeDocument/2006/relationships/ctrlProp" Target="../ctrlProps/ctrlProp58.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1.xml"/><Relationship Id="rId1" Type="http://schemas.openxmlformats.org/officeDocument/2006/relationships/printerSettings" Target="../printerSettings/printerSettings13.bin"/><Relationship Id="rId5" Type="http://schemas.openxmlformats.org/officeDocument/2006/relationships/ctrlProp" Target="../ctrlProps/ctrlProp64.xml"/><Relationship Id="rId4" Type="http://schemas.openxmlformats.org/officeDocument/2006/relationships/ctrlProp" Target="../ctrlProps/ctrlProp63.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2.xml"/><Relationship Id="rId1" Type="http://schemas.openxmlformats.org/officeDocument/2006/relationships/printerSettings" Target="../printerSettings/printerSettings14.bin"/><Relationship Id="rId6" Type="http://schemas.openxmlformats.org/officeDocument/2006/relationships/comments" Target="../comments2.xml"/><Relationship Id="rId5" Type="http://schemas.openxmlformats.org/officeDocument/2006/relationships/ctrlProp" Target="../ctrlProps/ctrlProp66.xml"/><Relationship Id="rId4" Type="http://schemas.openxmlformats.org/officeDocument/2006/relationships/ctrlProp" Target="../ctrlProps/ctrlProp65.xml"/></Relationships>
</file>

<file path=xl/worksheets/_rels/sheet15.xml.rels><?xml version="1.0" encoding="UTF-8" standalone="yes"?>
<Relationships xmlns="http://schemas.openxmlformats.org/package/2006/relationships"><Relationship Id="rId8" Type="http://schemas.openxmlformats.org/officeDocument/2006/relationships/ctrlProp" Target="../ctrlProps/ctrlProp71.xml"/><Relationship Id="rId13" Type="http://schemas.openxmlformats.org/officeDocument/2006/relationships/ctrlProp" Target="../ctrlProps/ctrlProp76.xml"/><Relationship Id="rId18" Type="http://schemas.openxmlformats.org/officeDocument/2006/relationships/ctrlProp" Target="../ctrlProps/ctrlProp81.xml"/><Relationship Id="rId26" Type="http://schemas.openxmlformats.org/officeDocument/2006/relationships/comments" Target="../comments3.xml"/><Relationship Id="rId3" Type="http://schemas.openxmlformats.org/officeDocument/2006/relationships/vmlDrawing" Target="../drawings/vmlDrawing9.vml"/><Relationship Id="rId21" Type="http://schemas.openxmlformats.org/officeDocument/2006/relationships/ctrlProp" Target="../ctrlProps/ctrlProp84.xml"/><Relationship Id="rId7" Type="http://schemas.openxmlformats.org/officeDocument/2006/relationships/ctrlProp" Target="../ctrlProps/ctrlProp70.xml"/><Relationship Id="rId12" Type="http://schemas.openxmlformats.org/officeDocument/2006/relationships/ctrlProp" Target="../ctrlProps/ctrlProp75.xml"/><Relationship Id="rId17" Type="http://schemas.openxmlformats.org/officeDocument/2006/relationships/ctrlProp" Target="../ctrlProps/ctrlProp80.xml"/><Relationship Id="rId25" Type="http://schemas.openxmlformats.org/officeDocument/2006/relationships/ctrlProp" Target="../ctrlProps/ctrlProp88.xml"/><Relationship Id="rId2" Type="http://schemas.openxmlformats.org/officeDocument/2006/relationships/drawing" Target="../drawings/drawing13.xml"/><Relationship Id="rId16" Type="http://schemas.openxmlformats.org/officeDocument/2006/relationships/ctrlProp" Target="../ctrlProps/ctrlProp79.xml"/><Relationship Id="rId20" Type="http://schemas.openxmlformats.org/officeDocument/2006/relationships/ctrlProp" Target="../ctrlProps/ctrlProp83.xml"/><Relationship Id="rId1" Type="http://schemas.openxmlformats.org/officeDocument/2006/relationships/printerSettings" Target="../printerSettings/printerSettings15.bin"/><Relationship Id="rId6" Type="http://schemas.openxmlformats.org/officeDocument/2006/relationships/ctrlProp" Target="../ctrlProps/ctrlProp69.xml"/><Relationship Id="rId11" Type="http://schemas.openxmlformats.org/officeDocument/2006/relationships/ctrlProp" Target="../ctrlProps/ctrlProp74.xml"/><Relationship Id="rId24" Type="http://schemas.openxmlformats.org/officeDocument/2006/relationships/ctrlProp" Target="../ctrlProps/ctrlProp87.xml"/><Relationship Id="rId5" Type="http://schemas.openxmlformats.org/officeDocument/2006/relationships/ctrlProp" Target="../ctrlProps/ctrlProp68.xml"/><Relationship Id="rId15" Type="http://schemas.openxmlformats.org/officeDocument/2006/relationships/ctrlProp" Target="../ctrlProps/ctrlProp78.xml"/><Relationship Id="rId23" Type="http://schemas.openxmlformats.org/officeDocument/2006/relationships/ctrlProp" Target="../ctrlProps/ctrlProp86.xml"/><Relationship Id="rId10" Type="http://schemas.openxmlformats.org/officeDocument/2006/relationships/ctrlProp" Target="../ctrlProps/ctrlProp73.xml"/><Relationship Id="rId19" Type="http://schemas.openxmlformats.org/officeDocument/2006/relationships/ctrlProp" Target="../ctrlProps/ctrlProp82.xml"/><Relationship Id="rId4" Type="http://schemas.openxmlformats.org/officeDocument/2006/relationships/ctrlProp" Target="../ctrlProps/ctrlProp67.xml"/><Relationship Id="rId9" Type="http://schemas.openxmlformats.org/officeDocument/2006/relationships/ctrlProp" Target="../ctrlProps/ctrlProp72.xml"/><Relationship Id="rId14" Type="http://schemas.openxmlformats.org/officeDocument/2006/relationships/ctrlProp" Target="../ctrlProps/ctrlProp77.xml"/><Relationship Id="rId22" Type="http://schemas.openxmlformats.org/officeDocument/2006/relationships/ctrlProp" Target="../ctrlProps/ctrlProp85.xml"/></Relationships>
</file>

<file path=xl/worksheets/_rels/sheet16.xml.rels><?xml version="1.0" encoding="UTF-8" standalone="yes"?>
<Relationships xmlns="http://schemas.openxmlformats.org/package/2006/relationships"><Relationship Id="rId8" Type="http://schemas.openxmlformats.org/officeDocument/2006/relationships/ctrlProp" Target="../ctrlProps/ctrlProp93.xml"/><Relationship Id="rId3" Type="http://schemas.openxmlformats.org/officeDocument/2006/relationships/vmlDrawing" Target="../drawings/vmlDrawing10.vml"/><Relationship Id="rId7" Type="http://schemas.openxmlformats.org/officeDocument/2006/relationships/ctrlProp" Target="../ctrlProps/ctrlProp92.xml"/><Relationship Id="rId12" Type="http://schemas.openxmlformats.org/officeDocument/2006/relationships/ctrlProp" Target="../ctrlProps/ctrlProp97.xml"/><Relationship Id="rId2" Type="http://schemas.openxmlformats.org/officeDocument/2006/relationships/drawing" Target="../drawings/drawing14.xml"/><Relationship Id="rId1" Type="http://schemas.openxmlformats.org/officeDocument/2006/relationships/printerSettings" Target="../printerSettings/printerSettings16.bin"/><Relationship Id="rId6" Type="http://schemas.openxmlformats.org/officeDocument/2006/relationships/ctrlProp" Target="../ctrlProps/ctrlProp91.xml"/><Relationship Id="rId11" Type="http://schemas.openxmlformats.org/officeDocument/2006/relationships/ctrlProp" Target="../ctrlProps/ctrlProp96.xml"/><Relationship Id="rId5" Type="http://schemas.openxmlformats.org/officeDocument/2006/relationships/ctrlProp" Target="../ctrlProps/ctrlProp90.xml"/><Relationship Id="rId10" Type="http://schemas.openxmlformats.org/officeDocument/2006/relationships/ctrlProp" Target="../ctrlProps/ctrlProp95.xml"/><Relationship Id="rId4" Type="http://schemas.openxmlformats.org/officeDocument/2006/relationships/ctrlProp" Target="../ctrlProps/ctrlProp89.xml"/><Relationship Id="rId9" Type="http://schemas.openxmlformats.org/officeDocument/2006/relationships/ctrlProp" Target="../ctrlProps/ctrlProp94.xml"/></Relationships>
</file>

<file path=xl/worksheets/_rels/sheet17.xml.rels><?xml version="1.0" encoding="UTF-8" standalone="yes"?>
<Relationships xmlns="http://schemas.openxmlformats.org/package/2006/relationships"><Relationship Id="rId8" Type="http://schemas.openxmlformats.org/officeDocument/2006/relationships/ctrlProp" Target="../ctrlProps/ctrlProp102.xml"/><Relationship Id="rId3" Type="http://schemas.openxmlformats.org/officeDocument/2006/relationships/vmlDrawing" Target="../drawings/vmlDrawing11.vml"/><Relationship Id="rId7" Type="http://schemas.openxmlformats.org/officeDocument/2006/relationships/ctrlProp" Target="../ctrlProps/ctrlProp101.xml"/><Relationship Id="rId2" Type="http://schemas.openxmlformats.org/officeDocument/2006/relationships/drawing" Target="../drawings/drawing15.xml"/><Relationship Id="rId1" Type="http://schemas.openxmlformats.org/officeDocument/2006/relationships/printerSettings" Target="../printerSettings/printerSettings17.bin"/><Relationship Id="rId6" Type="http://schemas.openxmlformats.org/officeDocument/2006/relationships/ctrlProp" Target="../ctrlProps/ctrlProp100.xml"/><Relationship Id="rId11" Type="http://schemas.openxmlformats.org/officeDocument/2006/relationships/ctrlProp" Target="../ctrlProps/ctrlProp105.xml"/><Relationship Id="rId5" Type="http://schemas.openxmlformats.org/officeDocument/2006/relationships/ctrlProp" Target="../ctrlProps/ctrlProp99.xml"/><Relationship Id="rId10" Type="http://schemas.openxmlformats.org/officeDocument/2006/relationships/ctrlProp" Target="../ctrlProps/ctrlProp104.xml"/><Relationship Id="rId4" Type="http://schemas.openxmlformats.org/officeDocument/2006/relationships/ctrlProp" Target="../ctrlProps/ctrlProp98.xml"/><Relationship Id="rId9" Type="http://schemas.openxmlformats.org/officeDocument/2006/relationships/ctrlProp" Target="../ctrlProps/ctrlProp103.xml"/></Relationships>
</file>

<file path=xl/worksheets/_rels/sheet18.xml.rels><?xml version="1.0" encoding="UTF-8" standalone="yes"?>
<Relationships xmlns="http://schemas.openxmlformats.org/package/2006/relationships"><Relationship Id="rId8" Type="http://schemas.openxmlformats.org/officeDocument/2006/relationships/ctrlProp" Target="../ctrlProps/ctrlProp110.xml"/><Relationship Id="rId3" Type="http://schemas.openxmlformats.org/officeDocument/2006/relationships/vmlDrawing" Target="../drawings/vmlDrawing12.vml"/><Relationship Id="rId7" Type="http://schemas.openxmlformats.org/officeDocument/2006/relationships/ctrlProp" Target="../ctrlProps/ctrlProp109.xml"/><Relationship Id="rId2" Type="http://schemas.openxmlformats.org/officeDocument/2006/relationships/drawing" Target="../drawings/drawing16.xml"/><Relationship Id="rId1" Type="http://schemas.openxmlformats.org/officeDocument/2006/relationships/printerSettings" Target="../printerSettings/printerSettings18.bin"/><Relationship Id="rId6" Type="http://schemas.openxmlformats.org/officeDocument/2006/relationships/ctrlProp" Target="../ctrlProps/ctrlProp108.xml"/><Relationship Id="rId5" Type="http://schemas.openxmlformats.org/officeDocument/2006/relationships/ctrlProp" Target="../ctrlProps/ctrlProp107.xml"/><Relationship Id="rId10" Type="http://schemas.openxmlformats.org/officeDocument/2006/relationships/ctrlProp" Target="../ctrlProps/ctrlProp112.xml"/><Relationship Id="rId4" Type="http://schemas.openxmlformats.org/officeDocument/2006/relationships/ctrlProp" Target="../ctrlProps/ctrlProp106.xml"/><Relationship Id="rId9" Type="http://schemas.openxmlformats.org/officeDocument/2006/relationships/ctrlProp" Target="../ctrlProps/ctrlProp111.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7.xml"/><Relationship Id="rId1" Type="http://schemas.openxmlformats.org/officeDocument/2006/relationships/printerSettings" Target="../printerSettings/printerSettings19.bin"/><Relationship Id="rId6" Type="http://schemas.openxmlformats.org/officeDocument/2006/relationships/ctrlProp" Target="../ctrlProps/ctrlProp115.xml"/><Relationship Id="rId5" Type="http://schemas.openxmlformats.org/officeDocument/2006/relationships/ctrlProp" Target="../ctrlProps/ctrlProp114.xml"/><Relationship Id="rId4" Type="http://schemas.openxmlformats.org/officeDocument/2006/relationships/ctrlProp" Target="../ctrlProps/ctrlProp113.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omments" Target="../comments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20.xml.rels><?xml version="1.0" encoding="UTF-8" standalone="yes"?>
<Relationships xmlns="http://schemas.openxmlformats.org/package/2006/relationships"><Relationship Id="rId8" Type="http://schemas.openxmlformats.org/officeDocument/2006/relationships/ctrlProp" Target="../ctrlProps/ctrlProp120.xml"/><Relationship Id="rId3" Type="http://schemas.openxmlformats.org/officeDocument/2006/relationships/vmlDrawing" Target="../drawings/vmlDrawing14.vml"/><Relationship Id="rId7" Type="http://schemas.openxmlformats.org/officeDocument/2006/relationships/ctrlProp" Target="../ctrlProps/ctrlProp119.xml"/><Relationship Id="rId2" Type="http://schemas.openxmlformats.org/officeDocument/2006/relationships/drawing" Target="../drawings/drawing18.xml"/><Relationship Id="rId1" Type="http://schemas.openxmlformats.org/officeDocument/2006/relationships/printerSettings" Target="../printerSettings/printerSettings20.bin"/><Relationship Id="rId6" Type="http://schemas.openxmlformats.org/officeDocument/2006/relationships/ctrlProp" Target="../ctrlProps/ctrlProp118.xml"/><Relationship Id="rId5" Type="http://schemas.openxmlformats.org/officeDocument/2006/relationships/ctrlProp" Target="../ctrlProps/ctrlProp117.xml"/><Relationship Id="rId10" Type="http://schemas.openxmlformats.org/officeDocument/2006/relationships/ctrlProp" Target="../ctrlProps/ctrlProp122.xml"/><Relationship Id="rId4" Type="http://schemas.openxmlformats.org/officeDocument/2006/relationships/ctrlProp" Target="../ctrlProps/ctrlProp116.xml"/><Relationship Id="rId9" Type="http://schemas.openxmlformats.org/officeDocument/2006/relationships/ctrlProp" Target="../ctrlProps/ctrlProp121.xml"/></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9.xml"/><Relationship Id="rId1" Type="http://schemas.openxmlformats.org/officeDocument/2006/relationships/printerSettings" Target="../printerSettings/printerSettings22.bin"/><Relationship Id="rId5" Type="http://schemas.openxmlformats.org/officeDocument/2006/relationships/ctrlProp" Target="../ctrlProps/ctrlProp124.xml"/><Relationship Id="rId4" Type="http://schemas.openxmlformats.org/officeDocument/2006/relationships/ctrlProp" Target="../ctrlProps/ctrlProp123.xml"/></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3.xml"/><Relationship Id="rId3" Type="http://schemas.openxmlformats.org/officeDocument/2006/relationships/vmlDrawing" Target="../drawings/vmlDrawing2.vml"/><Relationship Id="rId7" Type="http://schemas.openxmlformats.org/officeDocument/2006/relationships/ctrlProp" Target="../ctrlProps/ctrlProp42.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41.xml"/><Relationship Id="rId5" Type="http://schemas.openxmlformats.org/officeDocument/2006/relationships/ctrlProp" Target="../ctrlProps/ctrlProp40.xml"/><Relationship Id="rId10" Type="http://schemas.openxmlformats.org/officeDocument/2006/relationships/ctrlProp" Target="../ctrlProps/ctrlProp45.xml"/><Relationship Id="rId4" Type="http://schemas.openxmlformats.org/officeDocument/2006/relationships/ctrlProp" Target="../ctrlProps/ctrlProp39.xml"/><Relationship Id="rId9" Type="http://schemas.openxmlformats.org/officeDocument/2006/relationships/ctrlProp" Target="../ctrlProps/ctrlProp4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7.bin"/><Relationship Id="rId6" Type="http://schemas.openxmlformats.org/officeDocument/2006/relationships/ctrlProp" Target="../ctrlProps/ctrlProp48.xml"/><Relationship Id="rId5" Type="http://schemas.openxmlformats.org/officeDocument/2006/relationships/ctrlProp" Target="../ctrlProps/ctrlProp47.xml"/><Relationship Id="rId4" Type="http://schemas.openxmlformats.org/officeDocument/2006/relationships/ctrlProp" Target="../ctrlProps/ctrlProp4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52.xml"/><Relationship Id="rId2" Type="http://schemas.openxmlformats.org/officeDocument/2006/relationships/drawing" Target="../drawings/drawing6.xml"/><Relationship Id="rId1" Type="http://schemas.openxmlformats.org/officeDocument/2006/relationships/printerSettings" Target="../printerSettings/printerSettings8.bin"/><Relationship Id="rId6" Type="http://schemas.openxmlformats.org/officeDocument/2006/relationships/ctrlProp" Target="../ctrlProps/ctrlProp51.xml"/><Relationship Id="rId5" Type="http://schemas.openxmlformats.org/officeDocument/2006/relationships/ctrlProp" Target="../ctrlProps/ctrlProp50.xml"/><Relationship Id="rId4" Type="http://schemas.openxmlformats.org/officeDocument/2006/relationships/ctrlProp" Target="../ctrlProps/ctrlProp49.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57.xml"/><Relationship Id="rId3" Type="http://schemas.openxmlformats.org/officeDocument/2006/relationships/vmlDrawing" Target="../drawings/vmlDrawing5.vml"/><Relationship Id="rId7" Type="http://schemas.openxmlformats.org/officeDocument/2006/relationships/ctrlProp" Target="../ctrlProps/ctrlProp56.xml"/><Relationship Id="rId2" Type="http://schemas.openxmlformats.org/officeDocument/2006/relationships/drawing" Target="../drawings/drawing7.xml"/><Relationship Id="rId1" Type="http://schemas.openxmlformats.org/officeDocument/2006/relationships/printerSettings" Target="../printerSettings/printerSettings9.bin"/><Relationship Id="rId6" Type="http://schemas.openxmlformats.org/officeDocument/2006/relationships/ctrlProp" Target="../ctrlProps/ctrlProp55.xml"/><Relationship Id="rId5" Type="http://schemas.openxmlformats.org/officeDocument/2006/relationships/ctrlProp" Target="../ctrlProps/ctrlProp54.xml"/><Relationship Id="rId4" Type="http://schemas.openxmlformats.org/officeDocument/2006/relationships/ctrlProp" Target="../ctrlProps/ctrlProp5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7"/>
  <sheetViews>
    <sheetView tabSelected="1" view="pageBreakPreview" zoomScale="115" zoomScaleNormal="100" zoomScaleSheetLayoutView="115" workbookViewId="0">
      <selection activeCell="AJ2" sqref="AJ2"/>
    </sheetView>
  </sheetViews>
  <sheetFormatPr defaultRowHeight="13.5"/>
  <cols>
    <col min="1" max="35" width="2.625" style="85" customWidth="1"/>
    <col min="36" max="36" width="10.625" style="85" customWidth="1"/>
    <col min="37" max="63" width="2.625" style="85" customWidth="1"/>
    <col min="64" max="16384" width="9" style="85"/>
  </cols>
  <sheetData>
    <row r="1" spans="1:36" ht="18" customHeight="1">
      <c r="A1" s="84" t="s">
        <v>92</v>
      </c>
      <c r="AG1" s="85" t="s">
        <v>348</v>
      </c>
      <c r="AJ1" s="253">
        <v>45017</v>
      </c>
    </row>
    <row r="2" spans="1:36" ht="18" customHeight="1"/>
    <row r="3" spans="1:36" ht="18" customHeight="1">
      <c r="C3" s="86" t="s">
        <v>96</v>
      </c>
      <c r="D3" s="87"/>
      <c r="E3" s="88">
        <v>5</v>
      </c>
      <c r="F3" s="410" t="s">
        <v>93</v>
      </c>
      <c r="G3" s="410"/>
      <c r="H3" s="410"/>
      <c r="I3" s="410"/>
      <c r="J3" s="410"/>
      <c r="K3" s="410"/>
      <c r="L3" s="410"/>
      <c r="M3" s="410"/>
      <c r="N3" s="410"/>
      <c r="O3" s="410"/>
      <c r="P3" s="410"/>
      <c r="Q3" s="410"/>
      <c r="R3" s="410"/>
      <c r="S3" s="410"/>
      <c r="T3" s="411" t="s">
        <v>94</v>
      </c>
      <c r="U3" s="411"/>
      <c r="V3" s="411"/>
      <c r="W3" s="411"/>
      <c r="X3" s="411"/>
      <c r="Y3" s="411"/>
      <c r="Z3" s="411"/>
      <c r="AA3" s="411"/>
      <c r="AB3" s="89" t="s">
        <v>95</v>
      </c>
    </row>
    <row r="4" spans="1:36" ht="18" customHeight="1"/>
    <row r="5" spans="1:36" ht="18" customHeight="1">
      <c r="T5" s="418" t="s">
        <v>107</v>
      </c>
      <c r="U5" s="419"/>
      <c r="V5" s="419"/>
      <c r="W5" s="419"/>
      <c r="X5" s="419"/>
      <c r="Y5" s="419"/>
      <c r="Z5" s="419"/>
      <c r="AA5" s="419"/>
      <c r="AB5" s="419"/>
      <c r="AC5" s="419"/>
    </row>
    <row r="6" spans="1:36" ht="18" customHeight="1">
      <c r="T6" s="85" t="s">
        <v>96</v>
      </c>
      <c r="V6" s="90">
        <v>5</v>
      </c>
      <c r="W6" s="85" t="s">
        <v>97</v>
      </c>
      <c r="X6" s="420"/>
      <c r="Y6" s="420"/>
      <c r="Z6" s="85" t="s">
        <v>98</v>
      </c>
      <c r="AA6" s="420"/>
      <c r="AB6" s="420"/>
      <c r="AC6" s="85" t="s">
        <v>99</v>
      </c>
    </row>
    <row r="7" spans="1:36" ht="18" customHeight="1"/>
    <row r="8" spans="1:36" ht="18" customHeight="1">
      <c r="B8" s="85" t="s">
        <v>100</v>
      </c>
    </row>
    <row r="9" spans="1:36" ht="18" customHeight="1"/>
    <row r="10" spans="1:36" ht="18" customHeight="1">
      <c r="P10" s="85" t="s">
        <v>101</v>
      </c>
      <c r="S10" s="91"/>
      <c r="T10" s="421"/>
      <c r="U10" s="421"/>
      <c r="V10" s="421"/>
      <c r="W10" s="421"/>
      <c r="X10" s="421"/>
      <c r="Y10" s="421"/>
      <c r="Z10" s="421"/>
      <c r="AA10" s="421"/>
      <c r="AB10" s="421"/>
      <c r="AC10" s="421"/>
      <c r="AD10" s="421"/>
    </row>
    <row r="11" spans="1:36" ht="18" customHeight="1">
      <c r="P11" s="85" t="s">
        <v>102</v>
      </c>
      <c r="S11" s="91"/>
      <c r="T11" s="421"/>
      <c r="U11" s="421"/>
      <c r="V11" s="421"/>
      <c r="W11" s="421"/>
      <c r="X11" s="421"/>
      <c r="Y11" s="421"/>
      <c r="Z11" s="421"/>
      <c r="AA11" s="421"/>
      <c r="AB11" s="421"/>
      <c r="AC11" s="421"/>
      <c r="AD11" s="421"/>
    </row>
    <row r="12" spans="1:36" ht="18" customHeight="1"/>
    <row r="13" spans="1:36" ht="18" customHeight="1">
      <c r="C13" s="412" t="str">
        <f>"　令和"&amp;E3&amp;"年度の公定価格（認定こども園）に係る加算項目及び減算調整項目について，下記のとおり届け出ます。"</f>
        <v>　令和5年度の公定価格（認定こども園）に係る加算項目及び減算調整項目について，下記のとおり届け出ます。</v>
      </c>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413"/>
      <c r="AB13" s="413"/>
    </row>
    <row r="14" spans="1:36" ht="18" customHeight="1">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row>
    <row r="15" spans="1:36" ht="18" customHeight="1">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row>
    <row r="16" spans="1:36" ht="18" customHeight="1"/>
    <row r="17" spans="2:28" ht="18" customHeight="1"/>
    <row r="18" spans="2:28" ht="18" customHeight="1">
      <c r="O18" s="414" t="s">
        <v>103</v>
      </c>
      <c r="P18" s="415"/>
    </row>
    <row r="19" spans="2:28" ht="18" customHeight="1">
      <c r="O19" s="92"/>
      <c r="P19" s="73"/>
    </row>
    <row r="20" spans="2:28" ht="18" customHeight="1">
      <c r="B20" s="85">
        <v>1</v>
      </c>
      <c r="D20" s="85" t="s">
        <v>127</v>
      </c>
      <c r="I20" s="91"/>
      <c r="J20" s="83"/>
      <c r="K20" s="85" t="s">
        <v>96</v>
      </c>
      <c r="M20" s="90">
        <v>5</v>
      </c>
      <c r="N20" s="85" t="s">
        <v>97</v>
      </c>
      <c r="O20" s="420">
        <v>4</v>
      </c>
      <c r="P20" s="420"/>
      <c r="Q20" s="85" t="s">
        <v>98</v>
      </c>
      <c r="R20" s="83" t="s">
        <v>128</v>
      </c>
      <c r="S20" s="85" t="s">
        <v>96</v>
      </c>
      <c r="U20" s="90">
        <v>6</v>
      </c>
      <c r="V20" s="85" t="s">
        <v>97</v>
      </c>
      <c r="W20" s="420">
        <v>3</v>
      </c>
      <c r="X20" s="420"/>
      <c r="Y20" s="85" t="s">
        <v>98</v>
      </c>
      <c r="Z20" s="83"/>
      <c r="AA20" s="83"/>
      <c r="AB20" s="83"/>
    </row>
    <row r="21" spans="2:28" ht="18" customHeight="1">
      <c r="I21" s="91"/>
      <c r="J21" s="83"/>
      <c r="K21" s="83"/>
      <c r="L21" s="83"/>
      <c r="M21" s="83"/>
      <c r="N21" s="83"/>
      <c r="O21" s="83"/>
      <c r="P21" s="83"/>
      <c r="Q21" s="83"/>
      <c r="R21" s="83"/>
      <c r="S21" s="83"/>
      <c r="T21" s="83"/>
      <c r="U21" s="83"/>
      <c r="V21" s="83"/>
      <c r="W21" s="83"/>
      <c r="X21" s="83"/>
      <c r="Y21" s="83"/>
      <c r="Z21" s="83"/>
      <c r="AA21" s="83"/>
      <c r="AB21" s="83"/>
    </row>
    <row r="22" spans="2:28" ht="18" customHeight="1">
      <c r="B22" s="85">
        <v>2</v>
      </c>
      <c r="D22" s="85" t="s">
        <v>126</v>
      </c>
      <c r="I22" s="91"/>
      <c r="J22" s="83"/>
      <c r="K22" s="405" t="s">
        <v>129</v>
      </c>
      <c r="L22" s="406"/>
      <c r="M22" s="406"/>
      <c r="N22" s="406"/>
      <c r="O22" s="408" t="s">
        <v>109</v>
      </c>
      <c r="P22" s="408"/>
      <c r="Q22" s="408"/>
      <c r="R22" s="408"/>
      <c r="S22" s="408"/>
      <c r="T22" s="408"/>
      <c r="U22" s="408"/>
      <c r="V22" s="408"/>
      <c r="W22" s="408"/>
      <c r="X22" s="408"/>
      <c r="Y22" s="408"/>
      <c r="Z22" s="408"/>
      <c r="AA22" s="83"/>
      <c r="AB22" s="83"/>
    </row>
    <row r="23" spans="2:28" ht="18" customHeight="1">
      <c r="I23" s="91"/>
      <c r="J23" s="83"/>
      <c r="K23" s="405" t="s">
        <v>167</v>
      </c>
      <c r="L23" s="406"/>
      <c r="M23" s="406"/>
      <c r="N23" s="406"/>
      <c r="O23" s="408" t="s">
        <v>36</v>
      </c>
      <c r="P23" s="408"/>
      <c r="Q23" s="408"/>
      <c r="R23" s="408"/>
      <c r="S23" s="408"/>
      <c r="T23" s="408"/>
      <c r="U23" s="408"/>
      <c r="V23" s="408"/>
      <c r="W23" s="408"/>
      <c r="X23" s="408"/>
      <c r="Y23" s="408"/>
      <c r="Z23" s="408"/>
      <c r="AA23" s="83"/>
      <c r="AB23" s="83"/>
    </row>
    <row r="24" spans="2:28" ht="18" customHeight="1">
      <c r="I24" s="91"/>
      <c r="J24" s="83"/>
      <c r="K24" s="405" t="s">
        <v>130</v>
      </c>
      <c r="L24" s="406"/>
      <c r="M24" s="406"/>
      <c r="N24" s="406"/>
      <c r="O24" s="408"/>
      <c r="P24" s="408"/>
      <c r="Q24" s="408"/>
      <c r="R24" s="408"/>
      <c r="S24" s="408"/>
      <c r="T24" s="408"/>
      <c r="U24" s="408"/>
      <c r="V24" s="408"/>
      <c r="W24" s="408"/>
      <c r="X24" s="408"/>
      <c r="Y24" s="408"/>
      <c r="Z24" s="408"/>
      <c r="AA24" s="83"/>
      <c r="AB24" s="83"/>
    </row>
    <row r="25" spans="2:28" ht="18" customHeight="1">
      <c r="I25" s="91"/>
      <c r="J25" s="83"/>
      <c r="K25" s="405" t="s">
        <v>131</v>
      </c>
      <c r="L25" s="406"/>
      <c r="M25" s="406"/>
      <c r="N25" s="406"/>
      <c r="O25" s="405" t="s">
        <v>132</v>
      </c>
      <c r="P25" s="406"/>
      <c r="Q25" s="407"/>
      <c r="R25" s="407"/>
      <c r="S25" s="405" t="s">
        <v>133</v>
      </c>
      <c r="T25" s="406"/>
      <c r="U25" s="407"/>
      <c r="V25" s="407"/>
      <c r="W25" s="405" t="s">
        <v>134</v>
      </c>
      <c r="X25" s="406"/>
      <c r="Y25" s="407"/>
      <c r="Z25" s="407"/>
      <c r="AA25" s="83"/>
      <c r="AB25" s="83"/>
    </row>
    <row r="26" spans="2:28" ht="18" customHeight="1">
      <c r="I26" s="91"/>
      <c r="J26" s="83"/>
      <c r="K26" s="406"/>
      <c r="L26" s="406"/>
      <c r="M26" s="406"/>
      <c r="N26" s="406"/>
      <c r="O26" s="405"/>
      <c r="P26" s="406"/>
      <c r="Q26" s="406"/>
      <c r="R26" s="406"/>
      <c r="S26" s="406"/>
      <c r="T26" s="406"/>
      <c r="U26" s="405" t="s">
        <v>135</v>
      </c>
      <c r="V26" s="406"/>
      <c r="W26" s="406"/>
      <c r="X26" s="409">
        <f>$Q$25+$U$25+$Y$25</f>
        <v>0</v>
      </c>
      <c r="Y26" s="409"/>
      <c r="Z26" s="409"/>
      <c r="AA26" s="83"/>
      <c r="AB26" s="83"/>
    </row>
    <row r="27" spans="2:28" ht="18" customHeight="1">
      <c r="I27" s="91"/>
      <c r="J27" s="83"/>
      <c r="K27" s="83"/>
      <c r="L27" s="83"/>
      <c r="M27" s="83"/>
      <c r="N27" s="83"/>
      <c r="O27" s="83"/>
      <c r="P27" s="83"/>
      <c r="Q27" s="83"/>
      <c r="R27" s="83"/>
      <c r="S27" s="83"/>
      <c r="T27" s="83"/>
      <c r="U27" s="83"/>
      <c r="V27" s="83"/>
      <c r="W27" s="83"/>
      <c r="X27" s="83"/>
      <c r="Y27" s="83"/>
      <c r="Z27" s="83"/>
      <c r="AA27" s="83"/>
      <c r="AB27" s="83"/>
    </row>
    <row r="28" spans="2:28" ht="18" customHeight="1">
      <c r="B28" s="85">
        <v>3</v>
      </c>
      <c r="D28" s="85" t="s">
        <v>136</v>
      </c>
      <c r="I28" s="91"/>
      <c r="J28" s="83"/>
      <c r="K28" s="83"/>
      <c r="L28" s="83"/>
      <c r="M28" s="83"/>
      <c r="N28" s="83"/>
      <c r="O28" s="83"/>
      <c r="P28" s="83"/>
      <c r="Q28" s="83"/>
      <c r="R28" s="83"/>
      <c r="S28" s="83"/>
      <c r="T28" s="83"/>
      <c r="U28" s="83"/>
      <c r="V28" s="83"/>
      <c r="W28" s="83"/>
      <c r="X28" s="83"/>
      <c r="Y28" s="83"/>
      <c r="Z28" s="83"/>
      <c r="AA28" s="83"/>
      <c r="AB28" s="83"/>
    </row>
    <row r="29" spans="2:28" ht="18" customHeight="1"/>
    <row r="30" spans="2:28" ht="18" customHeight="1">
      <c r="D30" s="416" t="s">
        <v>108</v>
      </c>
      <c r="E30" s="417"/>
      <c r="F30" s="417"/>
      <c r="G30" s="417"/>
      <c r="H30" s="417"/>
      <c r="I30" s="417"/>
      <c r="J30" s="417"/>
      <c r="K30" s="417"/>
      <c r="L30" s="417"/>
      <c r="M30" s="417"/>
      <c r="N30" s="417"/>
      <c r="O30" s="417"/>
      <c r="P30" s="417"/>
      <c r="Q30" s="417"/>
      <c r="R30" s="417"/>
      <c r="S30" s="417"/>
      <c r="T30" s="417"/>
      <c r="U30" s="417"/>
      <c r="V30" s="417"/>
      <c r="W30" s="417"/>
      <c r="X30" s="417"/>
      <c r="Y30" s="417"/>
      <c r="Z30" s="417"/>
      <c r="AA30" s="417"/>
      <c r="AB30" s="417"/>
    </row>
    <row r="31" spans="2:28" ht="18" customHeight="1"/>
    <row r="32" spans="2:28" ht="18" customHeight="1">
      <c r="B32" s="85">
        <v>4</v>
      </c>
      <c r="D32" s="85" t="s">
        <v>104</v>
      </c>
    </row>
    <row r="33" spans="4:4" ht="18" customHeight="1"/>
    <row r="34" spans="4:4" ht="18" customHeight="1">
      <c r="D34" s="85" t="s">
        <v>105</v>
      </c>
    </row>
    <row r="35" spans="4:4" ht="18" customHeight="1"/>
    <row r="36" spans="4:4" ht="18" customHeight="1">
      <c r="D36" s="85" t="s">
        <v>106</v>
      </c>
    </row>
    <row r="37" spans="4:4" ht="18" customHeight="1"/>
    <row r="38" spans="4:4" ht="18" customHeight="1"/>
    <row r="39" spans="4:4" ht="18" customHeight="1"/>
    <row r="40" spans="4:4" ht="18" customHeight="1"/>
    <row r="41" spans="4:4" ht="15" customHeight="1"/>
    <row r="42" spans="4:4" ht="15" customHeight="1"/>
    <row r="43" spans="4:4" ht="15" customHeight="1"/>
    <row r="44" spans="4:4" ht="15" customHeight="1"/>
    <row r="45" spans="4:4" ht="15" customHeight="1"/>
    <row r="46" spans="4:4" ht="15" customHeight="1"/>
    <row r="47" spans="4:4" ht="15" customHeight="1"/>
  </sheetData>
  <mergeCells count="28">
    <mergeCell ref="F3:S3"/>
    <mergeCell ref="T3:AA3"/>
    <mergeCell ref="C13:AB15"/>
    <mergeCell ref="O18:P18"/>
    <mergeCell ref="D30:AB30"/>
    <mergeCell ref="T5:AC5"/>
    <mergeCell ref="O20:P20"/>
    <mergeCell ref="W20:X20"/>
    <mergeCell ref="X6:Y6"/>
    <mergeCell ref="AA6:AB6"/>
    <mergeCell ref="T10:AD10"/>
    <mergeCell ref="T11:AD11"/>
    <mergeCell ref="O22:Z22"/>
    <mergeCell ref="O24:Z24"/>
    <mergeCell ref="K22:N22"/>
    <mergeCell ref="K24:N24"/>
    <mergeCell ref="O25:P25"/>
    <mergeCell ref="Q25:R25"/>
    <mergeCell ref="K23:N23"/>
    <mergeCell ref="O23:Z23"/>
    <mergeCell ref="U26:W26"/>
    <mergeCell ref="X26:Z26"/>
    <mergeCell ref="K25:N26"/>
    <mergeCell ref="S25:T25"/>
    <mergeCell ref="U25:V25"/>
    <mergeCell ref="W25:X25"/>
    <mergeCell ref="Y25:Z25"/>
    <mergeCell ref="O26:T26"/>
  </mergeCells>
  <phoneticPr fontId="2"/>
  <dataValidations count="1">
    <dataValidation type="list" allowBlank="1" showInputMessage="1" showErrorMessage="1" sqref="O23:Z23">
      <formula1>"幼保連携型認定こども園,小規模保育事業所Ａ型,事業所内保育事業所（小規模Ａ型）"</formula1>
    </dataValidation>
  </dataValidations>
  <pageMargins left="0.70866141732283472" right="0.70866141732283472" top="0.74803149606299213" bottom="0.74803149606299213" header="0.31496062992125984" footer="0.31496062992125984"/>
  <pageSetup paperSize="9" orientation="portrait" blackAndWhite="1"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8"/>
  <sheetViews>
    <sheetView view="pageBreakPreview" zoomScaleNormal="100" zoomScaleSheetLayoutView="100" workbookViewId="0">
      <selection activeCell="N31" sqref="N31"/>
    </sheetView>
  </sheetViews>
  <sheetFormatPr defaultRowHeight="18.75"/>
  <cols>
    <col min="1" max="1" width="1.75" customWidth="1"/>
    <col min="2" max="2" width="8.75" customWidth="1"/>
    <col min="11" max="11" width="2.125" customWidth="1"/>
  </cols>
  <sheetData>
    <row r="1" spans="1:13">
      <c r="H1" s="457" t="str">
        <f>"令和"&amp;申請書!$V$6&amp;"年"&amp;申請書!$X$6&amp;"月"&amp;申請書!$AA$6&amp;"日"</f>
        <v>令和5年月日</v>
      </c>
      <c r="I1" s="457"/>
      <c r="J1" s="457"/>
      <c r="M1" s="109" t="s">
        <v>186</v>
      </c>
    </row>
    <row r="3" spans="1:13" ht="24">
      <c r="B3" s="458" t="s">
        <v>255</v>
      </c>
      <c r="C3" s="417"/>
      <c r="D3" s="417"/>
      <c r="E3" s="417"/>
      <c r="F3" s="417"/>
      <c r="G3" s="417"/>
      <c r="H3" s="417"/>
      <c r="I3" s="417"/>
      <c r="J3" s="417"/>
    </row>
    <row r="4" spans="1:13">
      <c r="A4" s="25"/>
      <c r="B4" s="25"/>
    </row>
    <row r="5" spans="1:13" ht="24" customHeight="1">
      <c r="A5" s="468" t="s">
        <v>9</v>
      </c>
      <c r="B5" s="469"/>
      <c r="C5" s="459" t="str">
        <f>申請書!$O$22</f>
        <v>○○認定こども園</v>
      </c>
      <c r="D5" s="460"/>
      <c r="E5" s="461"/>
      <c r="F5" s="14"/>
      <c r="G5" s="376"/>
      <c r="H5" s="376"/>
      <c r="I5" s="376"/>
      <c r="J5" s="376"/>
      <c r="K5" s="14"/>
    </row>
    <row r="6" spans="1:13" ht="25.5" customHeight="1">
      <c r="C6" s="42"/>
    </row>
    <row r="7" spans="1:13" ht="11.25" customHeight="1">
      <c r="C7" s="42"/>
    </row>
    <row r="8" spans="1:13" ht="12" customHeight="1">
      <c r="A8" s="26"/>
      <c r="B8" s="17"/>
      <c r="C8" s="48"/>
      <c r="D8" s="17"/>
      <c r="E8" s="17"/>
      <c r="F8" s="17"/>
      <c r="G8" s="17"/>
      <c r="H8" s="17"/>
      <c r="I8" s="17"/>
      <c r="J8" s="17"/>
      <c r="K8" s="21"/>
    </row>
    <row r="9" spans="1:13" ht="20.100000000000001" customHeight="1">
      <c r="A9" s="45"/>
      <c r="B9" s="40" t="s">
        <v>458</v>
      </c>
      <c r="C9" s="20"/>
      <c r="D9" s="20"/>
      <c r="E9" s="20"/>
      <c r="F9" s="20"/>
      <c r="G9" s="20"/>
      <c r="H9" s="20"/>
      <c r="I9" s="20"/>
      <c r="J9" s="20"/>
      <c r="K9" s="41"/>
    </row>
    <row r="10" spans="1:13" ht="20.100000000000001" customHeight="1">
      <c r="A10" s="45"/>
      <c r="B10" s="40"/>
      <c r="C10" s="40"/>
      <c r="D10" s="40"/>
      <c r="E10" s="40"/>
      <c r="F10" s="40"/>
      <c r="G10" s="20"/>
      <c r="H10" s="20"/>
      <c r="I10" s="20"/>
      <c r="J10" s="20"/>
      <c r="K10" s="41"/>
    </row>
    <row r="11" spans="1:13" ht="20.100000000000001" customHeight="1">
      <c r="A11" s="45"/>
      <c r="B11" s="605" t="s">
        <v>476</v>
      </c>
      <c r="C11" s="47" t="s">
        <v>47</v>
      </c>
      <c r="D11" s="498"/>
      <c r="E11" s="498"/>
      <c r="F11" s="498"/>
      <c r="G11" s="498"/>
      <c r="H11" s="498"/>
      <c r="I11" s="498"/>
      <c r="J11" s="498"/>
      <c r="K11" s="41"/>
    </row>
    <row r="12" spans="1:13" ht="20.100000000000001" customHeight="1">
      <c r="A12" s="45"/>
      <c r="B12" s="606"/>
      <c r="C12" s="47" t="s">
        <v>48</v>
      </c>
      <c r="D12" s="498"/>
      <c r="E12" s="498"/>
      <c r="F12" s="498"/>
      <c r="G12" s="498"/>
      <c r="H12" s="498"/>
      <c r="I12" s="498"/>
      <c r="J12" s="498"/>
      <c r="K12" s="41"/>
    </row>
    <row r="13" spans="1:13" ht="20.100000000000001" customHeight="1">
      <c r="A13" s="45"/>
      <c r="B13" s="607"/>
      <c r="C13" s="47" t="s">
        <v>49</v>
      </c>
      <c r="D13" s="498"/>
      <c r="E13" s="498"/>
      <c r="F13" s="498"/>
      <c r="G13" s="498"/>
      <c r="H13" s="498"/>
      <c r="I13" s="498"/>
      <c r="J13" s="498"/>
      <c r="K13" s="41"/>
    </row>
    <row r="14" spans="1:13" ht="20.100000000000001" customHeight="1">
      <c r="A14" s="45"/>
      <c r="B14" s="593"/>
      <c r="C14" s="47" t="s">
        <v>50</v>
      </c>
      <c r="D14" s="498"/>
      <c r="E14" s="498"/>
      <c r="F14" s="498"/>
      <c r="G14" s="498"/>
      <c r="H14" s="498"/>
      <c r="I14" s="498"/>
      <c r="J14" s="498"/>
      <c r="K14" s="41"/>
    </row>
    <row r="15" spans="1:13" ht="20.100000000000001" customHeight="1">
      <c r="A15" s="45"/>
      <c r="B15" s="373"/>
      <c r="C15" s="20"/>
      <c r="D15" s="20"/>
      <c r="E15" s="20"/>
      <c r="F15" s="20"/>
      <c r="G15" s="20"/>
      <c r="H15" s="20"/>
      <c r="I15" s="20"/>
      <c r="J15" s="20"/>
      <c r="K15" s="41"/>
    </row>
    <row r="16" spans="1:13" ht="20.100000000000001" customHeight="1">
      <c r="A16" s="45"/>
      <c r="B16" s="605" t="s">
        <v>477</v>
      </c>
      <c r="C16" s="47" t="s">
        <v>47</v>
      </c>
      <c r="D16" s="498"/>
      <c r="E16" s="498"/>
      <c r="F16" s="498"/>
      <c r="G16" s="498"/>
      <c r="H16" s="498"/>
      <c r="I16" s="498"/>
      <c r="J16" s="498"/>
      <c r="K16" s="41"/>
    </row>
    <row r="17" spans="1:11" ht="20.100000000000001" customHeight="1">
      <c r="A17" s="45"/>
      <c r="B17" s="606"/>
      <c r="C17" s="47" t="s">
        <v>48</v>
      </c>
      <c r="D17" s="498"/>
      <c r="E17" s="498"/>
      <c r="F17" s="498"/>
      <c r="G17" s="498"/>
      <c r="H17" s="498"/>
      <c r="I17" s="498"/>
      <c r="J17" s="498"/>
      <c r="K17" s="41"/>
    </row>
    <row r="18" spans="1:11" ht="20.100000000000001" customHeight="1">
      <c r="A18" s="45"/>
      <c r="B18" s="607"/>
      <c r="C18" s="47" t="s">
        <v>49</v>
      </c>
      <c r="D18" s="498"/>
      <c r="E18" s="498"/>
      <c r="F18" s="498"/>
      <c r="G18" s="498"/>
      <c r="H18" s="498"/>
      <c r="I18" s="498"/>
      <c r="J18" s="498"/>
      <c r="K18" s="41"/>
    </row>
    <row r="19" spans="1:11" ht="20.100000000000001" customHeight="1">
      <c r="A19" s="45"/>
      <c r="B19" s="593"/>
      <c r="C19" s="47" t="s">
        <v>50</v>
      </c>
      <c r="D19" s="498"/>
      <c r="E19" s="498"/>
      <c r="F19" s="498"/>
      <c r="G19" s="498"/>
      <c r="H19" s="498"/>
      <c r="I19" s="498"/>
      <c r="J19" s="498"/>
      <c r="K19" s="41"/>
    </row>
    <row r="20" spans="1:11" ht="20.100000000000001" customHeight="1">
      <c r="A20" s="362"/>
      <c r="B20" s="373"/>
      <c r="C20" s="361"/>
      <c r="D20" s="361"/>
      <c r="E20" s="361"/>
      <c r="F20" s="361"/>
      <c r="G20" s="361"/>
      <c r="H20" s="361"/>
      <c r="I20" s="361"/>
      <c r="J20" s="361"/>
      <c r="K20" s="363"/>
    </row>
    <row r="21" spans="1:11" ht="20.100000000000001" customHeight="1">
      <c r="A21" s="362"/>
      <c r="B21" s="605" t="s">
        <v>478</v>
      </c>
      <c r="C21" s="47" t="s">
        <v>47</v>
      </c>
      <c r="D21" s="498"/>
      <c r="E21" s="498"/>
      <c r="F21" s="498"/>
      <c r="G21" s="498"/>
      <c r="H21" s="498"/>
      <c r="I21" s="498"/>
      <c r="J21" s="498"/>
      <c r="K21" s="363"/>
    </row>
    <row r="22" spans="1:11" ht="20.100000000000001" customHeight="1">
      <c r="A22" s="362"/>
      <c r="B22" s="606"/>
      <c r="C22" s="47" t="s">
        <v>48</v>
      </c>
      <c r="D22" s="498"/>
      <c r="E22" s="498"/>
      <c r="F22" s="498"/>
      <c r="G22" s="498"/>
      <c r="H22" s="498"/>
      <c r="I22" s="498"/>
      <c r="J22" s="498"/>
      <c r="K22" s="363"/>
    </row>
    <row r="23" spans="1:11" ht="20.100000000000001" customHeight="1">
      <c r="A23" s="362"/>
      <c r="B23" s="607"/>
      <c r="C23" s="47" t="s">
        <v>49</v>
      </c>
      <c r="D23" s="498"/>
      <c r="E23" s="498"/>
      <c r="F23" s="498"/>
      <c r="G23" s="498"/>
      <c r="H23" s="498"/>
      <c r="I23" s="498"/>
      <c r="J23" s="498"/>
      <c r="K23" s="363"/>
    </row>
    <row r="24" spans="1:11" ht="20.100000000000001" customHeight="1">
      <c r="A24" s="362"/>
      <c r="B24" s="593"/>
      <c r="C24" s="47" t="s">
        <v>50</v>
      </c>
      <c r="D24" s="498"/>
      <c r="E24" s="498"/>
      <c r="F24" s="498"/>
      <c r="G24" s="498"/>
      <c r="H24" s="498"/>
      <c r="I24" s="498"/>
      <c r="J24" s="498"/>
      <c r="K24" s="363"/>
    </row>
    <row r="25" spans="1:11" ht="20.100000000000001" customHeight="1">
      <c r="A25" s="45"/>
      <c r="B25" s="40"/>
      <c r="C25" s="40"/>
      <c r="D25" s="40"/>
      <c r="E25" s="40"/>
      <c r="F25" s="40"/>
      <c r="G25" s="20"/>
      <c r="H25" s="20"/>
      <c r="I25" s="20"/>
      <c r="J25" s="20"/>
      <c r="K25" s="41"/>
    </row>
    <row r="26" spans="1:11" ht="20.100000000000001" customHeight="1">
      <c r="A26" s="45"/>
      <c r="B26" s="40" t="s">
        <v>13</v>
      </c>
      <c r="C26" s="20"/>
      <c r="D26" s="20"/>
      <c r="E26" s="20"/>
      <c r="F26" s="20"/>
      <c r="G26" s="20"/>
      <c r="H26" s="20"/>
      <c r="I26" s="20"/>
      <c r="J26" s="20"/>
      <c r="K26" s="41"/>
    </row>
    <row r="27" spans="1:11" ht="20.100000000000001" customHeight="1">
      <c r="A27" s="45"/>
      <c r="B27" s="20"/>
      <c r="C27" s="20" t="s">
        <v>52</v>
      </c>
      <c r="D27" s="20"/>
      <c r="E27" s="20"/>
      <c r="F27" s="20"/>
      <c r="G27" s="20"/>
      <c r="H27" s="20"/>
      <c r="I27" s="20"/>
      <c r="J27" s="20"/>
      <c r="K27" s="41"/>
    </row>
    <row r="28" spans="1:11" ht="10.5" customHeight="1">
      <c r="A28" s="45"/>
      <c r="B28" s="20"/>
      <c r="C28" s="20"/>
      <c r="D28" s="34"/>
      <c r="E28" s="34"/>
      <c r="F28" s="34"/>
      <c r="G28" s="34"/>
      <c r="H28" s="34"/>
      <c r="I28" s="34"/>
      <c r="J28" s="34"/>
      <c r="K28" s="41"/>
    </row>
    <row r="29" spans="1:11" ht="20.100000000000001" customHeight="1">
      <c r="A29" s="45"/>
      <c r="B29" s="237"/>
      <c r="C29" s="450" t="s">
        <v>53</v>
      </c>
      <c r="D29" s="450"/>
      <c r="E29" s="450"/>
      <c r="F29" s="450"/>
      <c r="G29" s="450"/>
      <c r="H29" s="450"/>
      <c r="I29" s="450"/>
      <c r="J29" s="450"/>
      <c r="K29" s="41"/>
    </row>
    <row r="30" spans="1:11" ht="20.100000000000001" customHeight="1">
      <c r="A30" s="45"/>
      <c r="B30" s="237"/>
      <c r="C30" s="450" t="s">
        <v>54</v>
      </c>
      <c r="D30" s="450"/>
      <c r="E30" s="450"/>
      <c r="F30" s="450"/>
      <c r="G30" s="450"/>
      <c r="H30" s="450"/>
      <c r="I30" s="450"/>
      <c r="J30" s="450"/>
      <c r="K30" s="41"/>
    </row>
    <row r="31" spans="1:11" ht="20.100000000000001" customHeight="1">
      <c r="A31" s="45" t="s">
        <v>16</v>
      </c>
      <c r="B31" s="237"/>
      <c r="C31" s="463" t="s">
        <v>55</v>
      </c>
      <c r="D31" s="463"/>
      <c r="E31" s="463"/>
      <c r="F31" s="463"/>
      <c r="G31" s="463"/>
      <c r="H31" s="463"/>
      <c r="I31" s="463"/>
      <c r="J31" s="463"/>
      <c r="K31" s="41"/>
    </row>
    <row r="32" spans="1:11" ht="20.100000000000001" customHeight="1">
      <c r="A32" s="45"/>
      <c r="B32" s="20"/>
      <c r="C32" s="463"/>
      <c r="D32" s="463"/>
      <c r="E32" s="463"/>
      <c r="F32" s="463"/>
      <c r="G32" s="463"/>
      <c r="H32" s="463"/>
      <c r="I32" s="463"/>
      <c r="J32" s="463"/>
      <c r="K32" s="41"/>
    </row>
    <row r="33" spans="1:11" ht="20.100000000000001" customHeight="1">
      <c r="A33" s="45"/>
      <c r="B33" s="237"/>
      <c r="C33" s="463" t="s">
        <v>495</v>
      </c>
      <c r="D33" s="463"/>
      <c r="E33" s="463"/>
      <c r="F33" s="463"/>
      <c r="G33" s="463"/>
      <c r="H33" s="463"/>
      <c r="I33" s="463"/>
      <c r="J33" s="463"/>
      <c r="K33" s="41"/>
    </row>
    <row r="34" spans="1:11" ht="20.100000000000001" customHeight="1">
      <c r="A34" s="45"/>
      <c r="B34" s="20"/>
      <c r="C34" s="463"/>
      <c r="D34" s="463"/>
      <c r="E34" s="463"/>
      <c r="F34" s="463"/>
      <c r="G34" s="463"/>
      <c r="H34" s="463"/>
      <c r="I34" s="463"/>
      <c r="J34" s="463"/>
      <c r="K34" s="41"/>
    </row>
    <row r="35" spans="1:11" ht="20.100000000000001" customHeight="1">
      <c r="A35" s="45"/>
      <c r="B35" s="20"/>
      <c r="C35" s="463"/>
      <c r="D35" s="463"/>
      <c r="E35" s="463"/>
      <c r="F35" s="463"/>
      <c r="G35" s="463"/>
      <c r="H35" s="463"/>
      <c r="I35" s="463"/>
      <c r="J35" s="463"/>
      <c r="K35" s="41"/>
    </row>
    <row r="36" spans="1:11" ht="20.100000000000001" customHeight="1">
      <c r="A36" s="45"/>
      <c r="B36" s="20"/>
      <c r="C36" s="450"/>
      <c r="D36" s="450"/>
      <c r="E36" s="450"/>
      <c r="F36" s="450"/>
      <c r="G36" s="450"/>
      <c r="H36" s="450"/>
      <c r="I36" s="450"/>
      <c r="J36" s="450"/>
      <c r="K36" s="41"/>
    </row>
    <row r="37" spans="1:11" ht="20.100000000000001" customHeight="1">
      <c r="A37" s="27"/>
      <c r="B37" s="238"/>
      <c r="C37" s="20" t="s">
        <v>56</v>
      </c>
      <c r="D37" s="20"/>
      <c r="E37" s="20"/>
      <c r="F37" s="20"/>
      <c r="G37" s="20"/>
      <c r="H37" s="20"/>
      <c r="I37" s="20"/>
      <c r="J37" s="20"/>
      <c r="K37" s="28"/>
    </row>
    <row r="38" spans="1:11">
      <c r="A38" s="18"/>
      <c r="B38" s="25"/>
      <c r="C38" s="25"/>
      <c r="D38" s="25"/>
      <c r="E38" s="25"/>
      <c r="F38" s="25"/>
      <c r="G38" s="25"/>
      <c r="H38" s="25"/>
      <c r="I38" s="25"/>
      <c r="J38" s="25"/>
      <c r="K38" s="23"/>
    </row>
  </sheetData>
  <mergeCells count="23">
    <mergeCell ref="B16:B19"/>
    <mergeCell ref="C29:J29"/>
    <mergeCell ref="C30:J30"/>
    <mergeCell ref="C31:J32"/>
    <mergeCell ref="C33:J36"/>
    <mergeCell ref="D16:J16"/>
    <mergeCell ref="D17:J17"/>
    <mergeCell ref="D18:J18"/>
    <mergeCell ref="D19:J19"/>
    <mergeCell ref="D21:J21"/>
    <mergeCell ref="D22:J22"/>
    <mergeCell ref="D23:J23"/>
    <mergeCell ref="D24:J24"/>
    <mergeCell ref="B21:B24"/>
    <mergeCell ref="D11:J11"/>
    <mergeCell ref="D12:J12"/>
    <mergeCell ref="D13:J13"/>
    <mergeCell ref="H1:J1"/>
    <mergeCell ref="B3:J3"/>
    <mergeCell ref="A5:B5"/>
    <mergeCell ref="C5:E5"/>
    <mergeCell ref="B11:B14"/>
    <mergeCell ref="D14:J14"/>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7173" r:id="rId4" name="Check Box 5">
              <controlPr defaultSize="0" autoFill="0" autoLine="0" autoPict="0">
                <anchor moveWithCells="1">
                  <from>
                    <xdr:col>1</xdr:col>
                    <xdr:colOff>323850</xdr:colOff>
                    <xdr:row>27</xdr:row>
                    <xdr:rowOff>123825</xdr:rowOff>
                  </from>
                  <to>
                    <xdr:col>1</xdr:col>
                    <xdr:colOff>609600</xdr:colOff>
                    <xdr:row>28</xdr:row>
                    <xdr:rowOff>228600</xdr:rowOff>
                  </to>
                </anchor>
              </controlPr>
            </control>
          </mc:Choice>
        </mc:AlternateContent>
        <mc:AlternateContent xmlns:mc="http://schemas.openxmlformats.org/markup-compatibility/2006">
          <mc:Choice Requires="x14">
            <control shapeId="7174" r:id="rId5" name="Check Box 6">
              <controlPr defaultSize="0" autoFill="0" autoLine="0" autoPict="0">
                <anchor moveWithCells="1">
                  <from>
                    <xdr:col>1</xdr:col>
                    <xdr:colOff>323850</xdr:colOff>
                    <xdr:row>29</xdr:row>
                    <xdr:rowOff>0</xdr:rowOff>
                  </from>
                  <to>
                    <xdr:col>1</xdr:col>
                    <xdr:colOff>609600</xdr:colOff>
                    <xdr:row>29</xdr:row>
                    <xdr:rowOff>238125</xdr:rowOff>
                  </to>
                </anchor>
              </controlPr>
            </control>
          </mc:Choice>
        </mc:AlternateContent>
        <mc:AlternateContent xmlns:mc="http://schemas.openxmlformats.org/markup-compatibility/2006">
          <mc:Choice Requires="x14">
            <control shapeId="7175" r:id="rId6" name="Check Box 7">
              <controlPr defaultSize="0" autoFill="0" autoLine="0" autoPict="0">
                <anchor moveWithCells="1">
                  <from>
                    <xdr:col>1</xdr:col>
                    <xdr:colOff>323850</xdr:colOff>
                    <xdr:row>30</xdr:row>
                    <xdr:rowOff>9525</xdr:rowOff>
                  </from>
                  <to>
                    <xdr:col>1</xdr:col>
                    <xdr:colOff>609600</xdr:colOff>
                    <xdr:row>31</xdr:row>
                    <xdr:rowOff>0</xdr:rowOff>
                  </to>
                </anchor>
              </controlPr>
            </control>
          </mc:Choice>
        </mc:AlternateContent>
        <mc:AlternateContent xmlns:mc="http://schemas.openxmlformats.org/markup-compatibility/2006">
          <mc:Choice Requires="x14">
            <control shapeId="7176" r:id="rId7" name="Check Box 8">
              <controlPr defaultSize="0" autoFill="0" autoLine="0" autoPict="0">
                <anchor moveWithCells="1">
                  <from>
                    <xdr:col>1</xdr:col>
                    <xdr:colOff>323850</xdr:colOff>
                    <xdr:row>32</xdr:row>
                    <xdr:rowOff>0</xdr:rowOff>
                  </from>
                  <to>
                    <xdr:col>1</xdr:col>
                    <xdr:colOff>609600</xdr:colOff>
                    <xdr:row>32</xdr:row>
                    <xdr:rowOff>238125</xdr:rowOff>
                  </to>
                </anchor>
              </controlPr>
            </control>
          </mc:Choice>
        </mc:AlternateContent>
        <mc:AlternateContent xmlns:mc="http://schemas.openxmlformats.org/markup-compatibility/2006">
          <mc:Choice Requires="x14">
            <control shapeId="7177" r:id="rId8" name="Check Box 9">
              <controlPr defaultSize="0" autoFill="0" autoLine="0" autoPict="0">
                <anchor moveWithCells="1">
                  <from>
                    <xdr:col>1</xdr:col>
                    <xdr:colOff>342900</xdr:colOff>
                    <xdr:row>36</xdr:row>
                    <xdr:rowOff>0</xdr:rowOff>
                  </from>
                  <to>
                    <xdr:col>1</xdr:col>
                    <xdr:colOff>628650</xdr:colOff>
                    <xdr:row>36</xdr:row>
                    <xdr:rowOff>238125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
  <sheetViews>
    <sheetView view="pageBreakPreview" zoomScale="85" zoomScaleNormal="100" zoomScaleSheetLayoutView="85" workbookViewId="0">
      <selection activeCell="A9" sqref="A9"/>
    </sheetView>
  </sheetViews>
  <sheetFormatPr defaultRowHeight="18.75"/>
  <cols>
    <col min="2" max="2" width="14.25" customWidth="1"/>
    <col min="3" max="3" width="10.625" customWidth="1"/>
    <col min="4" max="4" width="10.625" hidden="1" customWidth="1"/>
    <col min="5" max="5" width="10.625" customWidth="1"/>
    <col min="6" max="6" width="10.625" hidden="1" customWidth="1"/>
    <col min="7" max="7" width="10.625" customWidth="1"/>
    <col min="8" max="8" width="10.625" hidden="1" customWidth="1"/>
    <col min="9" max="9" width="10.625" customWidth="1"/>
    <col min="10" max="10" width="10.625" hidden="1" customWidth="1"/>
    <col min="11" max="11" width="10.625" customWidth="1"/>
    <col min="12" max="12" width="10.625" hidden="1" customWidth="1"/>
    <col min="13" max="13" width="6.75" bestFit="1" customWidth="1"/>
    <col min="14" max="14" width="31.625" customWidth="1"/>
    <col min="15" max="15" width="24.625" customWidth="1"/>
  </cols>
  <sheetData>
    <row r="1" spans="1:17" ht="30.75" customHeight="1">
      <c r="N1" s="316"/>
      <c r="O1" s="316" t="str">
        <f>"令和"&amp;申請書!$V$6&amp;"年"&amp;申請書!$X$6&amp;"月"&amp;申請書!$AA$6&amp;"日"</f>
        <v>令和5年月日</v>
      </c>
      <c r="Q1" s="317" t="s">
        <v>186</v>
      </c>
    </row>
    <row r="2" spans="1:17">
      <c r="A2" s="111"/>
      <c r="B2" s="111"/>
      <c r="C2" s="111"/>
      <c r="D2" s="111"/>
      <c r="E2" s="111"/>
      <c r="F2" s="111"/>
      <c r="G2" s="111"/>
      <c r="H2" s="111"/>
      <c r="I2" s="111"/>
      <c r="J2" s="111"/>
      <c r="K2" s="111"/>
      <c r="L2" s="111"/>
      <c r="M2" s="111"/>
      <c r="N2" s="111"/>
      <c r="O2" s="111"/>
    </row>
    <row r="3" spans="1:17" ht="24">
      <c r="A3" s="608" t="str">
        <f>"土曜日閉所減算適用に係る実績報告書（令和"&amp;申請書!$V$6&amp;"年4月～9月分）"</f>
        <v>土曜日閉所減算適用に係る実績報告書（令和5年4月～9月分）</v>
      </c>
      <c r="B3" s="608"/>
      <c r="C3" s="608"/>
      <c r="D3" s="608"/>
      <c r="E3" s="608"/>
      <c r="F3" s="608"/>
      <c r="G3" s="608"/>
      <c r="H3" s="608"/>
      <c r="I3" s="608"/>
      <c r="J3" s="608"/>
      <c r="K3" s="608"/>
      <c r="L3" s="608"/>
      <c r="M3" s="608"/>
      <c r="N3" s="608"/>
      <c r="O3" s="609"/>
    </row>
    <row r="4" spans="1:17">
      <c r="A4" s="309"/>
      <c r="B4" s="309"/>
      <c r="C4" s="309"/>
      <c r="D4" s="309"/>
      <c r="E4" s="309"/>
      <c r="F4" s="309"/>
      <c r="G4" s="309"/>
      <c r="H4" s="309"/>
      <c r="I4" s="309"/>
      <c r="J4" s="309"/>
      <c r="K4" s="309"/>
      <c r="L4" s="309"/>
      <c r="M4" s="111"/>
      <c r="N4" s="111"/>
      <c r="O4" s="111"/>
    </row>
    <row r="5" spans="1:17" ht="27.75" customHeight="1">
      <c r="A5" s="309"/>
      <c r="B5" s="310"/>
      <c r="C5" s="621"/>
      <c r="D5" s="621"/>
      <c r="E5" s="621"/>
      <c r="F5" s="326"/>
      <c r="G5" s="324"/>
      <c r="H5" s="324"/>
      <c r="I5" s="325"/>
      <c r="J5" s="325"/>
      <c r="K5" s="643" t="s">
        <v>445</v>
      </c>
      <c r="L5" s="644"/>
      <c r="M5" s="532"/>
      <c r="N5" s="610" t="str">
        <f>申請書!$O$22</f>
        <v>○○認定こども園</v>
      </c>
      <c r="O5" s="611"/>
    </row>
    <row r="6" spans="1:17">
      <c r="A6" s="309"/>
      <c r="B6" s="309"/>
      <c r="C6" s="309"/>
      <c r="D6" s="309"/>
      <c r="E6" s="309"/>
      <c r="F6" s="309"/>
      <c r="G6" s="309"/>
      <c r="H6" s="309"/>
      <c r="I6" s="309"/>
      <c r="J6" s="309"/>
      <c r="K6" s="309"/>
      <c r="L6" s="309"/>
      <c r="M6" s="111"/>
      <c r="N6" s="111"/>
      <c r="O6" s="111"/>
    </row>
    <row r="7" spans="1:17">
      <c r="A7" s="309"/>
      <c r="B7" s="309"/>
      <c r="C7" s="309"/>
      <c r="D7" s="309"/>
      <c r="E7" s="309"/>
      <c r="F7" s="309"/>
      <c r="G7" s="309"/>
      <c r="H7" s="309"/>
      <c r="I7" s="309"/>
      <c r="J7" s="309"/>
      <c r="K7" s="309"/>
      <c r="L7" s="309"/>
      <c r="M7" s="111"/>
      <c r="N7" s="111"/>
      <c r="O7" s="111"/>
    </row>
    <row r="8" spans="1:17" ht="19.5">
      <c r="A8" s="323" t="s">
        <v>506</v>
      </c>
      <c r="B8" s="309"/>
      <c r="C8" s="309"/>
      <c r="D8" s="309"/>
      <c r="E8" s="309"/>
      <c r="F8" s="309"/>
      <c r="G8" s="309"/>
      <c r="H8" s="309"/>
      <c r="I8" s="309"/>
      <c r="J8" s="309"/>
      <c r="K8" s="309"/>
      <c r="L8" s="309"/>
      <c r="M8" s="111"/>
      <c r="N8" s="111"/>
      <c r="O8" s="111"/>
    </row>
    <row r="9" spans="1:17" ht="42.75" customHeight="1">
      <c r="A9" s="342" t="s">
        <v>451</v>
      </c>
      <c r="B9" s="311"/>
      <c r="C9" s="311"/>
      <c r="D9" s="311"/>
      <c r="E9" s="311"/>
      <c r="F9" s="311"/>
      <c r="G9" s="309"/>
      <c r="H9" s="309"/>
      <c r="I9" s="309"/>
      <c r="J9" s="309"/>
      <c r="K9" s="309"/>
      <c r="L9" s="309"/>
      <c r="M9" s="111"/>
      <c r="N9" s="111"/>
      <c r="O9" s="111"/>
    </row>
    <row r="10" spans="1:17" s="308" customFormat="1" ht="35.25" customHeight="1">
      <c r="A10" s="614" t="s">
        <v>452</v>
      </c>
      <c r="B10" s="615"/>
      <c r="C10" s="615"/>
      <c r="D10" s="346"/>
      <c r="E10" s="616" t="str">
        <f>N5</f>
        <v>○○認定こども園</v>
      </c>
      <c r="F10" s="616"/>
      <c r="G10" s="616"/>
      <c r="H10" s="616"/>
      <c r="I10" s="616"/>
      <c r="J10" s="345"/>
      <c r="K10" s="617" t="s">
        <v>453</v>
      </c>
      <c r="L10" s="615"/>
      <c r="M10" s="615"/>
      <c r="N10" s="615"/>
      <c r="O10" s="615"/>
    </row>
    <row r="11" spans="1:17" s="308" customFormat="1" ht="31.5" customHeight="1">
      <c r="A11" s="343" t="s">
        <v>449</v>
      </c>
      <c r="B11" s="344"/>
      <c r="C11" s="344"/>
      <c r="D11" s="344"/>
      <c r="E11" s="344"/>
      <c r="F11" s="344"/>
      <c r="G11" s="344"/>
      <c r="H11" s="344"/>
      <c r="I11" s="344"/>
      <c r="J11" s="344"/>
      <c r="K11" s="344"/>
      <c r="L11" s="344"/>
      <c r="M11" s="344"/>
      <c r="N11" s="344"/>
      <c r="O11" s="344"/>
    </row>
    <row r="12" spans="1:17" s="308" customFormat="1" ht="31.5" customHeight="1">
      <c r="A12" s="343" t="s">
        <v>448</v>
      </c>
      <c r="B12" s="344"/>
      <c r="C12" s="344"/>
      <c r="D12" s="344"/>
      <c r="E12" s="344"/>
      <c r="F12" s="344"/>
      <c r="G12" s="344"/>
      <c r="H12" s="344"/>
      <c r="I12" s="344"/>
      <c r="J12" s="344"/>
      <c r="K12" s="344"/>
      <c r="L12" s="344"/>
      <c r="M12" s="344"/>
      <c r="N12" s="344"/>
      <c r="O12" s="344"/>
    </row>
    <row r="13" spans="1:17" s="308" customFormat="1" ht="51" customHeight="1" thickBot="1">
      <c r="A13" s="612" t="s">
        <v>450</v>
      </c>
      <c r="B13" s="613"/>
      <c r="C13" s="613"/>
      <c r="D13" s="613"/>
      <c r="E13" s="613"/>
      <c r="F13" s="613"/>
      <c r="G13" s="613"/>
      <c r="H13" s="613"/>
      <c r="I13" s="613"/>
      <c r="J13" s="613"/>
      <c r="K13" s="613"/>
      <c r="L13" s="613"/>
      <c r="M13" s="613"/>
      <c r="N13" s="613"/>
      <c r="O13" s="613"/>
    </row>
    <row r="14" spans="1:17" ht="24">
      <c r="A14" s="622" t="s">
        <v>399</v>
      </c>
      <c r="B14" s="623"/>
      <c r="C14" s="626" t="s">
        <v>400</v>
      </c>
      <c r="D14" s="627"/>
      <c r="E14" s="627"/>
      <c r="F14" s="627"/>
      <c r="G14" s="627"/>
      <c r="H14" s="627"/>
      <c r="I14" s="627"/>
      <c r="J14" s="627"/>
      <c r="K14" s="627"/>
      <c r="L14" s="627"/>
      <c r="M14" s="628"/>
      <c r="N14" s="649" t="s">
        <v>444</v>
      </c>
      <c r="O14" s="647" t="s">
        <v>401</v>
      </c>
    </row>
    <row r="15" spans="1:17" ht="24">
      <c r="A15" s="624"/>
      <c r="B15" s="625"/>
      <c r="C15" s="312" t="s">
        <v>402</v>
      </c>
      <c r="D15" s="312"/>
      <c r="E15" s="312" t="s">
        <v>403</v>
      </c>
      <c r="F15" s="312"/>
      <c r="G15" s="312" t="s">
        <v>404</v>
      </c>
      <c r="H15" s="312"/>
      <c r="I15" s="312" t="s">
        <v>405</v>
      </c>
      <c r="J15" s="312"/>
      <c r="K15" s="312" t="s">
        <v>406</v>
      </c>
      <c r="L15" s="312"/>
      <c r="M15" s="312" t="s">
        <v>407</v>
      </c>
      <c r="N15" s="650"/>
      <c r="O15" s="648"/>
    </row>
    <row r="16" spans="1:17" ht="24">
      <c r="A16" s="633" t="s">
        <v>408</v>
      </c>
      <c r="B16" s="334" t="s">
        <v>446</v>
      </c>
      <c r="C16" s="327"/>
      <c r="D16" s="635" t="str">
        <f>IF(AND(C16=0,C17="対象児童が居なかった"),"×","")</f>
        <v/>
      </c>
      <c r="E16" s="332"/>
      <c r="F16" s="635" t="str">
        <f>IF(AND(E16=0,E17="対象児童が居なかった"),"×","")</f>
        <v/>
      </c>
      <c r="G16" s="332"/>
      <c r="H16" s="635" t="str">
        <f>IF(AND(G16=0,G17="対象児童が居なかった"),"×","")</f>
        <v/>
      </c>
      <c r="I16" s="332"/>
      <c r="J16" s="635" t="str">
        <f>IF(AND(I16=0,I17="対象児童が居なかった"),"×","")</f>
        <v/>
      </c>
      <c r="K16" s="332"/>
      <c r="L16" s="635" t="str">
        <f>IF(AND(K16="0",K17="対象児童が居なかった"),"×","")</f>
        <v/>
      </c>
      <c r="M16" s="641">
        <f>COUNTIF(C16:L16,"×")</f>
        <v>0</v>
      </c>
      <c r="N16" s="637"/>
      <c r="O16" s="645"/>
    </row>
    <row r="17" spans="1:15" ht="50.1" customHeight="1">
      <c r="A17" s="634"/>
      <c r="B17" s="333" t="s">
        <v>447</v>
      </c>
      <c r="C17" s="331"/>
      <c r="D17" s="636"/>
      <c r="E17" s="328"/>
      <c r="F17" s="636"/>
      <c r="G17" s="328"/>
      <c r="H17" s="636"/>
      <c r="I17" s="328"/>
      <c r="J17" s="636"/>
      <c r="K17" s="328"/>
      <c r="L17" s="636"/>
      <c r="M17" s="636"/>
      <c r="N17" s="638"/>
      <c r="O17" s="646"/>
    </row>
    <row r="18" spans="1:15" ht="24">
      <c r="A18" s="633" t="s">
        <v>410</v>
      </c>
      <c r="B18" s="335" t="s">
        <v>446</v>
      </c>
      <c r="C18" s="327"/>
      <c r="D18" s="635" t="str">
        <f>IF(AND(C18=0,C19="対象児童が居なかった"),"×","")</f>
        <v/>
      </c>
      <c r="E18" s="327"/>
      <c r="F18" s="635" t="str">
        <f>IF(AND(E18=0,E19="対象児童が居なかった"),"×","")</f>
        <v/>
      </c>
      <c r="G18" s="327"/>
      <c r="H18" s="635" t="str">
        <f>IF(AND(G18=0,G19="対象児童が居なかった"),"×","")</f>
        <v/>
      </c>
      <c r="I18" s="332"/>
      <c r="J18" s="635" t="str">
        <f>IF(AND(I18=0,I19="対象児童が居なかった"),"×","")</f>
        <v/>
      </c>
      <c r="K18" s="337"/>
      <c r="L18" s="635" t="str">
        <f>IF(AND(K18=0,K19="対象児童が居なかった"),"×","")</f>
        <v/>
      </c>
      <c r="M18" s="641">
        <f>COUNTIF(C18:L18,"×")</f>
        <v>0</v>
      </c>
      <c r="N18" s="637"/>
      <c r="O18" s="645"/>
    </row>
    <row r="19" spans="1:15" ht="50.1" customHeight="1">
      <c r="A19" s="634"/>
      <c r="B19" s="336" t="s">
        <v>447</v>
      </c>
      <c r="C19" s="331"/>
      <c r="D19" s="636"/>
      <c r="E19" s="331"/>
      <c r="F19" s="636"/>
      <c r="G19" s="331"/>
      <c r="H19" s="636"/>
      <c r="I19" s="328"/>
      <c r="J19" s="636"/>
      <c r="K19" s="338"/>
      <c r="L19" s="636"/>
      <c r="M19" s="636"/>
      <c r="N19" s="638"/>
      <c r="O19" s="646"/>
    </row>
    <row r="20" spans="1:15" ht="24">
      <c r="A20" s="633" t="s">
        <v>411</v>
      </c>
      <c r="B20" s="335" t="s">
        <v>446</v>
      </c>
      <c r="C20" s="332"/>
      <c r="D20" s="635" t="str">
        <f>IF(AND(C20=0,C21="対象児童が居なかった"),"×","")</f>
        <v/>
      </c>
      <c r="E20" s="327"/>
      <c r="F20" s="635" t="str">
        <f>IF(AND(E20=0,E21="対象児童が居なかった"),"×","")</f>
        <v/>
      </c>
      <c r="G20" s="327"/>
      <c r="H20" s="635" t="str">
        <f>IF(AND(G20=0,G21="対象児童が居なかった"),"×","")</f>
        <v/>
      </c>
      <c r="I20" s="332"/>
      <c r="J20" s="635" t="str">
        <f>IF(AND(I20=0,I21="対象児童が居なかった"),"×","")</f>
        <v/>
      </c>
      <c r="K20" s="339"/>
      <c r="L20" s="635" t="str">
        <f>IF(AND(K20=0,K21="対象児童が居なかった"),"×","")</f>
        <v/>
      </c>
      <c r="M20" s="641">
        <f>COUNTIF(C20:L20,"×")</f>
        <v>0</v>
      </c>
      <c r="N20" s="637"/>
      <c r="O20" s="645"/>
    </row>
    <row r="21" spans="1:15" ht="50.1" customHeight="1">
      <c r="A21" s="634"/>
      <c r="B21" s="336" t="s">
        <v>447</v>
      </c>
      <c r="C21" s="328"/>
      <c r="D21" s="636"/>
      <c r="E21" s="331"/>
      <c r="F21" s="636"/>
      <c r="G21" s="331"/>
      <c r="H21" s="636"/>
      <c r="I21" s="328"/>
      <c r="J21" s="636"/>
      <c r="K21" s="329"/>
      <c r="L21" s="636"/>
      <c r="M21" s="636"/>
      <c r="N21" s="638"/>
      <c r="O21" s="646"/>
    </row>
    <row r="22" spans="1:15" ht="24">
      <c r="A22" s="633" t="s">
        <v>412</v>
      </c>
      <c r="B22" s="335" t="s">
        <v>446</v>
      </c>
      <c r="C22" s="332"/>
      <c r="D22" s="635" t="str">
        <f>IF(AND(C22=0,C23="対象児童が居なかった"),"×","")</f>
        <v/>
      </c>
      <c r="E22" s="327"/>
      <c r="F22" s="635" t="str">
        <f>IF(AND(E22=0,E23="対象児童が居なかった"),"×","")</f>
        <v/>
      </c>
      <c r="G22" s="327"/>
      <c r="H22" s="635" t="str">
        <f>IF(AND(G22=0,G23="対象児童が居なかった"),"×","")</f>
        <v/>
      </c>
      <c r="I22" s="327"/>
      <c r="J22" s="635" t="str">
        <f>IF(AND(I22=0,I23="対象児童が居なかった"),"×","")</f>
        <v/>
      </c>
      <c r="K22" s="327"/>
      <c r="L22" s="635" t="str">
        <f>IF(AND(K22=0,K23="対象児童が居なかった"),"×","")</f>
        <v/>
      </c>
      <c r="M22" s="641">
        <f>COUNTIF(C22:L22,"×")</f>
        <v>0</v>
      </c>
      <c r="N22" s="637"/>
      <c r="O22" s="645"/>
    </row>
    <row r="23" spans="1:15" ht="50.1" customHeight="1">
      <c r="A23" s="634"/>
      <c r="B23" s="336" t="s">
        <v>447</v>
      </c>
      <c r="C23" s="328"/>
      <c r="D23" s="636"/>
      <c r="E23" s="331"/>
      <c r="F23" s="636"/>
      <c r="G23" s="331"/>
      <c r="H23" s="636"/>
      <c r="I23" s="331"/>
      <c r="J23" s="636"/>
      <c r="K23" s="331"/>
      <c r="L23" s="636"/>
      <c r="M23" s="636"/>
      <c r="N23" s="638"/>
      <c r="O23" s="646"/>
    </row>
    <row r="24" spans="1:15" ht="24">
      <c r="A24" s="633" t="s">
        <v>413</v>
      </c>
      <c r="B24" s="335" t="s">
        <v>446</v>
      </c>
      <c r="C24" s="327"/>
      <c r="D24" s="635" t="str">
        <f>IF(AND(C24=0,C25="対象児童が居なかった"),"×","")</f>
        <v/>
      </c>
      <c r="E24" s="327"/>
      <c r="F24" s="635" t="str">
        <f>IF(AND(E24=0,E25="対象児童が居なかった"),"×","")</f>
        <v/>
      </c>
      <c r="G24" s="327"/>
      <c r="H24" s="635" t="str">
        <f>IF(AND(G24=0,G25="対象児童が居なかった"),"×","")</f>
        <v/>
      </c>
      <c r="I24" s="332"/>
      <c r="J24" s="635" t="str">
        <f>IF(AND(I24=0,I25="対象児童が居なかった"),"×","")</f>
        <v/>
      </c>
      <c r="K24" s="337"/>
      <c r="L24" s="635" t="str">
        <f>IF(AND(K24=0,K25="対象児童が居なかった"),"×","")</f>
        <v/>
      </c>
      <c r="M24" s="641">
        <f>COUNTIF(C24:L24,"×")</f>
        <v>0</v>
      </c>
      <c r="N24" s="637"/>
      <c r="O24" s="645"/>
    </row>
    <row r="25" spans="1:15" ht="50.1" customHeight="1">
      <c r="A25" s="634"/>
      <c r="B25" s="336" t="s">
        <v>447</v>
      </c>
      <c r="C25" s="331"/>
      <c r="D25" s="636"/>
      <c r="E25" s="331"/>
      <c r="F25" s="636"/>
      <c r="G25" s="331"/>
      <c r="H25" s="636"/>
      <c r="I25" s="328"/>
      <c r="J25" s="636"/>
      <c r="K25" s="338"/>
      <c r="L25" s="636"/>
      <c r="M25" s="636"/>
      <c r="N25" s="638"/>
      <c r="O25" s="646"/>
    </row>
    <row r="26" spans="1:15" ht="24">
      <c r="A26" s="633" t="s">
        <v>414</v>
      </c>
      <c r="B26" s="335" t="s">
        <v>446</v>
      </c>
      <c r="C26" s="332"/>
      <c r="D26" s="635" t="str">
        <f>IF(AND(C26=0,C27="対象児童が居なかった"),"×","")</f>
        <v/>
      </c>
      <c r="E26" s="327"/>
      <c r="F26" s="635" t="str">
        <f>IF(AND(E26=0,E27="対象児童が居なかった"),"×","")</f>
        <v/>
      </c>
      <c r="G26" s="327"/>
      <c r="H26" s="635" t="str">
        <f>IF(AND(G26=0,G27="対象児童が居なかった"),"×","")</f>
        <v/>
      </c>
      <c r="I26" s="332"/>
      <c r="J26" s="635" t="str">
        <f>IF(AND(I26=0,I27="対象児童が居なかった"),"×","")</f>
        <v/>
      </c>
      <c r="K26" s="396"/>
      <c r="L26" s="635" t="str">
        <f>IF(AND(K26=0,K27="対象児童が居なかった"),"×","")</f>
        <v/>
      </c>
      <c r="M26" s="641">
        <f>COUNTIF(C26:L26,"×")</f>
        <v>0</v>
      </c>
      <c r="N26" s="637"/>
      <c r="O26" s="645"/>
    </row>
    <row r="27" spans="1:15" ht="50.1" customHeight="1" thickBot="1">
      <c r="A27" s="652"/>
      <c r="B27" s="340" t="s">
        <v>447</v>
      </c>
      <c r="C27" s="330"/>
      <c r="D27" s="640"/>
      <c r="E27" s="341"/>
      <c r="F27" s="640"/>
      <c r="G27" s="341"/>
      <c r="H27" s="640"/>
      <c r="I27" s="330"/>
      <c r="J27" s="640"/>
      <c r="K27" s="341"/>
      <c r="L27" s="640"/>
      <c r="M27" s="640"/>
      <c r="N27" s="642"/>
      <c r="O27" s="651"/>
    </row>
    <row r="28" spans="1:15" ht="27.75" customHeight="1">
      <c r="A28" s="315" t="s">
        <v>415</v>
      </c>
      <c r="B28" s="315"/>
      <c r="C28" s="315"/>
      <c r="D28" s="315"/>
      <c r="E28" s="315"/>
      <c r="F28" s="315"/>
      <c r="G28" s="315"/>
      <c r="H28" s="315"/>
      <c r="I28" s="315"/>
      <c r="J28" s="315"/>
      <c r="K28" s="315"/>
      <c r="L28" s="315"/>
      <c r="M28" s="315"/>
      <c r="N28" s="315"/>
      <c r="O28" s="347"/>
    </row>
    <row r="29" spans="1:15">
      <c r="A29" s="315" t="s">
        <v>455</v>
      </c>
      <c r="B29" s="315"/>
      <c r="C29" s="315"/>
      <c r="D29" s="315"/>
      <c r="E29" s="315"/>
      <c r="F29" s="315"/>
      <c r="G29" s="315"/>
      <c r="H29" s="315"/>
      <c r="I29" s="315"/>
      <c r="J29" s="315"/>
      <c r="K29" s="315"/>
      <c r="L29" s="315"/>
      <c r="M29" s="315"/>
      <c r="N29" s="315"/>
      <c r="O29" s="315"/>
    </row>
    <row r="30" spans="1:15">
      <c r="A30" s="315" t="s">
        <v>454</v>
      </c>
      <c r="B30" s="315"/>
      <c r="C30" s="315"/>
      <c r="D30" s="315"/>
      <c r="E30" s="315"/>
      <c r="F30" s="315"/>
      <c r="G30" s="315"/>
      <c r="H30" s="315"/>
      <c r="I30" s="315"/>
      <c r="J30" s="315"/>
      <c r="K30" s="315"/>
      <c r="L30" s="315"/>
      <c r="M30" s="315"/>
      <c r="N30" s="315"/>
      <c r="O30" s="315"/>
    </row>
    <row r="31" spans="1:15">
      <c r="A31" s="315" t="s">
        <v>416</v>
      </c>
      <c r="B31" s="315"/>
      <c r="C31" s="315"/>
      <c r="D31" s="315"/>
      <c r="E31" s="315"/>
      <c r="F31" s="315"/>
      <c r="G31" s="315"/>
      <c r="H31" s="315"/>
      <c r="I31" s="315"/>
      <c r="J31" s="315"/>
      <c r="K31" s="315"/>
      <c r="L31" s="315"/>
      <c r="M31" s="315"/>
      <c r="N31" s="315"/>
      <c r="O31" s="315"/>
    </row>
    <row r="32" spans="1:15">
      <c r="A32" s="315" t="s">
        <v>417</v>
      </c>
      <c r="B32" s="315"/>
      <c r="C32" s="315"/>
      <c r="D32" s="315"/>
      <c r="E32" s="315"/>
      <c r="F32" s="315"/>
      <c r="G32" s="315"/>
      <c r="H32" s="315"/>
      <c r="I32" s="315"/>
      <c r="J32" s="315"/>
      <c r="K32" s="315"/>
      <c r="L32" s="315"/>
      <c r="M32" s="315"/>
      <c r="N32" s="315"/>
      <c r="O32" s="315"/>
    </row>
    <row r="33" spans="1:17">
      <c r="A33" s="315" t="s">
        <v>418</v>
      </c>
      <c r="B33" s="315"/>
      <c r="C33" s="315"/>
      <c r="D33" s="315"/>
      <c r="E33" s="315"/>
      <c r="F33" s="315"/>
      <c r="G33" s="315"/>
      <c r="H33" s="315"/>
      <c r="I33" s="315"/>
      <c r="J33" s="315"/>
      <c r="K33" s="315"/>
      <c r="L33" s="315"/>
      <c r="M33" s="315"/>
      <c r="N33" s="315"/>
      <c r="O33" s="315"/>
    </row>
    <row r="34" spans="1:17">
      <c r="A34" s="315" t="s">
        <v>419</v>
      </c>
      <c r="B34" s="315"/>
      <c r="C34" s="315"/>
      <c r="D34" s="315"/>
      <c r="E34" s="315"/>
      <c r="F34" s="315"/>
      <c r="G34" s="315"/>
      <c r="H34" s="315"/>
      <c r="I34" s="315"/>
      <c r="J34" s="315"/>
      <c r="K34" s="315"/>
      <c r="L34" s="315"/>
      <c r="M34" s="315"/>
      <c r="N34" s="315"/>
      <c r="O34" s="315"/>
    </row>
    <row r="35" spans="1:17">
      <c r="A35" s="315" t="s">
        <v>441</v>
      </c>
      <c r="B35" s="315"/>
      <c r="C35" s="315"/>
      <c r="D35" s="315"/>
      <c r="E35" s="315"/>
      <c r="F35" s="315"/>
      <c r="G35" s="315"/>
      <c r="H35" s="315"/>
      <c r="I35" s="315"/>
      <c r="J35" s="315"/>
      <c r="K35" s="315"/>
      <c r="L35" s="315"/>
      <c r="M35" s="315"/>
      <c r="N35" s="315"/>
      <c r="O35" s="315"/>
    </row>
    <row r="36" spans="1:17">
      <c r="A36" s="315" t="s">
        <v>443</v>
      </c>
      <c r="B36" s="315"/>
      <c r="C36" s="315"/>
      <c r="D36" s="315"/>
      <c r="E36" s="315"/>
      <c r="F36" s="315"/>
      <c r="G36" s="315"/>
      <c r="H36" s="315"/>
      <c r="I36" s="315"/>
      <c r="J36" s="315"/>
      <c r="K36" s="315"/>
      <c r="L36" s="315"/>
      <c r="M36" s="315"/>
      <c r="N36" s="315"/>
      <c r="O36" s="315"/>
    </row>
    <row r="37" spans="1:17">
      <c r="A37" s="315" t="s">
        <v>439</v>
      </c>
      <c r="B37" s="315"/>
      <c r="C37" s="315"/>
      <c r="D37" s="315"/>
      <c r="E37" s="315"/>
      <c r="F37" s="315"/>
      <c r="G37" s="315"/>
      <c r="H37" s="315"/>
      <c r="I37" s="315"/>
      <c r="J37" s="315"/>
      <c r="K37" s="315"/>
      <c r="L37" s="315"/>
      <c r="M37" s="315"/>
      <c r="N37" s="315"/>
      <c r="O37" s="315"/>
    </row>
    <row r="38" spans="1:17">
      <c r="A38" s="315" t="s">
        <v>440</v>
      </c>
      <c r="B38" s="315"/>
      <c r="C38" s="315"/>
      <c r="D38" s="315"/>
      <c r="E38" s="315"/>
      <c r="F38" s="315"/>
      <c r="G38" s="315"/>
      <c r="H38" s="315"/>
      <c r="I38" s="315"/>
      <c r="J38" s="315"/>
      <c r="K38" s="315"/>
      <c r="L38" s="315"/>
      <c r="M38" s="315"/>
      <c r="N38" s="315"/>
      <c r="O38" s="315"/>
    </row>
    <row r="39" spans="1:17">
      <c r="A39" s="313"/>
      <c r="B39" s="111"/>
      <c r="C39" s="111"/>
      <c r="D39" s="111"/>
      <c r="E39" s="111"/>
      <c r="F39" s="111"/>
      <c r="G39" s="111"/>
      <c r="H39" s="111"/>
      <c r="I39" s="111"/>
      <c r="J39" s="111"/>
      <c r="K39" s="111"/>
      <c r="L39" s="111"/>
      <c r="M39" s="111"/>
      <c r="N39" s="111"/>
      <c r="O39" s="111"/>
    </row>
    <row r="40" spans="1:17">
      <c r="A40" s="111" t="s">
        <v>420</v>
      </c>
      <c r="B40" s="111"/>
      <c r="C40" s="111"/>
      <c r="D40" s="111"/>
      <c r="E40" s="111"/>
      <c r="F40" s="111"/>
      <c r="G40" s="111"/>
      <c r="H40" s="111"/>
      <c r="I40" s="111"/>
      <c r="J40" s="111"/>
      <c r="K40" s="111"/>
      <c r="L40" s="111"/>
      <c r="M40" s="111"/>
      <c r="N40" s="111"/>
      <c r="O40" s="111"/>
    </row>
    <row r="41" spans="1:17">
      <c r="A41" s="111" t="s">
        <v>421</v>
      </c>
      <c r="B41" s="111"/>
      <c r="C41" s="111"/>
      <c r="D41" s="111"/>
      <c r="E41" s="111"/>
      <c r="F41" s="111"/>
      <c r="G41" s="111"/>
      <c r="H41" s="111"/>
      <c r="I41" s="111"/>
      <c r="J41" s="111"/>
      <c r="K41" s="111"/>
      <c r="L41" s="111"/>
      <c r="M41" s="111"/>
      <c r="N41" s="111"/>
      <c r="O41" s="111"/>
    </row>
    <row r="42" spans="1:17" ht="40.5" customHeight="1">
      <c r="A42" s="307" t="s">
        <v>422</v>
      </c>
      <c r="B42" s="631" t="s">
        <v>423</v>
      </c>
      <c r="C42" s="460"/>
      <c r="D42" s="460"/>
      <c r="E42" s="461"/>
      <c r="F42" s="306"/>
      <c r="G42" s="631" t="s">
        <v>424</v>
      </c>
      <c r="H42" s="460"/>
      <c r="I42" s="460"/>
      <c r="J42" s="460"/>
      <c r="K42" s="460"/>
      <c r="L42" s="460"/>
      <c r="M42" s="461"/>
      <c r="N42" s="639" t="s">
        <v>438</v>
      </c>
      <c r="O42" s="461"/>
      <c r="P42" s="321"/>
      <c r="Q42" s="319"/>
    </row>
    <row r="43" spans="1:17">
      <c r="A43" s="314" t="s">
        <v>425</v>
      </c>
      <c r="B43" s="618" t="s">
        <v>426</v>
      </c>
      <c r="C43" s="619"/>
      <c r="D43" s="619"/>
      <c r="E43" s="461"/>
      <c r="F43" s="306"/>
      <c r="G43" s="618" t="s">
        <v>426</v>
      </c>
      <c r="H43" s="619"/>
      <c r="I43" s="619"/>
      <c r="J43" s="619"/>
      <c r="K43" s="619"/>
      <c r="L43" s="619"/>
      <c r="M43" s="620"/>
      <c r="N43" s="618" t="s">
        <v>427</v>
      </c>
      <c r="O43" s="620"/>
      <c r="P43" s="322"/>
      <c r="Q43" s="320"/>
    </row>
    <row r="44" spans="1:17">
      <c r="A44" s="314" t="s">
        <v>428</v>
      </c>
      <c r="B44" s="618" t="s">
        <v>429</v>
      </c>
      <c r="C44" s="619"/>
      <c r="D44" s="619"/>
      <c r="E44" s="461"/>
      <c r="F44" s="306"/>
      <c r="G44" s="618" t="s">
        <v>429</v>
      </c>
      <c r="H44" s="619"/>
      <c r="I44" s="619"/>
      <c r="J44" s="619"/>
      <c r="K44" s="619"/>
      <c r="L44" s="619"/>
      <c r="M44" s="620"/>
      <c r="N44" s="618" t="s">
        <v>430</v>
      </c>
      <c r="O44" s="620"/>
      <c r="P44" s="322"/>
      <c r="Q44" s="320"/>
    </row>
    <row r="45" spans="1:17">
      <c r="A45" s="314" t="s">
        <v>431</v>
      </c>
      <c r="B45" s="629" t="s">
        <v>432</v>
      </c>
      <c r="C45" s="630"/>
      <c r="D45" s="630"/>
      <c r="E45" s="461"/>
      <c r="F45" s="306"/>
      <c r="G45" s="629" t="s">
        <v>432</v>
      </c>
      <c r="H45" s="632"/>
      <c r="I45" s="630"/>
      <c r="J45" s="630"/>
      <c r="K45" s="460"/>
      <c r="L45" s="460"/>
      <c r="M45" s="461"/>
      <c r="N45" s="618" t="s">
        <v>433</v>
      </c>
      <c r="O45" s="620"/>
      <c r="P45" s="322"/>
      <c r="Q45" s="320"/>
    </row>
    <row r="46" spans="1:17">
      <c r="A46" s="314" t="s">
        <v>434</v>
      </c>
      <c r="B46" s="618" t="s">
        <v>435</v>
      </c>
      <c r="C46" s="619"/>
      <c r="D46" s="619"/>
      <c r="E46" s="461"/>
      <c r="F46" s="306"/>
      <c r="G46" s="618" t="s">
        <v>432</v>
      </c>
      <c r="H46" s="619"/>
      <c r="I46" s="619"/>
      <c r="J46" s="619"/>
      <c r="K46" s="619"/>
      <c r="L46" s="619"/>
      <c r="M46" s="620"/>
      <c r="N46" s="618" t="s">
        <v>436</v>
      </c>
      <c r="O46" s="620"/>
      <c r="P46" s="322"/>
      <c r="Q46" s="320"/>
    </row>
    <row r="47" spans="1:17">
      <c r="A47" s="314" t="s">
        <v>437</v>
      </c>
      <c r="B47" s="618" t="s">
        <v>436</v>
      </c>
      <c r="C47" s="619"/>
      <c r="D47" s="619"/>
      <c r="E47" s="461"/>
      <c r="F47" s="306"/>
      <c r="G47" s="618" t="s">
        <v>435</v>
      </c>
      <c r="H47" s="619"/>
      <c r="I47" s="619"/>
      <c r="J47" s="619"/>
      <c r="K47" s="619"/>
      <c r="L47" s="619"/>
      <c r="M47" s="620"/>
      <c r="N47" s="618" t="s">
        <v>409</v>
      </c>
      <c r="O47" s="620"/>
      <c r="P47" s="322"/>
      <c r="Q47" s="320"/>
    </row>
  </sheetData>
  <mergeCells count="84">
    <mergeCell ref="A18:A19"/>
    <mergeCell ref="A20:A21"/>
    <mergeCell ref="A22:A23"/>
    <mergeCell ref="A24:A25"/>
    <mergeCell ref="A26:A27"/>
    <mergeCell ref="L26:L27"/>
    <mergeCell ref="M18:M19"/>
    <mergeCell ref="D22:D23"/>
    <mergeCell ref="F22:F23"/>
    <mergeCell ref="H22:H23"/>
    <mergeCell ref="J22:J23"/>
    <mergeCell ref="L22:L23"/>
    <mergeCell ref="D18:D19"/>
    <mergeCell ref="F18:F19"/>
    <mergeCell ref="H18:H19"/>
    <mergeCell ref="J18:J19"/>
    <mergeCell ref="D20:D21"/>
    <mergeCell ref="F20:F21"/>
    <mergeCell ref="H20:H21"/>
    <mergeCell ref="J20:J21"/>
    <mergeCell ref="O18:O19"/>
    <mergeCell ref="O20:O21"/>
    <mergeCell ref="O22:O23"/>
    <mergeCell ref="O24:O25"/>
    <mergeCell ref="O26:O27"/>
    <mergeCell ref="H16:H17"/>
    <mergeCell ref="J16:J17"/>
    <mergeCell ref="L16:L17"/>
    <mergeCell ref="O14:O15"/>
    <mergeCell ref="N14:N15"/>
    <mergeCell ref="N45:O45"/>
    <mergeCell ref="N47:O47"/>
    <mergeCell ref="N44:O44"/>
    <mergeCell ref="N46:O46"/>
    <mergeCell ref="K5:M5"/>
    <mergeCell ref="N16:N17"/>
    <mergeCell ref="O16:O17"/>
    <mergeCell ref="M16:M17"/>
    <mergeCell ref="L24:L25"/>
    <mergeCell ref="L18:L19"/>
    <mergeCell ref="L20:L21"/>
    <mergeCell ref="M20:M21"/>
    <mergeCell ref="M22:M23"/>
    <mergeCell ref="M24:M25"/>
    <mergeCell ref="N18:N19"/>
    <mergeCell ref="N20:N21"/>
    <mergeCell ref="N22:N23"/>
    <mergeCell ref="B42:E42"/>
    <mergeCell ref="B43:E43"/>
    <mergeCell ref="N42:O42"/>
    <mergeCell ref="N43:O43"/>
    <mergeCell ref="D26:D27"/>
    <mergeCell ref="F24:F25"/>
    <mergeCell ref="F26:F27"/>
    <mergeCell ref="H24:H25"/>
    <mergeCell ref="H26:H27"/>
    <mergeCell ref="J24:J25"/>
    <mergeCell ref="J26:J27"/>
    <mergeCell ref="D24:D25"/>
    <mergeCell ref="M26:M27"/>
    <mergeCell ref="N24:N25"/>
    <mergeCell ref="N26:N27"/>
    <mergeCell ref="B47:E47"/>
    <mergeCell ref="G46:M46"/>
    <mergeCell ref="G47:M47"/>
    <mergeCell ref="C5:E5"/>
    <mergeCell ref="A14:B15"/>
    <mergeCell ref="C14:M14"/>
    <mergeCell ref="B44:E44"/>
    <mergeCell ref="B45:E45"/>
    <mergeCell ref="B46:E46"/>
    <mergeCell ref="G42:M42"/>
    <mergeCell ref="G43:M43"/>
    <mergeCell ref="G44:M44"/>
    <mergeCell ref="G45:M45"/>
    <mergeCell ref="A16:A17"/>
    <mergeCell ref="D16:D17"/>
    <mergeCell ref="F16:F17"/>
    <mergeCell ref="A3:O3"/>
    <mergeCell ref="N5:O5"/>
    <mergeCell ref="A13:O13"/>
    <mergeCell ref="A10:C10"/>
    <mergeCell ref="E10:I10"/>
    <mergeCell ref="K10:O10"/>
  </mergeCells>
  <phoneticPr fontId="2"/>
  <dataValidations count="2">
    <dataValidation type="list" allowBlank="1" showInputMessage="1" showErrorMessage="1" sqref="C17 E17 G17 I17 K17 C19 E19 G19 I19 K19 C21 E21 G21 I21 K21 C23 E23 G23 I23 K23 C25 E25 G25 I25 K25 C27 E27 G27 I27 K27">
      <formula1>"ー,対象児童が居なかった,当日キャンセルによる,特別な事情による"</formula1>
    </dataValidation>
    <dataValidation type="list" allowBlank="1" showInputMessage="1" showErrorMessage="1" sqref="O16:O27">
      <formula1>"「調整なし」,「月に1日土曜日を閉所する場合」,「月に2日土曜日を閉所する場合」,「月に3日以上土曜日を閉所する場合」,「全ての土曜日を閉所する場合」"</formula1>
    </dataValidation>
  </dataValidations>
  <hyperlinks>
    <hyperlink ref="Q1" location="総括表!A1" display="総括表に戻る"/>
  </hyperlinks>
  <pageMargins left="0.7" right="0.7" top="0.75" bottom="0.75" header="0.3" footer="0.3"/>
  <pageSetup paperSize="9" scale="5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
  <sheetViews>
    <sheetView view="pageBreakPreview" zoomScale="85" zoomScaleNormal="100" zoomScaleSheetLayoutView="85" workbookViewId="0">
      <selection activeCell="M7" sqref="M7"/>
    </sheetView>
  </sheetViews>
  <sheetFormatPr defaultRowHeight="18.75"/>
  <cols>
    <col min="2" max="2" width="14.25" customWidth="1"/>
    <col min="3" max="3" width="10.625" customWidth="1"/>
    <col min="4" max="4" width="10.625" hidden="1" customWidth="1"/>
    <col min="5" max="5" width="10.625" customWidth="1"/>
    <col min="6" max="6" width="10.625" hidden="1" customWidth="1"/>
    <col min="7" max="7" width="10.625" customWidth="1"/>
    <col min="8" max="8" width="10.625" hidden="1" customWidth="1"/>
    <col min="9" max="9" width="10.625" customWidth="1"/>
    <col min="10" max="10" width="10.625" hidden="1" customWidth="1"/>
    <col min="11" max="11" width="10.625" customWidth="1"/>
    <col min="12" max="12" width="10.625" hidden="1" customWidth="1"/>
    <col min="13" max="13" width="6.75" bestFit="1" customWidth="1"/>
    <col min="14" max="14" width="31.625" customWidth="1"/>
    <col min="15" max="15" width="24.625" customWidth="1"/>
  </cols>
  <sheetData>
    <row r="1" spans="1:17" ht="30.75" customHeight="1">
      <c r="N1" s="316"/>
      <c r="O1" s="316" t="s">
        <v>474</v>
      </c>
      <c r="Q1" s="317" t="s">
        <v>186</v>
      </c>
    </row>
    <row r="2" spans="1:17">
      <c r="A2" s="111"/>
      <c r="B2" s="111"/>
      <c r="C2" s="111"/>
      <c r="D2" s="111"/>
      <c r="E2" s="111"/>
      <c r="F2" s="111"/>
      <c r="G2" s="111"/>
      <c r="H2" s="111"/>
      <c r="I2" s="111"/>
      <c r="J2" s="111"/>
      <c r="K2" s="111"/>
      <c r="L2" s="111"/>
      <c r="M2" s="111"/>
      <c r="N2" s="111"/>
      <c r="O2" s="111"/>
    </row>
    <row r="3" spans="1:17" ht="24">
      <c r="A3" s="608" t="str">
        <f>"土曜日閉所減算適用に係る実績報告書（令和"&amp;申請書!$V$6&amp;"年10月～3月分）"</f>
        <v>土曜日閉所減算適用に係る実績報告書（令和5年10月～3月分）</v>
      </c>
      <c r="B3" s="608"/>
      <c r="C3" s="608"/>
      <c r="D3" s="608"/>
      <c r="E3" s="608"/>
      <c r="F3" s="608"/>
      <c r="G3" s="608"/>
      <c r="H3" s="608"/>
      <c r="I3" s="608"/>
      <c r="J3" s="608"/>
      <c r="K3" s="608"/>
      <c r="L3" s="608"/>
      <c r="M3" s="608"/>
      <c r="N3" s="608"/>
      <c r="O3" s="609"/>
    </row>
    <row r="4" spans="1:17">
      <c r="A4" s="368"/>
      <c r="B4" s="368"/>
      <c r="C4" s="368"/>
      <c r="D4" s="368"/>
      <c r="E4" s="368"/>
      <c r="F4" s="368"/>
      <c r="G4" s="368"/>
      <c r="H4" s="368"/>
      <c r="I4" s="368"/>
      <c r="J4" s="368"/>
      <c r="K4" s="368"/>
      <c r="L4" s="368"/>
      <c r="M4" s="111"/>
      <c r="N4" s="111"/>
      <c r="O4" s="111"/>
    </row>
    <row r="5" spans="1:17" ht="27.75" customHeight="1">
      <c r="A5" s="368"/>
      <c r="B5" s="310"/>
      <c r="C5" s="621"/>
      <c r="D5" s="621"/>
      <c r="E5" s="621"/>
      <c r="F5" s="367"/>
      <c r="G5" s="324"/>
      <c r="H5" s="324"/>
      <c r="I5" s="325"/>
      <c r="J5" s="325"/>
      <c r="K5" s="643" t="s">
        <v>9</v>
      </c>
      <c r="L5" s="644"/>
      <c r="M5" s="532"/>
      <c r="N5" s="610" t="str">
        <f>申請書!$O$22</f>
        <v>○○認定こども園</v>
      </c>
      <c r="O5" s="611"/>
    </row>
    <row r="6" spans="1:17">
      <c r="A6" s="368"/>
      <c r="B6" s="368"/>
      <c r="C6" s="368"/>
      <c r="D6" s="368"/>
      <c r="E6" s="368"/>
      <c r="F6" s="368"/>
      <c r="G6" s="368"/>
      <c r="H6" s="368"/>
      <c r="I6" s="368"/>
      <c r="J6" s="368"/>
      <c r="K6" s="368"/>
      <c r="L6" s="368"/>
      <c r="M6" s="111"/>
      <c r="N6" s="111"/>
      <c r="O6" s="111"/>
    </row>
    <row r="7" spans="1:17">
      <c r="A7" s="368"/>
      <c r="B7" s="368"/>
      <c r="C7" s="368"/>
      <c r="D7" s="368"/>
      <c r="E7" s="368"/>
      <c r="F7" s="368"/>
      <c r="G7" s="368"/>
      <c r="H7" s="368"/>
      <c r="I7" s="368"/>
      <c r="J7" s="368"/>
      <c r="K7" s="368"/>
      <c r="L7" s="368"/>
      <c r="M7" s="111"/>
      <c r="N7" s="111"/>
      <c r="O7" s="111"/>
    </row>
    <row r="8" spans="1:17" ht="19.5">
      <c r="A8" s="323" t="s">
        <v>507</v>
      </c>
      <c r="B8" s="368"/>
      <c r="C8" s="368"/>
      <c r="D8" s="368"/>
      <c r="E8" s="368"/>
      <c r="F8" s="368"/>
      <c r="G8" s="368"/>
      <c r="H8" s="368"/>
      <c r="I8" s="368"/>
      <c r="J8" s="368"/>
      <c r="K8" s="368"/>
      <c r="L8" s="368"/>
      <c r="M8" s="111"/>
      <c r="N8" s="111"/>
      <c r="O8" s="111"/>
    </row>
    <row r="9" spans="1:17" ht="42.75" customHeight="1">
      <c r="A9" s="342" t="s">
        <v>451</v>
      </c>
      <c r="B9" s="311"/>
      <c r="C9" s="311"/>
      <c r="D9" s="311"/>
      <c r="E9" s="311"/>
      <c r="F9" s="311"/>
      <c r="G9" s="368"/>
      <c r="H9" s="368"/>
      <c r="I9" s="368"/>
      <c r="J9" s="368"/>
      <c r="K9" s="368"/>
      <c r="L9" s="368"/>
      <c r="M9" s="111"/>
      <c r="N9" s="111"/>
      <c r="O9" s="111"/>
    </row>
    <row r="10" spans="1:17" s="364" customFormat="1" ht="35.25" customHeight="1">
      <c r="A10" s="614" t="s">
        <v>452</v>
      </c>
      <c r="B10" s="615"/>
      <c r="C10" s="615"/>
      <c r="D10" s="346"/>
      <c r="E10" s="616" t="str">
        <f>N5</f>
        <v>○○認定こども園</v>
      </c>
      <c r="F10" s="616"/>
      <c r="G10" s="616"/>
      <c r="H10" s="616"/>
      <c r="I10" s="616"/>
      <c r="J10" s="345"/>
      <c r="K10" s="617" t="s">
        <v>453</v>
      </c>
      <c r="L10" s="615"/>
      <c r="M10" s="615"/>
      <c r="N10" s="615"/>
      <c r="O10" s="615"/>
    </row>
    <row r="11" spans="1:17" s="364" customFormat="1" ht="31.5" customHeight="1">
      <c r="A11" s="343" t="s">
        <v>449</v>
      </c>
      <c r="B11" s="344"/>
      <c r="C11" s="344"/>
      <c r="D11" s="344"/>
      <c r="E11" s="344"/>
      <c r="F11" s="344"/>
      <c r="G11" s="344"/>
      <c r="H11" s="344"/>
      <c r="I11" s="344"/>
      <c r="J11" s="344"/>
      <c r="K11" s="344"/>
      <c r="L11" s="344"/>
      <c r="M11" s="344"/>
      <c r="N11" s="344"/>
      <c r="O11" s="344"/>
    </row>
    <row r="12" spans="1:17" s="364" customFormat="1" ht="31.5" customHeight="1">
      <c r="A12" s="343" t="s">
        <v>448</v>
      </c>
      <c r="B12" s="344"/>
      <c r="C12" s="344"/>
      <c r="D12" s="344"/>
      <c r="E12" s="344"/>
      <c r="F12" s="344"/>
      <c r="G12" s="344"/>
      <c r="H12" s="344"/>
      <c r="I12" s="344"/>
      <c r="J12" s="344"/>
      <c r="K12" s="344"/>
      <c r="L12" s="344"/>
      <c r="M12" s="344"/>
      <c r="N12" s="344"/>
      <c r="O12" s="344"/>
    </row>
    <row r="13" spans="1:17" s="364" customFormat="1" ht="51" customHeight="1" thickBot="1">
      <c r="A13" s="612" t="s">
        <v>450</v>
      </c>
      <c r="B13" s="613"/>
      <c r="C13" s="613"/>
      <c r="D13" s="613"/>
      <c r="E13" s="613"/>
      <c r="F13" s="613"/>
      <c r="G13" s="613"/>
      <c r="H13" s="613"/>
      <c r="I13" s="613"/>
      <c r="J13" s="613"/>
      <c r="K13" s="613"/>
      <c r="L13" s="613"/>
      <c r="M13" s="613"/>
      <c r="N13" s="613"/>
      <c r="O13" s="613"/>
    </row>
    <row r="14" spans="1:17" ht="24">
      <c r="A14" s="622" t="s">
        <v>399</v>
      </c>
      <c r="B14" s="623"/>
      <c r="C14" s="626" t="s">
        <v>400</v>
      </c>
      <c r="D14" s="627"/>
      <c r="E14" s="627"/>
      <c r="F14" s="627"/>
      <c r="G14" s="627"/>
      <c r="H14" s="627"/>
      <c r="I14" s="627"/>
      <c r="J14" s="627"/>
      <c r="K14" s="627"/>
      <c r="L14" s="627"/>
      <c r="M14" s="628"/>
      <c r="N14" s="649" t="s">
        <v>444</v>
      </c>
      <c r="O14" s="647" t="s">
        <v>401</v>
      </c>
    </row>
    <row r="15" spans="1:17" ht="24">
      <c r="A15" s="624"/>
      <c r="B15" s="625"/>
      <c r="C15" s="312" t="s">
        <v>402</v>
      </c>
      <c r="D15" s="312"/>
      <c r="E15" s="312" t="s">
        <v>403</v>
      </c>
      <c r="F15" s="312"/>
      <c r="G15" s="312" t="s">
        <v>404</v>
      </c>
      <c r="H15" s="312"/>
      <c r="I15" s="312" t="s">
        <v>405</v>
      </c>
      <c r="J15" s="312"/>
      <c r="K15" s="312" t="s">
        <v>406</v>
      </c>
      <c r="L15" s="312"/>
      <c r="M15" s="312" t="s">
        <v>407</v>
      </c>
      <c r="N15" s="650"/>
      <c r="O15" s="648"/>
    </row>
    <row r="16" spans="1:17" ht="24">
      <c r="A16" s="633" t="s">
        <v>468</v>
      </c>
      <c r="B16" s="334" t="s">
        <v>446</v>
      </c>
      <c r="C16" s="327"/>
      <c r="D16" s="635" t="str">
        <f>IF(AND(C16=0,C17="対象児童が居なかった"),"×","")</f>
        <v/>
      </c>
      <c r="E16" s="332"/>
      <c r="F16" s="635" t="str">
        <f>IF(AND(E16=0,E17="対象児童が居なかった"),"×","")</f>
        <v/>
      </c>
      <c r="G16" s="332"/>
      <c r="H16" s="635" t="str">
        <f>IF(AND(G16=0,G17="対象児童が居なかった"),"×","")</f>
        <v/>
      </c>
      <c r="I16" s="332"/>
      <c r="J16" s="635" t="str">
        <f>IF(AND(I16=0,I17="対象児童が居なかった"),"×","")</f>
        <v/>
      </c>
      <c r="K16" s="397"/>
      <c r="L16" s="635" t="str">
        <f>IF(AND(K16="0",K17="対象児童が居なかった"),"×","")</f>
        <v/>
      </c>
      <c r="M16" s="641">
        <f>COUNTIF(C16:L16,"×")</f>
        <v>0</v>
      </c>
      <c r="N16" s="653"/>
      <c r="O16" s="645"/>
    </row>
    <row r="17" spans="1:15" ht="50.1" customHeight="1">
      <c r="A17" s="634"/>
      <c r="B17" s="333" t="s">
        <v>447</v>
      </c>
      <c r="C17" s="331"/>
      <c r="D17" s="636"/>
      <c r="E17" s="328"/>
      <c r="F17" s="636"/>
      <c r="G17" s="328"/>
      <c r="H17" s="636"/>
      <c r="I17" s="328"/>
      <c r="J17" s="636"/>
      <c r="K17" s="398"/>
      <c r="L17" s="636"/>
      <c r="M17" s="636"/>
      <c r="N17" s="654"/>
      <c r="O17" s="646"/>
    </row>
    <row r="18" spans="1:15" ht="24">
      <c r="A18" s="633" t="s">
        <v>469</v>
      </c>
      <c r="B18" s="335" t="s">
        <v>446</v>
      </c>
      <c r="C18" s="327"/>
      <c r="D18" s="635" t="str">
        <f>IF(AND(C18=0,C19="対象児童が居なかった"),"×","")</f>
        <v/>
      </c>
      <c r="E18" s="327"/>
      <c r="F18" s="635" t="str">
        <f>IF(AND(E18=0,E19="対象児童が居なかった"),"×","")</f>
        <v/>
      </c>
      <c r="G18" s="327"/>
      <c r="H18" s="635" t="str">
        <f>IF(AND(G18=0,G19="対象児童が居なかった"),"×","")</f>
        <v/>
      </c>
      <c r="I18" s="332"/>
      <c r="J18" s="635" t="str">
        <f>IF(AND(I18=0,I19="対象児童が居なかった"),"×","")</f>
        <v/>
      </c>
      <c r="K18" s="337"/>
      <c r="L18" s="635" t="str">
        <f>IF(AND(K18=0,K19="対象児童が居なかった"),"×","")</f>
        <v/>
      </c>
      <c r="M18" s="641">
        <f>COUNTIF(C18:L18,"×")</f>
        <v>0</v>
      </c>
      <c r="N18" s="653"/>
      <c r="O18" s="645"/>
    </row>
    <row r="19" spans="1:15" ht="50.1" customHeight="1">
      <c r="A19" s="634"/>
      <c r="B19" s="336" t="s">
        <v>447</v>
      </c>
      <c r="C19" s="331"/>
      <c r="D19" s="636"/>
      <c r="E19" s="331"/>
      <c r="F19" s="636"/>
      <c r="G19" s="331"/>
      <c r="H19" s="636"/>
      <c r="I19" s="328"/>
      <c r="J19" s="636"/>
      <c r="K19" s="338"/>
      <c r="L19" s="636"/>
      <c r="M19" s="636"/>
      <c r="N19" s="654"/>
      <c r="O19" s="646"/>
    </row>
    <row r="20" spans="1:15" ht="24">
      <c r="A20" s="633" t="s">
        <v>470</v>
      </c>
      <c r="B20" s="335" t="s">
        <v>446</v>
      </c>
      <c r="C20" s="332"/>
      <c r="D20" s="635" t="str">
        <f>IF(AND(C20=0,C21="対象児童が居なかった"),"×","")</f>
        <v/>
      </c>
      <c r="E20" s="327"/>
      <c r="F20" s="635" t="str">
        <f>IF(AND(E20=0,E21="対象児童が居なかった"),"×","")</f>
        <v/>
      </c>
      <c r="G20" s="327"/>
      <c r="H20" s="635" t="str">
        <f>IF(AND(G20=0,G21="対象児童が居なかった"),"×","")</f>
        <v/>
      </c>
      <c r="I20" s="332"/>
      <c r="J20" s="635" t="str">
        <f>IF(AND(I20=0,I21="対象児童が居なかった"),"×","")</f>
        <v/>
      </c>
      <c r="K20" s="399"/>
      <c r="L20" s="635" t="str">
        <f>IF(AND(K20=0,K21="対象児童が居なかった"),"×","")</f>
        <v/>
      </c>
      <c r="M20" s="641">
        <f>COUNTIF(C20:L20,"×")</f>
        <v>0</v>
      </c>
      <c r="N20" s="653"/>
      <c r="O20" s="645"/>
    </row>
    <row r="21" spans="1:15" ht="50.1" customHeight="1">
      <c r="A21" s="634"/>
      <c r="B21" s="336" t="s">
        <v>447</v>
      </c>
      <c r="C21" s="328"/>
      <c r="D21" s="636"/>
      <c r="E21" s="331"/>
      <c r="F21" s="636"/>
      <c r="G21" s="331"/>
      <c r="H21" s="636"/>
      <c r="I21" s="328"/>
      <c r="J21" s="636"/>
      <c r="K21" s="328"/>
      <c r="L21" s="636"/>
      <c r="M21" s="636"/>
      <c r="N21" s="654"/>
      <c r="O21" s="646"/>
    </row>
    <row r="22" spans="1:15" ht="24">
      <c r="A22" s="633" t="s">
        <v>471</v>
      </c>
      <c r="B22" s="335" t="s">
        <v>446</v>
      </c>
      <c r="C22" s="332"/>
      <c r="D22" s="635" t="str">
        <f>IF(AND(C22=0,C23="対象児童が居なかった"),"×","")</f>
        <v/>
      </c>
      <c r="E22" s="327"/>
      <c r="F22" s="635" t="str">
        <f>IF(AND(E22=0,E23="対象児童が居なかった"),"×","")</f>
        <v/>
      </c>
      <c r="G22" s="327"/>
      <c r="H22" s="635" t="str">
        <f>IF(AND(G22=0,G23="対象児童が居なかった"),"×","")</f>
        <v/>
      </c>
      <c r="I22" s="327"/>
      <c r="J22" s="635" t="str">
        <f>IF(AND(I22=0,I23="対象児童が居なかった"),"×","")</f>
        <v/>
      </c>
      <c r="K22" s="339"/>
      <c r="L22" s="635" t="str">
        <f>IF(AND(K22=0,K23="対象児童が居なかった"),"×","")</f>
        <v/>
      </c>
      <c r="M22" s="641">
        <f>COUNTIF(C22:L22,"×")</f>
        <v>0</v>
      </c>
      <c r="N22" s="653"/>
      <c r="O22" s="645"/>
    </row>
    <row r="23" spans="1:15" ht="50.1" customHeight="1">
      <c r="A23" s="634"/>
      <c r="B23" s="336" t="s">
        <v>447</v>
      </c>
      <c r="C23" s="328"/>
      <c r="D23" s="636"/>
      <c r="E23" s="331"/>
      <c r="F23" s="636"/>
      <c r="G23" s="331"/>
      <c r="H23" s="636"/>
      <c r="I23" s="331"/>
      <c r="J23" s="636"/>
      <c r="K23" s="329"/>
      <c r="L23" s="636"/>
      <c r="M23" s="636"/>
      <c r="N23" s="654"/>
      <c r="O23" s="646"/>
    </row>
    <row r="24" spans="1:15" ht="24">
      <c r="A24" s="633" t="s">
        <v>472</v>
      </c>
      <c r="B24" s="335" t="s">
        <v>446</v>
      </c>
      <c r="C24" s="327"/>
      <c r="D24" s="635" t="str">
        <f>IF(AND(C24=0,C25="対象児童が居なかった"),"×","")</f>
        <v/>
      </c>
      <c r="E24" s="399"/>
      <c r="F24" s="635" t="str">
        <f>IF(AND(E24=0,E25="対象児童が居なかった"),"×","")</f>
        <v/>
      </c>
      <c r="G24" s="327"/>
      <c r="H24" s="635" t="str">
        <f>IF(AND(G24=0,G25="対象児童が居なかった"),"×","")</f>
        <v/>
      </c>
      <c r="I24" s="332"/>
      <c r="J24" s="635" t="str">
        <f>IF(AND(I24=0,I25="対象児童が居なかった"),"×","")</f>
        <v/>
      </c>
      <c r="K24" s="337"/>
      <c r="L24" s="635" t="str">
        <f>IF(AND(K24=0,K25="対象児童が居なかった"),"×","")</f>
        <v/>
      </c>
      <c r="M24" s="641">
        <f>COUNTIF(C24:L24,"×")</f>
        <v>0</v>
      </c>
      <c r="N24" s="653"/>
      <c r="O24" s="645"/>
    </row>
    <row r="25" spans="1:15" ht="50.1" customHeight="1">
      <c r="A25" s="634"/>
      <c r="B25" s="336" t="s">
        <v>447</v>
      </c>
      <c r="C25" s="331"/>
      <c r="D25" s="636"/>
      <c r="E25" s="328"/>
      <c r="F25" s="636"/>
      <c r="G25" s="331"/>
      <c r="H25" s="636"/>
      <c r="I25" s="328"/>
      <c r="J25" s="636"/>
      <c r="K25" s="338"/>
      <c r="L25" s="636"/>
      <c r="M25" s="636"/>
      <c r="N25" s="654"/>
      <c r="O25" s="646"/>
    </row>
    <row r="26" spans="1:15" ht="24">
      <c r="A26" s="633" t="s">
        <v>473</v>
      </c>
      <c r="B26" s="335" t="s">
        <v>446</v>
      </c>
      <c r="C26" s="332"/>
      <c r="D26" s="635" t="str">
        <f>IF(AND(C26=0,C27="対象児童が居なかった"),"×","")</f>
        <v/>
      </c>
      <c r="E26" s="327"/>
      <c r="F26" s="635" t="str">
        <f>IF(AND(E26=0,E27="対象児童が居なかった"),"×","")</f>
        <v/>
      </c>
      <c r="G26" s="327"/>
      <c r="H26" s="635" t="str">
        <f>IF(AND(G26=0,G27="対象児童が居なかった"),"×","")</f>
        <v/>
      </c>
      <c r="I26" s="332"/>
      <c r="J26" s="635" t="str">
        <f>IF(AND(I26=0,I27="対象児童が居なかった"),"×","")</f>
        <v/>
      </c>
      <c r="K26" s="396"/>
      <c r="L26" s="635" t="str">
        <f>IF(AND(K26=0,K27="対象児童が居なかった"),"×","")</f>
        <v/>
      </c>
      <c r="M26" s="641">
        <f>COUNTIF(C26:L26,"×")</f>
        <v>0</v>
      </c>
      <c r="N26" s="653"/>
      <c r="O26" s="645"/>
    </row>
    <row r="27" spans="1:15" ht="50.1" customHeight="1" thickBot="1">
      <c r="A27" s="652"/>
      <c r="B27" s="340" t="s">
        <v>447</v>
      </c>
      <c r="C27" s="330"/>
      <c r="D27" s="640"/>
      <c r="E27" s="341"/>
      <c r="F27" s="640"/>
      <c r="G27" s="341"/>
      <c r="H27" s="640"/>
      <c r="I27" s="330"/>
      <c r="J27" s="640"/>
      <c r="K27" s="341"/>
      <c r="L27" s="640"/>
      <c r="M27" s="640"/>
      <c r="N27" s="655"/>
      <c r="O27" s="651"/>
    </row>
    <row r="28" spans="1:15" ht="27.75" customHeight="1">
      <c r="A28" s="315" t="s">
        <v>415</v>
      </c>
      <c r="B28" s="315"/>
      <c r="C28" s="315"/>
      <c r="D28" s="315"/>
      <c r="E28" s="315"/>
      <c r="F28" s="315"/>
      <c r="G28" s="315"/>
      <c r="H28" s="315"/>
      <c r="I28" s="315"/>
      <c r="J28" s="315"/>
      <c r="K28" s="315"/>
      <c r="L28" s="315"/>
      <c r="M28" s="315"/>
      <c r="N28" s="315"/>
      <c r="O28" s="347"/>
    </row>
    <row r="29" spans="1:15">
      <c r="A29" s="315" t="s">
        <v>455</v>
      </c>
      <c r="B29" s="315"/>
      <c r="C29" s="315"/>
      <c r="D29" s="315"/>
      <c r="E29" s="315"/>
      <c r="F29" s="315"/>
      <c r="G29" s="315"/>
      <c r="H29" s="315"/>
      <c r="I29" s="315"/>
      <c r="J29" s="315"/>
      <c r="K29" s="315"/>
      <c r="L29" s="315"/>
      <c r="M29" s="315"/>
      <c r="N29" s="315"/>
      <c r="O29" s="315"/>
    </row>
    <row r="30" spans="1:15">
      <c r="A30" s="315" t="s">
        <v>454</v>
      </c>
      <c r="B30" s="315"/>
      <c r="C30" s="315"/>
      <c r="D30" s="315"/>
      <c r="E30" s="315"/>
      <c r="F30" s="315"/>
      <c r="G30" s="315"/>
      <c r="H30" s="315"/>
      <c r="I30" s="315"/>
      <c r="J30" s="315"/>
      <c r="K30" s="315"/>
      <c r="L30" s="315"/>
      <c r="M30" s="315"/>
      <c r="N30" s="315"/>
      <c r="O30" s="315"/>
    </row>
    <row r="31" spans="1:15">
      <c r="A31" s="315" t="s">
        <v>416</v>
      </c>
      <c r="B31" s="315"/>
      <c r="C31" s="315"/>
      <c r="D31" s="315"/>
      <c r="E31" s="315"/>
      <c r="F31" s="315"/>
      <c r="G31" s="315"/>
      <c r="H31" s="315"/>
      <c r="I31" s="315"/>
      <c r="J31" s="315"/>
      <c r="K31" s="315"/>
      <c r="L31" s="315"/>
      <c r="M31" s="315"/>
      <c r="N31" s="315"/>
      <c r="O31" s="315"/>
    </row>
    <row r="32" spans="1:15">
      <c r="A32" s="315" t="s">
        <v>417</v>
      </c>
      <c r="B32" s="315"/>
      <c r="C32" s="315"/>
      <c r="D32" s="315"/>
      <c r="E32" s="315"/>
      <c r="F32" s="315"/>
      <c r="G32" s="315"/>
      <c r="H32" s="315"/>
      <c r="I32" s="315"/>
      <c r="J32" s="315"/>
      <c r="K32" s="315"/>
      <c r="L32" s="315"/>
      <c r="M32" s="315"/>
      <c r="N32" s="315"/>
      <c r="O32" s="315"/>
    </row>
    <row r="33" spans="1:17">
      <c r="A33" s="315" t="s">
        <v>418</v>
      </c>
      <c r="B33" s="315"/>
      <c r="C33" s="315"/>
      <c r="D33" s="315"/>
      <c r="E33" s="315"/>
      <c r="F33" s="315"/>
      <c r="G33" s="315"/>
      <c r="H33" s="315"/>
      <c r="I33" s="315"/>
      <c r="J33" s="315"/>
      <c r="K33" s="315"/>
      <c r="L33" s="315"/>
      <c r="M33" s="315"/>
      <c r="N33" s="315"/>
      <c r="O33" s="315"/>
    </row>
    <row r="34" spans="1:17">
      <c r="A34" s="315" t="s">
        <v>419</v>
      </c>
      <c r="B34" s="315"/>
      <c r="C34" s="315"/>
      <c r="D34" s="315"/>
      <c r="E34" s="315"/>
      <c r="F34" s="315"/>
      <c r="G34" s="315"/>
      <c r="H34" s="315"/>
      <c r="I34" s="315"/>
      <c r="J34" s="315"/>
      <c r="K34" s="315"/>
      <c r="L34" s="315"/>
      <c r="M34" s="315"/>
      <c r="N34" s="315"/>
      <c r="O34" s="315"/>
    </row>
    <row r="35" spans="1:17">
      <c r="A35" s="315" t="s">
        <v>441</v>
      </c>
      <c r="B35" s="315"/>
      <c r="C35" s="315"/>
      <c r="D35" s="315"/>
      <c r="E35" s="315"/>
      <c r="F35" s="315"/>
      <c r="G35" s="315"/>
      <c r="H35" s="315"/>
      <c r="I35" s="315"/>
      <c r="J35" s="315"/>
      <c r="K35" s="315"/>
      <c r="L35" s="315"/>
      <c r="M35" s="315"/>
      <c r="N35" s="315"/>
      <c r="O35" s="315"/>
    </row>
    <row r="36" spans="1:17">
      <c r="A36" s="315" t="s">
        <v>443</v>
      </c>
      <c r="B36" s="315"/>
      <c r="C36" s="315"/>
      <c r="D36" s="315"/>
      <c r="E36" s="315"/>
      <c r="F36" s="315"/>
      <c r="G36" s="315"/>
      <c r="H36" s="315"/>
      <c r="I36" s="315"/>
      <c r="J36" s="315"/>
      <c r="K36" s="315"/>
      <c r="L36" s="315"/>
      <c r="M36" s="315"/>
      <c r="N36" s="315"/>
      <c r="O36" s="315"/>
    </row>
    <row r="37" spans="1:17">
      <c r="A37" s="315" t="s">
        <v>439</v>
      </c>
      <c r="B37" s="315"/>
      <c r="C37" s="315"/>
      <c r="D37" s="315"/>
      <c r="E37" s="315"/>
      <c r="F37" s="315"/>
      <c r="G37" s="315"/>
      <c r="H37" s="315"/>
      <c r="I37" s="315"/>
      <c r="J37" s="315"/>
      <c r="K37" s="315"/>
      <c r="L37" s="315"/>
      <c r="M37" s="315"/>
      <c r="N37" s="315"/>
      <c r="O37" s="315"/>
    </row>
    <row r="38" spans="1:17">
      <c r="A38" s="315" t="s">
        <v>440</v>
      </c>
      <c r="B38" s="315"/>
      <c r="C38" s="315"/>
      <c r="D38" s="315"/>
      <c r="E38" s="315"/>
      <c r="F38" s="315"/>
      <c r="G38" s="315"/>
      <c r="H38" s="315"/>
      <c r="I38" s="315"/>
      <c r="J38" s="315"/>
      <c r="K38" s="315"/>
      <c r="L38" s="315"/>
      <c r="M38" s="315"/>
      <c r="N38" s="315"/>
      <c r="O38" s="315"/>
    </row>
    <row r="39" spans="1:17">
      <c r="A39" s="313"/>
      <c r="B39" s="111"/>
      <c r="C39" s="111"/>
      <c r="D39" s="111"/>
      <c r="E39" s="111"/>
      <c r="F39" s="111"/>
      <c r="G39" s="111"/>
      <c r="H39" s="111"/>
      <c r="I39" s="111"/>
      <c r="J39" s="111"/>
      <c r="K39" s="111"/>
      <c r="L39" s="111"/>
      <c r="M39" s="111"/>
      <c r="N39" s="111"/>
      <c r="O39" s="111"/>
    </row>
    <row r="40" spans="1:17">
      <c r="A40" s="111" t="s">
        <v>420</v>
      </c>
      <c r="B40" s="111"/>
      <c r="C40" s="111"/>
      <c r="D40" s="111"/>
      <c r="E40" s="111"/>
      <c r="F40" s="111"/>
      <c r="G40" s="111"/>
      <c r="H40" s="111"/>
      <c r="I40" s="111"/>
      <c r="J40" s="111"/>
      <c r="K40" s="111"/>
      <c r="L40" s="111"/>
      <c r="M40" s="111"/>
      <c r="N40" s="111"/>
      <c r="O40" s="111"/>
    </row>
    <row r="41" spans="1:17">
      <c r="A41" s="111" t="s">
        <v>421</v>
      </c>
      <c r="B41" s="111"/>
      <c r="C41" s="111"/>
      <c r="D41" s="111"/>
      <c r="E41" s="111"/>
      <c r="F41" s="111"/>
      <c r="G41" s="111"/>
      <c r="H41" s="111"/>
      <c r="I41" s="111"/>
      <c r="J41" s="111"/>
      <c r="K41" s="111"/>
      <c r="L41" s="111"/>
      <c r="M41" s="111"/>
      <c r="N41" s="111"/>
      <c r="O41" s="111"/>
    </row>
    <row r="42" spans="1:17" ht="40.5" customHeight="1">
      <c r="A42" s="366" t="s">
        <v>422</v>
      </c>
      <c r="B42" s="631" t="s">
        <v>423</v>
      </c>
      <c r="C42" s="460"/>
      <c r="D42" s="460"/>
      <c r="E42" s="461"/>
      <c r="F42" s="365"/>
      <c r="G42" s="631" t="s">
        <v>424</v>
      </c>
      <c r="H42" s="460"/>
      <c r="I42" s="460"/>
      <c r="J42" s="460"/>
      <c r="K42" s="460"/>
      <c r="L42" s="460"/>
      <c r="M42" s="461"/>
      <c r="N42" s="639" t="s">
        <v>438</v>
      </c>
      <c r="O42" s="461"/>
      <c r="P42" s="321"/>
      <c r="Q42" s="319"/>
    </row>
    <row r="43" spans="1:17">
      <c r="A43" s="314" t="s">
        <v>425</v>
      </c>
      <c r="B43" s="618" t="s">
        <v>426</v>
      </c>
      <c r="C43" s="619"/>
      <c r="D43" s="619"/>
      <c r="E43" s="461"/>
      <c r="F43" s="365"/>
      <c r="G43" s="618" t="s">
        <v>426</v>
      </c>
      <c r="H43" s="619"/>
      <c r="I43" s="619"/>
      <c r="J43" s="619"/>
      <c r="K43" s="619"/>
      <c r="L43" s="619"/>
      <c r="M43" s="620"/>
      <c r="N43" s="618" t="s">
        <v>427</v>
      </c>
      <c r="O43" s="620"/>
      <c r="P43" s="322"/>
      <c r="Q43" s="320"/>
    </row>
    <row r="44" spans="1:17">
      <c r="A44" s="314" t="s">
        <v>428</v>
      </c>
      <c r="B44" s="618" t="s">
        <v>429</v>
      </c>
      <c r="C44" s="619"/>
      <c r="D44" s="619"/>
      <c r="E44" s="461"/>
      <c r="F44" s="365"/>
      <c r="G44" s="618" t="s">
        <v>429</v>
      </c>
      <c r="H44" s="619"/>
      <c r="I44" s="619"/>
      <c r="J44" s="619"/>
      <c r="K44" s="619"/>
      <c r="L44" s="619"/>
      <c r="M44" s="620"/>
      <c r="N44" s="618" t="s">
        <v>430</v>
      </c>
      <c r="O44" s="620"/>
      <c r="P44" s="322"/>
      <c r="Q44" s="320"/>
    </row>
    <row r="45" spans="1:17">
      <c r="A45" s="314" t="s">
        <v>431</v>
      </c>
      <c r="B45" s="629" t="s">
        <v>432</v>
      </c>
      <c r="C45" s="630"/>
      <c r="D45" s="630"/>
      <c r="E45" s="461"/>
      <c r="F45" s="365"/>
      <c r="G45" s="629" t="s">
        <v>432</v>
      </c>
      <c r="H45" s="632"/>
      <c r="I45" s="630"/>
      <c r="J45" s="630"/>
      <c r="K45" s="460"/>
      <c r="L45" s="460"/>
      <c r="M45" s="461"/>
      <c r="N45" s="618" t="s">
        <v>433</v>
      </c>
      <c r="O45" s="620"/>
      <c r="P45" s="322"/>
      <c r="Q45" s="320"/>
    </row>
    <row r="46" spans="1:17">
      <c r="A46" s="314" t="s">
        <v>434</v>
      </c>
      <c r="B46" s="618" t="s">
        <v>435</v>
      </c>
      <c r="C46" s="619"/>
      <c r="D46" s="619"/>
      <c r="E46" s="461"/>
      <c r="F46" s="365"/>
      <c r="G46" s="618" t="s">
        <v>432</v>
      </c>
      <c r="H46" s="619"/>
      <c r="I46" s="619"/>
      <c r="J46" s="619"/>
      <c r="K46" s="619"/>
      <c r="L46" s="619"/>
      <c r="M46" s="620"/>
      <c r="N46" s="618" t="s">
        <v>409</v>
      </c>
      <c r="O46" s="620"/>
      <c r="P46" s="322"/>
      <c r="Q46" s="320"/>
    </row>
    <row r="47" spans="1:17">
      <c r="A47" s="314" t="s">
        <v>437</v>
      </c>
      <c r="B47" s="618" t="s">
        <v>409</v>
      </c>
      <c r="C47" s="619"/>
      <c r="D47" s="619"/>
      <c r="E47" s="461"/>
      <c r="F47" s="365"/>
      <c r="G47" s="618" t="s">
        <v>435</v>
      </c>
      <c r="H47" s="619"/>
      <c r="I47" s="619"/>
      <c r="J47" s="619"/>
      <c r="K47" s="619"/>
      <c r="L47" s="619"/>
      <c r="M47" s="620"/>
      <c r="N47" s="618" t="s">
        <v>409</v>
      </c>
      <c r="O47" s="620"/>
      <c r="P47" s="322"/>
      <c r="Q47" s="320"/>
    </row>
  </sheetData>
  <mergeCells count="84">
    <mergeCell ref="B47:E47"/>
    <mergeCell ref="G47:M47"/>
    <mergeCell ref="N47:O47"/>
    <mergeCell ref="B45:E45"/>
    <mergeCell ref="G45:M45"/>
    <mergeCell ref="N45:O45"/>
    <mergeCell ref="B46:E46"/>
    <mergeCell ref="G46:M46"/>
    <mergeCell ref="N46:O46"/>
    <mergeCell ref="B43:E43"/>
    <mergeCell ref="G43:M43"/>
    <mergeCell ref="N43:O43"/>
    <mergeCell ref="B44:E44"/>
    <mergeCell ref="G44:M44"/>
    <mergeCell ref="N44:O44"/>
    <mergeCell ref="M26:M27"/>
    <mergeCell ref="N26:N27"/>
    <mergeCell ref="O26:O27"/>
    <mergeCell ref="B42:E42"/>
    <mergeCell ref="G42:M42"/>
    <mergeCell ref="N42:O42"/>
    <mergeCell ref="L26:L27"/>
    <mergeCell ref="A26:A27"/>
    <mergeCell ref="D26:D27"/>
    <mergeCell ref="F26:F27"/>
    <mergeCell ref="H26:H27"/>
    <mergeCell ref="J26:J27"/>
    <mergeCell ref="O20:O21"/>
    <mergeCell ref="O22:O23"/>
    <mergeCell ref="A24:A25"/>
    <mergeCell ref="D24:D25"/>
    <mergeCell ref="F24:F25"/>
    <mergeCell ref="H24:H25"/>
    <mergeCell ref="J24:J25"/>
    <mergeCell ref="L24:L25"/>
    <mergeCell ref="M24:M25"/>
    <mergeCell ref="N24:N25"/>
    <mergeCell ref="O24:O25"/>
    <mergeCell ref="A22:A23"/>
    <mergeCell ref="D22:D23"/>
    <mergeCell ref="F22:F23"/>
    <mergeCell ref="H22:H23"/>
    <mergeCell ref="J22:J23"/>
    <mergeCell ref="A20:A21"/>
    <mergeCell ref="D20:D21"/>
    <mergeCell ref="F20:F21"/>
    <mergeCell ref="H20:H21"/>
    <mergeCell ref="J20:J21"/>
    <mergeCell ref="M22:M23"/>
    <mergeCell ref="N22:N23"/>
    <mergeCell ref="L16:L17"/>
    <mergeCell ref="M16:M17"/>
    <mergeCell ref="N16:N17"/>
    <mergeCell ref="N18:N19"/>
    <mergeCell ref="L20:L21"/>
    <mergeCell ref="M20:M21"/>
    <mergeCell ref="N20:N21"/>
    <mergeCell ref="L22:L23"/>
    <mergeCell ref="O16:O17"/>
    <mergeCell ref="A18:A19"/>
    <mergeCell ref="D18:D19"/>
    <mergeCell ref="F18:F19"/>
    <mergeCell ref="H18:H19"/>
    <mergeCell ref="J18:J19"/>
    <mergeCell ref="L18:L19"/>
    <mergeCell ref="A16:A17"/>
    <mergeCell ref="D16:D17"/>
    <mergeCell ref="F16:F17"/>
    <mergeCell ref="H16:H17"/>
    <mergeCell ref="J16:J17"/>
    <mergeCell ref="M18:M19"/>
    <mergeCell ref="O18:O19"/>
    <mergeCell ref="A13:O13"/>
    <mergeCell ref="A14:B15"/>
    <mergeCell ref="C14:M14"/>
    <mergeCell ref="N14:N15"/>
    <mergeCell ref="O14:O15"/>
    <mergeCell ref="A3:O3"/>
    <mergeCell ref="C5:E5"/>
    <mergeCell ref="K5:M5"/>
    <mergeCell ref="N5:O5"/>
    <mergeCell ref="A10:C10"/>
    <mergeCell ref="E10:I10"/>
    <mergeCell ref="K10:O10"/>
  </mergeCells>
  <phoneticPr fontId="2"/>
  <dataValidations count="2">
    <dataValidation type="list" allowBlank="1" showInputMessage="1" showErrorMessage="1" sqref="O16:O27">
      <formula1>"「調整なし」,「月に1日土曜日を閉所する場合」,「月に2日土曜日を閉所する場合」,「月に3日以上土曜日を閉所する場合」,「全ての土曜日を閉所する場合」"</formula1>
    </dataValidation>
    <dataValidation type="list" allowBlank="1" showInputMessage="1" showErrorMessage="1" sqref="C17 E17 G17 I17 K17 C19 E19 G19 I19 K19 C21 E21 G21 I21 K21 C23 E23 G23 I23 K27 C25 K23 G25 I25 K25 C27 E27 G27 I27 E25">
      <formula1>"ー,対象児童が居なかった,当日キャンセルによる,特別な事情による"</formula1>
    </dataValidation>
  </dataValidations>
  <hyperlinks>
    <hyperlink ref="Q1" location="総括表!A1" display="総括表に戻る"/>
  </hyperlinks>
  <pageMargins left="0.7" right="0.7" top="0.75" bottom="0.75" header="0.3" footer="0.3"/>
  <pageSetup paperSize="9" scale="57" orientation="portrait" r:id="rId1"/>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X43"/>
  <sheetViews>
    <sheetView view="pageBreakPreview" zoomScaleNormal="100" zoomScaleSheetLayoutView="100" workbookViewId="0">
      <selection sqref="A1:Y1"/>
    </sheetView>
  </sheetViews>
  <sheetFormatPr defaultRowHeight="18.75"/>
  <cols>
    <col min="1" max="32" width="2.875" style="133" customWidth="1"/>
    <col min="33" max="33" width="8.125" style="133" customWidth="1"/>
    <col min="34" max="34" width="2.875" style="133" customWidth="1"/>
    <col min="35" max="46" width="2.625" style="133" hidden="1" customWidth="1"/>
    <col min="47" max="47" width="6.125" style="133" hidden="1" customWidth="1"/>
    <col min="48" max="48" width="9.125" style="133" hidden="1" customWidth="1"/>
    <col min="49" max="49" width="2.625" style="133" customWidth="1"/>
    <col min="50" max="50" width="16.75" style="133" customWidth="1"/>
    <col min="51" max="69" width="2.625" style="133" customWidth="1"/>
    <col min="70" max="16384" width="9" style="133"/>
  </cols>
  <sheetData>
    <row r="1" spans="1:50" ht="48.75" customHeight="1">
      <c r="A1" s="684" t="s">
        <v>278</v>
      </c>
      <c r="B1" s="685"/>
      <c r="C1" s="685"/>
      <c r="D1" s="685"/>
      <c r="E1" s="685"/>
      <c r="F1" s="685"/>
      <c r="G1" s="685"/>
      <c r="H1" s="685"/>
      <c r="I1" s="685"/>
      <c r="J1" s="685"/>
      <c r="K1" s="685"/>
      <c r="L1" s="685"/>
      <c r="M1" s="685"/>
      <c r="N1" s="685"/>
      <c r="O1" s="685"/>
      <c r="P1" s="685"/>
      <c r="Q1" s="685"/>
      <c r="R1" s="685"/>
      <c r="S1" s="685"/>
      <c r="T1" s="685"/>
      <c r="U1" s="685"/>
      <c r="V1" s="685"/>
      <c r="W1" s="685"/>
      <c r="X1" s="685"/>
      <c r="Y1" s="685"/>
      <c r="Z1" s="686" t="str">
        <f>"令和"&amp;申請書!$V$6&amp;"年"&amp;申請書!$X$6&amp;"月"&amp;申請書!$AA$6&amp;"日"</f>
        <v>令和5年月日</v>
      </c>
      <c r="AA1" s="687"/>
      <c r="AB1" s="687"/>
      <c r="AC1" s="687"/>
      <c r="AD1" s="687"/>
      <c r="AE1" s="687"/>
      <c r="AF1" s="687"/>
      <c r="AG1" s="687"/>
      <c r="AX1" s="157" t="s">
        <v>186</v>
      </c>
    </row>
    <row r="2" spans="1:50" ht="37.5" customHeight="1">
      <c r="A2" s="134"/>
      <c r="B2" s="135"/>
      <c r="C2" s="135"/>
      <c r="D2" s="135"/>
      <c r="E2" s="135"/>
      <c r="F2" s="135"/>
      <c r="G2" s="135"/>
      <c r="H2" s="135"/>
      <c r="I2" s="135"/>
      <c r="J2" s="135"/>
      <c r="K2" s="135"/>
      <c r="L2" s="135"/>
      <c r="M2" s="135"/>
      <c r="N2" s="656" t="s">
        <v>269</v>
      </c>
      <c r="O2" s="657"/>
      <c r="P2" s="657"/>
      <c r="Q2" s="657"/>
      <c r="R2" s="657"/>
      <c r="S2" s="657"/>
      <c r="T2" s="658" t="str">
        <f>申請書!$O$22</f>
        <v>○○認定こども園</v>
      </c>
      <c r="U2" s="659"/>
      <c r="V2" s="659"/>
      <c r="W2" s="659"/>
      <c r="X2" s="659"/>
      <c r="Y2" s="659"/>
      <c r="Z2" s="659"/>
      <c r="AA2" s="659"/>
      <c r="AB2" s="659"/>
      <c r="AC2" s="659"/>
      <c r="AD2" s="659"/>
      <c r="AE2" s="659"/>
      <c r="AF2" s="659"/>
      <c r="AG2" s="659"/>
    </row>
    <row r="3" spans="1:50" ht="60" customHeight="1" thickBot="1">
      <c r="A3" s="660" t="s">
        <v>486</v>
      </c>
      <c r="B3" s="660"/>
      <c r="C3" s="660"/>
      <c r="D3" s="660"/>
      <c r="E3" s="660"/>
      <c r="F3" s="660"/>
      <c r="G3" s="660"/>
      <c r="H3" s="660"/>
      <c r="I3" s="660"/>
      <c r="J3" s="660"/>
      <c r="K3" s="660"/>
      <c r="L3" s="660"/>
      <c r="M3" s="660"/>
      <c r="N3" s="660"/>
      <c r="O3" s="660"/>
      <c r="P3" s="660"/>
      <c r="Q3" s="660"/>
      <c r="R3" s="660"/>
      <c r="S3" s="660"/>
      <c r="T3" s="660"/>
      <c r="U3" s="660"/>
      <c r="V3" s="660"/>
      <c r="W3" s="660"/>
      <c r="X3" s="660"/>
      <c r="Y3" s="660"/>
      <c r="Z3" s="660"/>
      <c r="AA3" s="660"/>
      <c r="AB3" s="660"/>
      <c r="AC3" s="660"/>
      <c r="AD3" s="660"/>
      <c r="AE3" s="660"/>
      <c r="AF3" s="660"/>
      <c r="AG3" s="660"/>
      <c r="AU3" s="136"/>
      <c r="AV3" s="136" t="str">
        <f>IF(AV4="非該当","非該当",IF(AND($AI$17=TRUE,$AJ$17=1),"非該当","該当"))</f>
        <v>非該当</v>
      </c>
    </row>
    <row r="4" spans="1:50" ht="37.5" customHeight="1" thickBot="1">
      <c r="A4" s="688" t="s">
        <v>270</v>
      </c>
      <c r="B4" s="689"/>
      <c r="C4" s="689"/>
      <c r="D4" s="689"/>
      <c r="E4" s="689"/>
      <c r="F4" s="689"/>
      <c r="G4" s="689"/>
      <c r="H4" s="689"/>
      <c r="I4" s="689"/>
      <c r="J4" s="689"/>
      <c r="K4" s="689"/>
      <c r="L4" s="689"/>
      <c r="M4" s="689"/>
      <c r="N4" s="137"/>
      <c r="O4" s="137"/>
      <c r="P4" s="137"/>
      <c r="Q4" s="137"/>
      <c r="R4" s="693" t="s">
        <v>277</v>
      </c>
      <c r="S4" s="694"/>
      <c r="T4" s="694"/>
      <c r="U4" s="694"/>
      <c r="V4" s="694"/>
      <c r="W4" s="694"/>
      <c r="X4" s="694"/>
      <c r="Y4" s="694"/>
      <c r="Z4" s="694"/>
      <c r="AA4" s="694"/>
      <c r="AB4" s="694"/>
      <c r="AC4" s="694"/>
      <c r="AD4" s="690" t="str">
        <f>AV3</f>
        <v>非該当</v>
      </c>
      <c r="AE4" s="691"/>
      <c r="AF4" s="691"/>
      <c r="AG4" s="692"/>
      <c r="AU4" s="136"/>
      <c r="AV4" s="136" t="str">
        <f>IF(AND(AU6="0",AU9="0",AV6&gt;=1.2,AV9&gt;=1.2),"該当","非該当")</f>
        <v>非該当</v>
      </c>
    </row>
    <row r="5" spans="1:50">
      <c r="A5" s="661" t="s">
        <v>463</v>
      </c>
      <c r="B5" s="662"/>
      <c r="C5" s="662"/>
      <c r="D5" s="663" t="s">
        <v>271</v>
      </c>
      <c r="E5" s="664"/>
      <c r="F5" s="665" t="s">
        <v>212</v>
      </c>
      <c r="G5" s="665"/>
      <c r="H5" s="666" t="s">
        <v>272</v>
      </c>
      <c r="I5" s="667"/>
      <c r="J5" s="665" t="s">
        <v>214</v>
      </c>
      <c r="K5" s="665"/>
      <c r="L5" s="665" t="s">
        <v>215</v>
      </c>
      <c r="M5" s="665"/>
      <c r="N5" s="665" t="s">
        <v>216</v>
      </c>
      <c r="O5" s="665"/>
      <c r="P5" s="665" t="s">
        <v>217</v>
      </c>
      <c r="Q5" s="665"/>
      <c r="R5" s="666" t="s">
        <v>218</v>
      </c>
      <c r="S5" s="667"/>
      <c r="T5" s="665" t="s">
        <v>219</v>
      </c>
      <c r="U5" s="665"/>
      <c r="V5" s="665" t="s">
        <v>220</v>
      </c>
      <c r="W5" s="665"/>
      <c r="X5" s="665" t="s">
        <v>221</v>
      </c>
      <c r="Y5" s="665"/>
      <c r="Z5" s="665" t="s">
        <v>222</v>
      </c>
      <c r="AA5" s="665"/>
      <c r="AB5" s="665" t="s">
        <v>223</v>
      </c>
      <c r="AC5" s="665"/>
      <c r="AD5" s="668" t="s">
        <v>8</v>
      </c>
      <c r="AE5" s="668"/>
      <c r="AF5" s="669" t="s">
        <v>273</v>
      </c>
      <c r="AG5" s="669"/>
      <c r="AI5" s="133">
        <v>4</v>
      </c>
      <c r="AJ5" s="133">
        <v>5</v>
      </c>
      <c r="AK5" s="133">
        <v>6</v>
      </c>
      <c r="AL5" s="133">
        <v>7</v>
      </c>
      <c r="AM5" s="133">
        <v>8</v>
      </c>
      <c r="AN5" s="133">
        <v>9</v>
      </c>
      <c r="AO5" s="133">
        <v>10</v>
      </c>
      <c r="AP5" s="133">
        <v>11</v>
      </c>
      <c r="AQ5" s="133">
        <v>12</v>
      </c>
      <c r="AR5" s="133">
        <v>1</v>
      </c>
      <c r="AS5" s="133">
        <v>2</v>
      </c>
      <c r="AT5" s="133">
        <v>3</v>
      </c>
    </row>
    <row r="6" spans="1:50">
      <c r="A6" s="670" t="s">
        <v>274</v>
      </c>
      <c r="B6" s="670"/>
      <c r="C6" s="670"/>
      <c r="D6" s="670"/>
      <c r="E6" s="670"/>
      <c r="F6" s="671"/>
      <c r="G6" s="671"/>
      <c r="H6" s="672"/>
      <c r="I6" s="673"/>
      <c r="J6" s="671"/>
      <c r="K6" s="671"/>
      <c r="L6" s="671"/>
      <c r="M6" s="671"/>
      <c r="N6" s="671"/>
      <c r="O6" s="671"/>
      <c r="P6" s="671"/>
      <c r="Q6" s="671"/>
      <c r="R6" s="672"/>
      <c r="S6" s="673"/>
      <c r="T6" s="671"/>
      <c r="U6" s="671"/>
      <c r="V6" s="671"/>
      <c r="W6" s="671"/>
      <c r="X6" s="671"/>
      <c r="Y6" s="671"/>
      <c r="Z6" s="671"/>
      <c r="AA6" s="671"/>
      <c r="AB6" s="671"/>
      <c r="AC6" s="671"/>
      <c r="AD6" s="665">
        <f>SUM(F6:AC6)</f>
        <v>0</v>
      </c>
      <c r="AE6" s="665"/>
      <c r="AF6" s="674" t="str">
        <f>IFERROR(ROUNDDOWN(AD6/AD7,2),"")</f>
        <v/>
      </c>
      <c r="AG6" s="675"/>
      <c r="AI6" s="133">
        <f>F6-F7</f>
        <v>0</v>
      </c>
      <c r="AJ6" s="133">
        <f>H6-H7</f>
        <v>0</v>
      </c>
      <c r="AK6" s="133">
        <f>J6-J7</f>
        <v>0</v>
      </c>
      <c r="AL6" s="133">
        <f>L6-L7</f>
        <v>0</v>
      </c>
      <c r="AM6" s="133">
        <f>N6-N7</f>
        <v>0</v>
      </c>
      <c r="AN6" s="133">
        <f>P6-P7</f>
        <v>0</v>
      </c>
      <c r="AO6" s="133">
        <f>R6-R7</f>
        <v>0</v>
      </c>
      <c r="AP6" s="133">
        <f>T6-T7</f>
        <v>0</v>
      </c>
      <c r="AQ6" s="133">
        <f>V6-V7</f>
        <v>0</v>
      </c>
      <c r="AR6" s="133">
        <f>X6-X7</f>
        <v>0</v>
      </c>
      <c r="AS6" s="133">
        <f>Z6-Z7</f>
        <v>0</v>
      </c>
      <c r="AT6" s="133">
        <f>AB6-AB7</f>
        <v>0</v>
      </c>
      <c r="AU6" s="133" t="str">
        <f>IF(COUNTIF(AI6:AT6,"&lt;=0"),"1","0")</f>
        <v>1</v>
      </c>
      <c r="AV6" s="133" t="str">
        <f>IFERROR(ROUNDDOWN(AD6/AD7,2),"")</f>
        <v/>
      </c>
    </row>
    <row r="7" spans="1:50">
      <c r="A7" s="678" t="s">
        <v>275</v>
      </c>
      <c r="B7" s="678"/>
      <c r="C7" s="678"/>
      <c r="D7" s="678"/>
      <c r="E7" s="678"/>
      <c r="F7" s="671"/>
      <c r="G7" s="671"/>
      <c r="H7" s="672"/>
      <c r="I7" s="673"/>
      <c r="J7" s="671"/>
      <c r="K7" s="671"/>
      <c r="L7" s="671"/>
      <c r="M7" s="671"/>
      <c r="N7" s="671"/>
      <c r="O7" s="671"/>
      <c r="P7" s="671"/>
      <c r="Q7" s="671"/>
      <c r="R7" s="672"/>
      <c r="S7" s="673"/>
      <c r="T7" s="671"/>
      <c r="U7" s="671"/>
      <c r="V7" s="671"/>
      <c r="W7" s="671"/>
      <c r="X7" s="671"/>
      <c r="Y7" s="671"/>
      <c r="Z7" s="671"/>
      <c r="AA7" s="671"/>
      <c r="AB7" s="671"/>
      <c r="AC7" s="671"/>
      <c r="AD7" s="665">
        <f>SUM(F7:AC7)</f>
        <v>0</v>
      </c>
      <c r="AE7" s="665"/>
      <c r="AF7" s="676"/>
      <c r="AG7" s="677"/>
    </row>
    <row r="8" spans="1:50">
      <c r="A8" s="661" t="s">
        <v>465</v>
      </c>
      <c r="B8" s="662"/>
      <c r="C8" s="662"/>
      <c r="D8" s="663" t="s">
        <v>271</v>
      </c>
      <c r="E8" s="664"/>
      <c r="F8" s="665" t="s">
        <v>212</v>
      </c>
      <c r="G8" s="665"/>
      <c r="H8" s="666" t="s">
        <v>272</v>
      </c>
      <c r="I8" s="667"/>
      <c r="J8" s="665" t="s">
        <v>214</v>
      </c>
      <c r="K8" s="665"/>
      <c r="L8" s="665" t="s">
        <v>215</v>
      </c>
      <c r="M8" s="665"/>
      <c r="N8" s="665" t="s">
        <v>216</v>
      </c>
      <c r="O8" s="665"/>
      <c r="P8" s="665" t="s">
        <v>217</v>
      </c>
      <c r="Q8" s="665"/>
      <c r="R8" s="666" t="s">
        <v>218</v>
      </c>
      <c r="S8" s="667"/>
      <c r="T8" s="665" t="s">
        <v>219</v>
      </c>
      <c r="U8" s="665"/>
      <c r="V8" s="665" t="s">
        <v>220</v>
      </c>
      <c r="W8" s="665"/>
      <c r="X8" s="665" t="s">
        <v>221</v>
      </c>
      <c r="Y8" s="665"/>
      <c r="Z8" s="665" t="s">
        <v>222</v>
      </c>
      <c r="AA8" s="665"/>
      <c r="AB8" s="665" t="s">
        <v>223</v>
      </c>
      <c r="AC8" s="665"/>
      <c r="AD8" s="665" t="s">
        <v>8</v>
      </c>
      <c r="AE8" s="665"/>
      <c r="AF8" s="679" t="s">
        <v>273</v>
      </c>
      <c r="AG8" s="679"/>
    </row>
    <row r="9" spans="1:50">
      <c r="A9" s="670" t="s">
        <v>274</v>
      </c>
      <c r="B9" s="670"/>
      <c r="C9" s="670"/>
      <c r="D9" s="670"/>
      <c r="E9" s="670"/>
      <c r="F9" s="671"/>
      <c r="G9" s="671"/>
      <c r="H9" s="672"/>
      <c r="I9" s="673"/>
      <c r="J9" s="671"/>
      <c r="K9" s="671"/>
      <c r="L9" s="671"/>
      <c r="M9" s="671"/>
      <c r="N9" s="671"/>
      <c r="O9" s="671"/>
      <c r="P9" s="671"/>
      <c r="Q9" s="671"/>
      <c r="R9" s="672"/>
      <c r="S9" s="673"/>
      <c r="T9" s="671"/>
      <c r="U9" s="671"/>
      <c r="V9" s="671"/>
      <c r="W9" s="671"/>
      <c r="X9" s="671"/>
      <c r="Y9" s="671"/>
      <c r="Z9" s="671"/>
      <c r="AA9" s="671"/>
      <c r="AB9" s="671"/>
      <c r="AC9" s="671"/>
      <c r="AD9" s="665">
        <f>SUM(F9:AC9)</f>
        <v>0</v>
      </c>
      <c r="AE9" s="665"/>
      <c r="AF9" s="674" t="str">
        <f>IFERROR(ROUNDDOWN(AD9/AD10,2),"")</f>
        <v/>
      </c>
      <c r="AG9" s="675"/>
      <c r="AI9" s="133">
        <f>F9-F10</f>
        <v>0</v>
      </c>
      <c r="AJ9" s="133">
        <f>H9-H10</f>
        <v>0</v>
      </c>
      <c r="AK9" s="133">
        <f>J9-J10</f>
        <v>0</v>
      </c>
      <c r="AL9" s="133">
        <f>L9-L10</f>
        <v>0</v>
      </c>
      <c r="AM9" s="133">
        <f>N9-N10</f>
        <v>0</v>
      </c>
      <c r="AN9" s="133">
        <f>P9-P10</f>
        <v>0</v>
      </c>
      <c r="AO9" s="133">
        <f>R9-R10</f>
        <v>0</v>
      </c>
      <c r="AP9" s="133">
        <f>T9-T10</f>
        <v>0</v>
      </c>
      <c r="AQ9" s="133">
        <f>V9-V10</f>
        <v>0</v>
      </c>
      <c r="AR9" s="133">
        <f>X9-X10</f>
        <v>0</v>
      </c>
      <c r="AS9" s="133">
        <f>Z9-Z10</f>
        <v>0</v>
      </c>
      <c r="AT9" s="133">
        <f>AB9-AB10</f>
        <v>0</v>
      </c>
      <c r="AU9" s="133" t="str">
        <f>IF(COUNTIF(AI9:AT9,"&lt;=0"),"1","0")</f>
        <v>1</v>
      </c>
      <c r="AV9" s="133" t="str">
        <f>IFERROR(ROUNDDOWN(AD9/AD10,2),"")</f>
        <v/>
      </c>
    </row>
    <row r="10" spans="1:50">
      <c r="A10" s="678" t="s">
        <v>275</v>
      </c>
      <c r="B10" s="678"/>
      <c r="C10" s="678"/>
      <c r="D10" s="678"/>
      <c r="E10" s="678"/>
      <c r="F10" s="671"/>
      <c r="G10" s="671"/>
      <c r="H10" s="672"/>
      <c r="I10" s="673"/>
      <c r="J10" s="671"/>
      <c r="K10" s="671"/>
      <c r="L10" s="671"/>
      <c r="M10" s="671"/>
      <c r="N10" s="671"/>
      <c r="O10" s="671"/>
      <c r="P10" s="671"/>
      <c r="Q10" s="671"/>
      <c r="R10" s="672"/>
      <c r="S10" s="673"/>
      <c r="T10" s="671"/>
      <c r="U10" s="671"/>
      <c r="V10" s="671"/>
      <c r="W10" s="671"/>
      <c r="X10" s="671"/>
      <c r="Y10" s="671"/>
      <c r="Z10" s="671"/>
      <c r="AA10" s="671"/>
      <c r="AB10" s="671"/>
      <c r="AC10" s="671"/>
      <c r="AD10" s="665">
        <f>SUM(F10:AC10)</f>
        <v>0</v>
      </c>
      <c r="AE10" s="665"/>
      <c r="AF10" s="676"/>
      <c r="AG10" s="677"/>
    </row>
    <row r="11" spans="1:50">
      <c r="A11" s="661" t="s">
        <v>496</v>
      </c>
      <c r="B11" s="662"/>
      <c r="C11" s="662"/>
      <c r="D11" s="663" t="s">
        <v>271</v>
      </c>
      <c r="E11" s="664"/>
      <c r="F11" s="665" t="s">
        <v>212</v>
      </c>
      <c r="G11" s="665"/>
      <c r="H11" s="666" t="s">
        <v>272</v>
      </c>
      <c r="I11" s="667"/>
      <c r="J11" s="665" t="s">
        <v>214</v>
      </c>
      <c r="K11" s="665"/>
      <c r="L11" s="665" t="s">
        <v>215</v>
      </c>
      <c r="M11" s="665"/>
      <c r="N11" s="665" t="s">
        <v>216</v>
      </c>
      <c r="O11" s="665"/>
      <c r="P11" s="665" t="s">
        <v>217</v>
      </c>
      <c r="Q11" s="665"/>
      <c r="R11" s="666" t="s">
        <v>218</v>
      </c>
      <c r="S11" s="667"/>
      <c r="T11" s="665" t="s">
        <v>219</v>
      </c>
      <c r="U11" s="665"/>
      <c r="V11" s="665" t="s">
        <v>220</v>
      </c>
      <c r="W11" s="665"/>
      <c r="X11" s="665" t="s">
        <v>221</v>
      </c>
      <c r="Y11" s="665"/>
      <c r="Z11" s="665" t="s">
        <v>222</v>
      </c>
      <c r="AA11" s="665"/>
      <c r="AB11" s="665" t="s">
        <v>223</v>
      </c>
      <c r="AC11" s="665"/>
      <c r="AD11" s="665" t="s">
        <v>8</v>
      </c>
      <c r="AE11" s="665"/>
      <c r="AF11" s="679" t="s">
        <v>273</v>
      </c>
      <c r="AG11" s="679"/>
    </row>
    <row r="12" spans="1:50">
      <c r="A12" s="670" t="s">
        <v>274</v>
      </c>
      <c r="B12" s="670"/>
      <c r="C12" s="670"/>
      <c r="D12" s="670"/>
      <c r="E12" s="670"/>
      <c r="F12" s="671"/>
      <c r="G12" s="671"/>
      <c r="H12" s="672"/>
      <c r="I12" s="673"/>
      <c r="J12" s="671"/>
      <c r="K12" s="671"/>
      <c r="L12" s="671"/>
      <c r="M12" s="671"/>
      <c r="N12" s="671"/>
      <c r="O12" s="671"/>
      <c r="P12" s="671"/>
      <c r="Q12" s="671"/>
      <c r="R12" s="672"/>
      <c r="S12" s="673"/>
      <c r="T12" s="671"/>
      <c r="U12" s="671"/>
      <c r="V12" s="671"/>
      <c r="W12" s="671"/>
      <c r="X12" s="671"/>
      <c r="Y12" s="671"/>
      <c r="Z12" s="671"/>
      <c r="AA12" s="671"/>
      <c r="AB12" s="671"/>
      <c r="AC12" s="671"/>
      <c r="AD12" s="665">
        <f>SUM(F12:AC12)</f>
        <v>0</v>
      </c>
      <c r="AE12" s="665"/>
      <c r="AF12" s="674" t="str">
        <f>IFERROR(ROUNDDOWN(AD12/AD13,2),"")</f>
        <v/>
      </c>
      <c r="AG12" s="675"/>
      <c r="AI12" s="133">
        <f>F12-F13</f>
        <v>0</v>
      </c>
      <c r="AJ12" s="133">
        <f>H12-H13</f>
        <v>0</v>
      </c>
      <c r="AK12" s="133">
        <f>J12-J13</f>
        <v>0</v>
      </c>
      <c r="AL12" s="133">
        <f>L12-L13</f>
        <v>0</v>
      </c>
      <c r="AM12" s="133">
        <f>N12-N13</f>
        <v>0</v>
      </c>
      <c r="AN12" s="133">
        <f>P12-P13</f>
        <v>0</v>
      </c>
      <c r="AO12" s="133">
        <f>R12-R13</f>
        <v>0</v>
      </c>
      <c r="AP12" s="133">
        <f>T12-T13</f>
        <v>0</v>
      </c>
      <c r="AQ12" s="133">
        <f>V12-V13</f>
        <v>0</v>
      </c>
      <c r="AR12" s="133">
        <f>X12-X13</f>
        <v>0</v>
      </c>
      <c r="AS12" s="133">
        <f>Z12-Z13</f>
        <v>0</v>
      </c>
      <c r="AT12" s="133">
        <f>AB12-AB13</f>
        <v>0</v>
      </c>
      <c r="AU12" s="133" t="str">
        <f>IF(COUNTIF(AI12:AT12,"&lt;=0"),"1","0")</f>
        <v>1</v>
      </c>
      <c r="AV12" s="133" t="str">
        <f>IFERROR(ROUNDDOWN(AD12/AD13,2),"")</f>
        <v/>
      </c>
    </row>
    <row r="13" spans="1:50">
      <c r="A13" s="678" t="s">
        <v>275</v>
      </c>
      <c r="B13" s="678"/>
      <c r="C13" s="678"/>
      <c r="D13" s="678"/>
      <c r="E13" s="678"/>
      <c r="F13" s="671"/>
      <c r="G13" s="671"/>
      <c r="H13" s="672"/>
      <c r="I13" s="673"/>
      <c r="J13" s="671"/>
      <c r="K13" s="671"/>
      <c r="L13" s="671"/>
      <c r="M13" s="671"/>
      <c r="N13" s="671"/>
      <c r="O13" s="671"/>
      <c r="P13" s="671"/>
      <c r="Q13" s="671"/>
      <c r="R13" s="672"/>
      <c r="S13" s="673"/>
      <c r="T13" s="671"/>
      <c r="U13" s="671"/>
      <c r="V13" s="671"/>
      <c r="W13" s="671"/>
      <c r="X13" s="671"/>
      <c r="Y13" s="671"/>
      <c r="Z13" s="671"/>
      <c r="AA13" s="671"/>
      <c r="AB13" s="671"/>
      <c r="AC13" s="671"/>
      <c r="AD13" s="665">
        <f>SUM(F13:AC13)</f>
        <v>0</v>
      </c>
      <c r="AE13" s="665"/>
      <c r="AF13" s="676"/>
      <c r="AG13" s="677"/>
    </row>
    <row r="14" spans="1:50">
      <c r="A14" s="369"/>
      <c r="B14" s="369"/>
      <c r="C14" s="369"/>
      <c r="D14" s="369"/>
      <c r="E14" s="369"/>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0"/>
      <c r="AE14" s="370"/>
      <c r="AF14" s="136"/>
      <c r="AG14" s="136"/>
    </row>
    <row r="15" spans="1:50">
      <c r="A15" s="702" t="str">
        <f>"直近の連続する2年度間において、「定員の恒常的な超過」に該当しているが、"&amp;$A$11&amp;"年度に年間在所率が120％を下回る対応を行っている場合はその対応内容を明記し、☑してください。"</f>
        <v>直近の連続する2年度間において、「定員の恒常的な超過」に該当しているが、令和5年度に年間在所率が120％を下回る対応を行っている場合はその対応内容を明記し、☑してください。</v>
      </c>
      <c r="B15" s="476"/>
      <c r="C15" s="476"/>
      <c r="D15" s="476"/>
      <c r="E15" s="476"/>
      <c r="F15" s="476"/>
      <c r="G15" s="476"/>
      <c r="H15" s="476"/>
      <c r="I15" s="476"/>
      <c r="J15" s="476"/>
      <c r="K15" s="476"/>
      <c r="L15" s="476"/>
      <c r="M15" s="476"/>
      <c r="N15" s="476"/>
      <c r="O15" s="476"/>
      <c r="P15" s="476"/>
      <c r="Q15" s="476"/>
      <c r="R15" s="476"/>
      <c r="S15" s="476"/>
      <c r="T15" s="476"/>
      <c r="U15" s="476"/>
      <c r="V15" s="476"/>
      <c r="W15" s="476"/>
      <c r="X15" s="476"/>
      <c r="Y15" s="476"/>
      <c r="Z15" s="476"/>
      <c r="AA15" s="476"/>
      <c r="AB15" s="476"/>
      <c r="AC15" s="476"/>
      <c r="AD15" s="476"/>
      <c r="AE15" s="703"/>
      <c r="AF15" s="696"/>
      <c r="AG15" s="697"/>
    </row>
    <row r="16" spans="1:50">
      <c r="A16" s="704"/>
      <c r="B16" s="463"/>
      <c r="C16" s="463"/>
      <c r="D16" s="463"/>
      <c r="E16" s="463"/>
      <c r="F16" s="463"/>
      <c r="G16" s="463"/>
      <c r="H16" s="463"/>
      <c r="I16" s="463"/>
      <c r="J16" s="463"/>
      <c r="K16" s="463"/>
      <c r="L16" s="463"/>
      <c r="M16" s="463"/>
      <c r="N16" s="463"/>
      <c r="O16" s="463"/>
      <c r="P16" s="463"/>
      <c r="Q16" s="463"/>
      <c r="R16" s="463"/>
      <c r="S16" s="463"/>
      <c r="T16" s="463"/>
      <c r="U16" s="463"/>
      <c r="V16" s="463"/>
      <c r="W16" s="463"/>
      <c r="X16" s="463"/>
      <c r="Y16" s="463"/>
      <c r="Z16" s="463"/>
      <c r="AA16" s="463"/>
      <c r="AB16" s="463"/>
      <c r="AC16" s="463"/>
      <c r="AD16" s="463"/>
      <c r="AE16" s="705"/>
      <c r="AF16" s="698"/>
      <c r="AG16" s="699"/>
    </row>
    <row r="17" spans="1:48">
      <c r="A17" s="706"/>
      <c r="B17" s="707"/>
      <c r="C17" s="707"/>
      <c r="D17" s="707"/>
      <c r="E17" s="707"/>
      <c r="F17" s="707"/>
      <c r="G17" s="707"/>
      <c r="H17" s="707"/>
      <c r="I17" s="707"/>
      <c r="J17" s="707"/>
      <c r="K17" s="707"/>
      <c r="L17" s="707"/>
      <c r="M17" s="707"/>
      <c r="N17" s="707"/>
      <c r="O17" s="707"/>
      <c r="P17" s="707"/>
      <c r="Q17" s="707"/>
      <c r="R17" s="707"/>
      <c r="S17" s="707"/>
      <c r="T17" s="707"/>
      <c r="U17" s="707"/>
      <c r="V17" s="707"/>
      <c r="W17" s="707"/>
      <c r="X17" s="707"/>
      <c r="Y17" s="707"/>
      <c r="Z17" s="707"/>
      <c r="AA17" s="707"/>
      <c r="AB17" s="707"/>
      <c r="AC17" s="707"/>
      <c r="AD17" s="707"/>
      <c r="AE17" s="708"/>
      <c r="AF17" s="698"/>
      <c r="AG17" s="699"/>
      <c r="AI17" s="372" t="b">
        <v>0</v>
      </c>
      <c r="AJ17" s="133">
        <f>IF($AF$12&lt;1.2,1,0)</f>
        <v>0</v>
      </c>
    </row>
    <row r="18" spans="1:48" ht="32.25" customHeight="1">
      <c r="A18" s="709"/>
      <c r="B18" s="710"/>
      <c r="C18" s="710"/>
      <c r="D18" s="710"/>
      <c r="E18" s="710"/>
      <c r="F18" s="710"/>
      <c r="G18" s="710"/>
      <c r="H18" s="710"/>
      <c r="I18" s="710"/>
      <c r="J18" s="710"/>
      <c r="K18" s="710"/>
      <c r="L18" s="710"/>
      <c r="M18" s="710"/>
      <c r="N18" s="710"/>
      <c r="O18" s="710"/>
      <c r="P18" s="710"/>
      <c r="Q18" s="710"/>
      <c r="R18" s="710"/>
      <c r="S18" s="710"/>
      <c r="T18" s="710"/>
      <c r="U18" s="710"/>
      <c r="V18" s="710"/>
      <c r="W18" s="710"/>
      <c r="X18" s="710"/>
      <c r="Y18" s="710"/>
      <c r="Z18" s="710"/>
      <c r="AA18" s="710"/>
      <c r="AB18" s="710"/>
      <c r="AC18" s="710"/>
      <c r="AD18" s="710"/>
      <c r="AE18" s="711"/>
      <c r="AF18" s="700"/>
      <c r="AG18" s="701"/>
    </row>
    <row r="19" spans="1:48" ht="19.5" thickBot="1"/>
    <row r="20" spans="1:48" ht="37.5" customHeight="1" thickBot="1">
      <c r="A20" s="688" t="s">
        <v>276</v>
      </c>
      <c r="B20" s="689"/>
      <c r="C20" s="689"/>
      <c r="D20" s="689"/>
      <c r="E20" s="689"/>
      <c r="F20" s="689"/>
      <c r="G20" s="689"/>
      <c r="H20" s="689"/>
      <c r="I20" s="689"/>
      <c r="J20" s="689"/>
      <c r="K20" s="689"/>
      <c r="L20" s="689"/>
      <c r="M20" s="689"/>
      <c r="N20" s="138"/>
      <c r="O20" s="138"/>
      <c r="P20" s="138"/>
      <c r="Q20" s="138"/>
      <c r="R20" s="693" t="s">
        <v>277</v>
      </c>
      <c r="S20" s="694"/>
      <c r="T20" s="694"/>
      <c r="U20" s="694"/>
      <c r="V20" s="694"/>
      <c r="W20" s="694"/>
      <c r="X20" s="694"/>
      <c r="Y20" s="694"/>
      <c r="Z20" s="694"/>
      <c r="AA20" s="694"/>
      <c r="AB20" s="694"/>
      <c r="AC20" s="694"/>
      <c r="AD20" s="695" t="str">
        <f>AU20</f>
        <v>非該当</v>
      </c>
      <c r="AE20" s="691"/>
      <c r="AF20" s="691"/>
      <c r="AG20" s="692"/>
      <c r="AU20" s="133" t="str">
        <f>IF(AV20="非該当","非該当",IF(AND($AI$42=TRUE,$AJ$42=1),"非該当","該当"))</f>
        <v>非該当</v>
      </c>
      <c r="AV20" s="133" t="str">
        <f>IF(AND(AU22="0",AU25="0",AU28="0",AU31="0",AU34="0",AV22&gt;=1.2,AV25&gt;=1.2,AV28&gt;=1.2,AV31&gt;=1.2,AV34&gt;=1.2),"該当","非該当")</f>
        <v>非該当</v>
      </c>
    </row>
    <row r="21" spans="1:48">
      <c r="A21" s="661" t="s">
        <v>467</v>
      </c>
      <c r="B21" s="662"/>
      <c r="C21" s="662"/>
      <c r="D21" s="663" t="s">
        <v>271</v>
      </c>
      <c r="E21" s="664"/>
      <c r="F21" s="665" t="s">
        <v>212</v>
      </c>
      <c r="G21" s="665"/>
      <c r="H21" s="666" t="s">
        <v>272</v>
      </c>
      <c r="I21" s="667"/>
      <c r="J21" s="665" t="s">
        <v>214</v>
      </c>
      <c r="K21" s="665"/>
      <c r="L21" s="665" t="s">
        <v>215</v>
      </c>
      <c r="M21" s="665"/>
      <c r="N21" s="665" t="s">
        <v>216</v>
      </c>
      <c r="O21" s="665"/>
      <c r="P21" s="665" t="s">
        <v>217</v>
      </c>
      <c r="Q21" s="665"/>
      <c r="R21" s="666" t="s">
        <v>218</v>
      </c>
      <c r="S21" s="667"/>
      <c r="T21" s="665" t="s">
        <v>219</v>
      </c>
      <c r="U21" s="665"/>
      <c r="V21" s="665" t="s">
        <v>220</v>
      </c>
      <c r="W21" s="665"/>
      <c r="X21" s="665" t="s">
        <v>221</v>
      </c>
      <c r="Y21" s="665"/>
      <c r="Z21" s="665" t="s">
        <v>222</v>
      </c>
      <c r="AA21" s="665"/>
      <c r="AB21" s="665" t="s">
        <v>223</v>
      </c>
      <c r="AC21" s="665"/>
      <c r="AD21" s="665" t="s">
        <v>8</v>
      </c>
      <c r="AE21" s="665"/>
      <c r="AF21" s="679" t="s">
        <v>273</v>
      </c>
      <c r="AG21" s="679"/>
    </row>
    <row r="22" spans="1:48">
      <c r="A22" s="670" t="s">
        <v>274</v>
      </c>
      <c r="B22" s="670"/>
      <c r="C22" s="670"/>
      <c r="D22" s="670"/>
      <c r="E22" s="670"/>
      <c r="F22" s="671"/>
      <c r="G22" s="671"/>
      <c r="H22" s="672"/>
      <c r="I22" s="673"/>
      <c r="J22" s="672"/>
      <c r="K22" s="673"/>
      <c r="L22" s="672"/>
      <c r="M22" s="673"/>
      <c r="N22" s="672"/>
      <c r="O22" s="673"/>
      <c r="P22" s="672"/>
      <c r="Q22" s="673"/>
      <c r="R22" s="672"/>
      <c r="S22" s="673"/>
      <c r="T22" s="672"/>
      <c r="U22" s="673"/>
      <c r="V22" s="672"/>
      <c r="W22" s="673"/>
      <c r="X22" s="672"/>
      <c r="Y22" s="673"/>
      <c r="Z22" s="672"/>
      <c r="AA22" s="673"/>
      <c r="AB22" s="672"/>
      <c r="AC22" s="673"/>
      <c r="AD22" s="665">
        <f>SUM(F22:AC22)</f>
        <v>0</v>
      </c>
      <c r="AE22" s="665"/>
      <c r="AF22" s="680" t="str">
        <f>IFERROR(ROUNDDOWN(AD22/AD23,2),"")</f>
        <v/>
      </c>
      <c r="AG22" s="681"/>
      <c r="AI22" s="133">
        <f>F22-F23</f>
        <v>0</v>
      </c>
      <c r="AJ22" s="133">
        <f>H22-H23</f>
        <v>0</v>
      </c>
      <c r="AK22" s="133">
        <f>J22-J23</f>
        <v>0</v>
      </c>
      <c r="AL22" s="133">
        <f>L22-L23</f>
        <v>0</v>
      </c>
      <c r="AM22" s="133">
        <f>N22-N23</f>
        <v>0</v>
      </c>
      <c r="AN22" s="133">
        <f>P22-P23</f>
        <v>0</v>
      </c>
      <c r="AO22" s="133">
        <f>R22-R23</f>
        <v>0</v>
      </c>
      <c r="AP22" s="133">
        <f>T22-T23</f>
        <v>0</v>
      </c>
      <c r="AQ22" s="133">
        <f>V22-V23</f>
        <v>0</v>
      </c>
      <c r="AR22" s="133">
        <f>X22-X23</f>
        <v>0</v>
      </c>
      <c r="AS22" s="133">
        <f>Z22-Z23</f>
        <v>0</v>
      </c>
      <c r="AT22" s="133">
        <f>AB22-AB23</f>
        <v>0</v>
      </c>
      <c r="AU22" s="133" t="str">
        <f>IF(COUNTIF(AI22:AT22,"&lt;=0"),"1","0")</f>
        <v>1</v>
      </c>
      <c r="AV22" s="133" t="str">
        <f>IFERROR(ROUNDDOWN(AD22/AD23,2),"")</f>
        <v/>
      </c>
    </row>
    <row r="23" spans="1:48">
      <c r="A23" s="678" t="s">
        <v>275</v>
      </c>
      <c r="B23" s="678"/>
      <c r="C23" s="678"/>
      <c r="D23" s="678"/>
      <c r="E23" s="678"/>
      <c r="F23" s="671"/>
      <c r="G23" s="671"/>
      <c r="H23" s="672"/>
      <c r="I23" s="673"/>
      <c r="J23" s="671"/>
      <c r="K23" s="671"/>
      <c r="L23" s="672"/>
      <c r="M23" s="673"/>
      <c r="N23" s="671"/>
      <c r="O23" s="671"/>
      <c r="P23" s="672"/>
      <c r="Q23" s="673"/>
      <c r="R23" s="671"/>
      <c r="S23" s="671"/>
      <c r="T23" s="672"/>
      <c r="U23" s="673"/>
      <c r="V23" s="671"/>
      <c r="W23" s="671"/>
      <c r="X23" s="672"/>
      <c r="Y23" s="673"/>
      <c r="Z23" s="671"/>
      <c r="AA23" s="671"/>
      <c r="AB23" s="672"/>
      <c r="AC23" s="673"/>
      <c r="AD23" s="665">
        <f>SUM(F23:AC23)</f>
        <v>0</v>
      </c>
      <c r="AE23" s="665"/>
      <c r="AF23" s="682"/>
      <c r="AG23" s="683"/>
    </row>
    <row r="24" spans="1:48">
      <c r="A24" s="661" t="s">
        <v>466</v>
      </c>
      <c r="B24" s="662"/>
      <c r="C24" s="662"/>
      <c r="D24" s="663" t="s">
        <v>271</v>
      </c>
      <c r="E24" s="664"/>
      <c r="F24" s="665" t="s">
        <v>212</v>
      </c>
      <c r="G24" s="665"/>
      <c r="H24" s="666" t="s">
        <v>272</v>
      </c>
      <c r="I24" s="667"/>
      <c r="J24" s="665" t="s">
        <v>214</v>
      </c>
      <c r="K24" s="665"/>
      <c r="L24" s="665" t="s">
        <v>215</v>
      </c>
      <c r="M24" s="665"/>
      <c r="N24" s="665" t="s">
        <v>216</v>
      </c>
      <c r="O24" s="665"/>
      <c r="P24" s="665" t="s">
        <v>217</v>
      </c>
      <c r="Q24" s="665"/>
      <c r="R24" s="666" t="s">
        <v>218</v>
      </c>
      <c r="S24" s="667"/>
      <c r="T24" s="665" t="s">
        <v>219</v>
      </c>
      <c r="U24" s="665"/>
      <c r="V24" s="665" t="s">
        <v>220</v>
      </c>
      <c r="W24" s="665"/>
      <c r="X24" s="665" t="s">
        <v>221</v>
      </c>
      <c r="Y24" s="665"/>
      <c r="Z24" s="665" t="s">
        <v>222</v>
      </c>
      <c r="AA24" s="665"/>
      <c r="AB24" s="665" t="s">
        <v>223</v>
      </c>
      <c r="AC24" s="665"/>
      <c r="AD24" s="665" t="s">
        <v>8</v>
      </c>
      <c r="AE24" s="665"/>
      <c r="AF24" s="679" t="s">
        <v>273</v>
      </c>
      <c r="AG24" s="679"/>
    </row>
    <row r="25" spans="1:48">
      <c r="A25" s="670" t="s">
        <v>274</v>
      </c>
      <c r="B25" s="670"/>
      <c r="C25" s="670"/>
      <c r="D25" s="670"/>
      <c r="E25" s="670"/>
      <c r="F25" s="671"/>
      <c r="G25" s="671"/>
      <c r="H25" s="672"/>
      <c r="I25" s="673"/>
      <c r="J25" s="672"/>
      <c r="K25" s="673"/>
      <c r="L25" s="672"/>
      <c r="M25" s="673"/>
      <c r="N25" s="672"/>
      <c r="O25" s="673"/>
      <c r="P25" s="672"/>
      <c r="Q25" s="673"/>
      <c r="R25" s="672"/>
      <c r="S25" s="673"/>
      <c r="T25" s="672"/>
      <c r="U25" s="673"/>
      <c r="V25" s="672"/>
      <c r="W25" s="673"/>
      <c r="X25" s="672"/>
      <c r="Y25" s="673"/>
      <c r="Z25" s="672"/>
      <c r="AA25" s="673"/>
      <c r="AB25" s="672"/>
      <c r="AC25" s="673"/>
      <c r="AD25" s="665">
        <f>SUM(F25:AC25)</f>
        <v>0</v>
      </c>
      <c r="AE25" s="665"/>
      <c r="AF25" s="680" t="str">
        <f>IFERROR(ROUNDDOWN(AD25/AD26,2),"")</f>
        <v/>
      </c>
      <c r="AG25" s="681"/>
      <c r="AI25" s="133">
        <f>F25-F26</f>
        <v>0</v>
      </c>
      <c r="AJ25" s="133">
        <f>H25-H26</f>
        <v>0</v>
      </c>
      <c r="AK25" s="133">
        <f>J25-J26</f>
        <v>0</v>
      </c>
      <c r="AL25" s="133">
        <f>L25-L26</f>
        <v>0</v>
      </c>
      <c r="AM25" s="133">
        <f>N25-N26</f>
        <v>0</v>
      </c>
      <c r="AN25" s="133">
        <f>P25-P26</f>
        <v>0</v>
      </c>
      <c r="AO25" s="133">
        <f>R25-R26</f>
        <v>0</v>
      </c>
      <c r="AP25" s="133">
        <f>T25-T26</f>
        <v>0</v>
      </c>
      <c r="AQ25" s="133">
        <f>V25-V26</f>
        <v>0</v>
      </c>
      <c r="AR25" s="133">
        <f>X25-X26</f>
        <v>0</v>
      </c>
      <c r="AS25" s="133">
        <f>Z25-Z26</f>
        <v>0</v>
      </c>
      <c r="AT25" s="133">
        <f>AB25-AB26</f>
        <v>0</v>
      </c>
      <c r="AU25" s="133" t="str">
        <f>IF(COUNTIF(AI25:AT25,"&lt;=0"),"1","0")</f>
        <v>1</v>
      </c>
      <c r="AV25" s="133" t="str">
        <f>IFERROR(ROUNDDOWN(AD25/AD26,2),"")</f>
        <v/>
      </c>
    </row>
    <row r="26" spans="1:48">
      <c r="A26" s="678" t="s">
        <v>275</v>
      </c>
      <c r="B26" s="678"/>
      <c r="C26" s="678"/>
      <c r="D26" s="678"/>
      <c r="E26" s="678"/>
      <c r="F26" s="671"/>
      <c r="G26" s="671"/>
      <c r="H26" s="672"/>
      <c r="I26" s="673"/>
      <c r="J26" s="671"/>
      <c r="K26" s="671"/>
      <c r="L26" s="672"/>
      <c r="M26" s="673"/>
      <c r="N26" s="671"/>
      <c r="O26" s="671"/>
      <c r="P26" s="672"/>
      <c r="Q26" s="673"/>
      <c r="R26" s="671"/>
      <c r="S26" s="671"/>
      <c r="T26" s="672"/>
      <c r="U26" s="673"/>
      <c r="V26" s="671"/>
      <c r="W26" s="671"/>
      <c r="X26" s="672"/>
      <c r="Y26" s="673"/>
      <c r="Z26" s="671"/>
      <c r="AA26" s="671"/>
      <c r="AB26" s="672"/>
      <c r="AC26" s="673"/>
      <c r="AD26" s="665">
        <f>SUM(F26:AC26)</f>
        <v>0</v>
      </c>
      <c r="AE26" s="665"/>
      <c r="AF26" s="682"/>
      <c r="AG26" s="683"/>
    </row>
    <row r="27" spans="1:48">
      <c r="A27" s="661" t="s">
        <v>464</v>
      </c>
      <c r="B27" s="662"/>
      <c r="C27" s="662"/>
      <c r="D27" s="663" t="s">
        <v>271</v>
      </c>
      <c r="E27" s="664"/>
      <c r="F27" s="665" t="s">
        <v>212</v>
      </c>
      <c r="G27" s="665"/>
      <c r="H27" s="666" t="s">
        <v>272</v>
      </c>
      <c r="I27" s="667"/>
      <c r="J27" s="665" t="s">
        <v>214</v>
      </c>
      <c r="K27" s="665"/>
      <c r="L27" s="665" t="s">
        <v>215</v>
      </c>
      <c r="M27" s="665"/>
      <c r="N27" s="665" t="s">
        <v>216</v>
      </c>
      <c r="O27" s="665"/>
      <c r="P27" s="665" t="s">
        <v>217</v>
      </c>
      <c r="Q27" s="665"/>
      <c r="R27" s="666" t="s">
        <v>218</v>
      </c>
      <c r="S27" s="667"/>
      <c r="T27" s="665" t="s">
        <v>219</v>
      </c>
      <c r="U27" s="665"/>
      <c r="V27" s="665" t="s">
        <v>220</v>
      </c>
      <c r="W27" s="665"/>
      <c r="X27" s="665" t="s">
        <v>221</v>
      </c>
      <c r="Y27" s="665"/>
      <c r="Z27" s="665" t="s">
        <v>222</v>
      </c>
      <c r="AA27" s="665"/>
      <c r="AB27" s="665" t="s">
        <v>223</v>
      </c>
      <c r="AC27" s="665"/>
      <c r="AD27" s="665" t="s">
        <v>8</v>
      </c>
      <c r="AE27" s="665"/>
      <c r="AF27" s="679" t="s">
        <v>273</v>
      </c>
      <c r="AG27" s="679"/>
    </row>
    <row r="28" spans="1:48">
      <c r="A28" s="670" t="s">
        <v>274</v>
      </c>
      <c r="B28" s="670"/>
      <c r="C28" s="670"/>
      <c r="D28" s="670"/>
      <c r="E28" s="670"/>
      <c r="F28" s="671"/>
      <c r="G28" s="671"/>
      <c r="H28" s="672"/>
      <c r="I28" s="673"/>
      <c r="J28" s="672"/>
      <c r="K28" s="673"/>
      <c r="L28" s="672"/>
      <c r="M28" s="673"/>
      <c r="N28" s="672"/>
      <c r="O28" s="673"/>
      <c r="P28" s="672"/>
      <c r="Q28" s="673"/>
      <c r="R28" s="672"/>
      <c r="S28" s="673"/>
      <c r="T28" s="672"/>
      <c r="U28" s="673"/>
      <c r="V28" s="672"/>
      <c r="W28" s="673"/>
      <c r="X28" s="672"/>
      <c r="Y28" s="673"/>
      <c r="Z28" s="672"/>
      <c r="AA28" s="673"/>
      <c r="AB28" s="672"/>
      <c r="AC28" s="673"/>
      <c r="AD28" s="665">
        <f>SUM(F28:AC28)</f>
        <v>0</v>
      </c>
      <c r="AE28" s="665"/>
      <c r="AF28" s="680" t="str">
        <f>IFERROR(ROUNDDOWN(AD28/AD29,2),"")</f>
        <v/>
      </c>
      <c r="AG28" s="681"/>
      <c r="AI28" s="133">
        <f>F28-F29</f>
        <v>0</v>
      </c>
      <c r="AJ28" s="133">
        <f>H28-H29</f>
        <v>0</v>
      </c>
      <c r="AK28" s="133">
        <f>J28-J29</f>
        <v>0</v>
      </c>
      <c r="AL28" s="133">
        <f>L28-L29</f>
        <v>0</v>
      </c>
      <c r="AM28" s="133">
        <f>N28-N29</f>
        <v>0</v>
      </c>
      <c r="AN28" s="133">
        <f>P28-P29</f>
        <v>0</v>
      </c>
      <c r="AO28" s="133">
        <f>R28-R29</f>
        <v>0</v>
      </c>
      <c r="AP28" s="133">
        <f>T28-T29</f>
        <v>0</v>
      </c>
      <c r="AQ28" s="133">
        <f>V28-V29</f>
        <v>0</v>
      </c>
      <c r="AR28" s="133">
        <f>X28-X29</f>
        <v>0</v>
      </c>
      <c r="AS28" s="133">
        <f>Z28-Z29</f>
        <v>0</v>
      </c>
      <c r="AT28" s="133">
        <f>AB28-AB29</f>
        <v>0</v>
      </c>
      <c r="AU28" s="133" t="str">
        <f>IF(COUNTIF(AI28:AT28,"&lt;=0"),"1","0")</f>
        <v>1</v>
      </c>
      <c r="AV28" s="133" t="str">
        <f>IFERROR(ROUNDDOWN(AD28/AD29,2),"")</f>
        <v/>
      </c>
    </row>
    <row r="29" spans="1:48">
      <c r="A29" s="678" t="s">
        <v>275</v>
      </c>
      <c r="B29" s="678"/>
      <c r="C29" s="678"/>
      <c r="D29" s="678"/>
      <c r="E29" s="678"/>
      <c r="F29" s="671"/>
      <c r="G29" s="671"/>
      <c r="H29" s="672"/>
      <c r="I29" s="673"/>
      <c r="J29" s="671"/>
      <c r="K29" s="671"/>
      <c r="L29" s="672"/>
      <c r="M29" s="673"/>
      <c r="N29" s="671"/>
      <c r="O29" s="671"/>
      <c r="P29" s="672"/>
      <c r="Q29" s="673"/>
      <c r="R29" s="671"/>
      <c r="S29" s="671"/>
      <c r="T29" s="672"/>
      <c r="U29" s="673"/>
      <c r="V29" s="671"/>
      <c r="W29" s="671"/>
      <c r="X29" s="672"/>
      <c r="Y29" s="673"/>
      <c r="Z29" s="671"/>
      <c r="AA29" s="671"/>
      <c r="AB29" s="672"/>
      <c r="AC29" s="673"/>
      <c r="AD29" s="665">
        <f>SUM(F29:AC29)</f>
        <v>0</v>
      </c>
      <c r="AE29" s="665"/>
      <c r="AF29" s="682"/>
      <c r="AG29" s="683"/>
    </row>
    <row r="30" spans="1:48">
      <c r="A30" s="661" t="s">
        <v>463</v>
      </c>
      <c r="B30" s="662"/>
      <c r="C30" s="662"/>
      <c r="D30" s="663" t="s">
        <v>271</v>
      </c>
      <c r="E30" s="664"/>
      <c r="F30" s="665" t="s">
        <v>212</v>
      </c>
      <c r="G30" s="665"/>
      <c r="H30" s="666" t="s">
        <v>272</v>
      </c>
      <c r="I30" s="667"/>
      <c r="J30" s="665" t="s">
        <v>214</v>
      </c>
      <c r="K30" s="665"/>
      <c r="L30" s="665" t="s">
        <v>215</v>
      </c>
      <c r="M30" s="665"/>
      <c r="N30" s="665" t="s">
        <v>216</v>
      </c>
      <c r="O30" s="665"/>
      <c r="P30" s="665" t="s">
        <v>217</v>
      </c>
      <c r="Q30" s="665"/>
      <c r="R30" s="666" t="s">
        <v>218</v>
      </c>
      <c r="S30" s="667"/>
      <c r="T30" s="665" t="s">
        <v>219</v>
      </c>
      <c r="U30" s="665"/>
      <c r="V30" s="665" t="s">
        <v>220</v>
      </c>
      <c r="W30" s="665"/>
      <c r="X30" s="665" t="s">
        <v>221</v>
      </c>
      <c r="Y30" s="665"/>
      <c r="Z30" s="665" t="s">
        <v>222</v>
      </c>
      <c r="AA30" s="665"/>
      <c r="AB30" s="665" t="s">
        <v>223</v>
      </c>
      <c r="AC30" s="665"/>
      <c r="AD30" s="665" t="s">
        <v>8</v>
      </c>
      <c r="AE30" s="665"/>
      <c r="AF30" s="679" t="s">
        <v>273</v>
      </c>
      <c r="AG30" s="679"/>
    </row>
    <row r="31" spans="1:48">
      <c r="A31" s="670" t="s">
        <v>274</v>
      </c>
      <c r="B31" s="670"/>
      <c r="C31" s="670"/>
      <c r="D31" s="670"/>
      <c r="E31" s="670"/>
      <c r="F31" s="671"/>
      <c r="G31" s="671"/>
      <c r="H31" s="672"/>
      <c r="I31" s="673"/>
      <c r="J31" s="672"/>
      <c r="K31" s="673"/>
      <c r="L31" s="672"/>
      <c r="M31" s="673"/>
      <c r="N31" s="672"/>
      <c r="O31" s="673"/>
      <c r="P31" s="672"/>
      <c r="Q31" s="673"/>
      <c r="R31" s="672"/>
      <c r="S31" s="673"/>
      <c r="T31" s="672"/>
      <c r="U31" s="673"/>
      <c r="V31" s="672"/>
      <c r="W31" s="673"/>
      <c r="X31" s="672"/>
      <c r="Y31" s="673"/>
      <c r="Z31" s="672"/>
      <c r="AA31" s="673"/>
      <c r="AB31" s="672"/>
      <c r="AC31" s="673"/>
      <c r="AD31" s="665">
        <f>SUM(F31:AC31)</f>
        <v>0</v>
      </c>
      <c r="AE31" s="665"/>
      <c r="AF31" s="680" t="str">
        <f>IFERROR(ROUNDDOWN(AD31/AD32,2),"")</f>
        <v/>
      </c>
      <c r="AG31" s="681"/>
      <c r="AI31" s="133">
        <f>F31-F32</f>
        <v>0</v>
      </c>
      <c r="AJ31" s="133">
        <f>H31-H32</f>
        <v>0</v>
      </c>
      <c r="AK31" s="133">
        <f>J31-J32</f>
        <v>0</v>
      </c>
      <c r="AL31" s="133">
        <f>L31-L32</f>
        <v>0</v>
      </c>
      <c r="AM31" s="133">
        <f>N31-N32</f>
        <v>0</v>
      </c>
      <c r="AN31" s="133">
        <f>P31-P32</f>
        <v>0</v>
      </c>
      <c r="AO31" s="133">
        <f>R31-R32</f>
        <v>0</v>
      </c>
      <c r="AP31" s="133">
        <f>T31-T32</f>
        <v>0</v>
      </c>
      <c r="AQ31" s="133">
        <f>V31-V32</f>
        <v>0</v>
      </c>
      <c r="AR31" s="133">
        <f>X31-X32</f>
        <v>0</v>
      </c>
      <c r="AS31" s="133">
        <f>Z31-Z32</f>
        <v>0</v>
      </c>
      <c r="AT31" s="133">
        <f>AB31-AB32</f>
        <v>0</v>
      </c>
      <c r="AU31" s="133" t="str">
        <f>IF(COUNTIF(AI31:AT31,"&lt;=0"),"1","0")</f>
        <v>1</v>
      </c>
      <c r="AV31" s="133" t="str">
        <f>IFERROR(ROUNDDOWN(AD31/AD32,2),"")</f>
        <v/>
      </c>
    </row>
    <row r="32" spans="1:48">
      <c r="A32" s="678" t="s">
        <v>275</v>
      </c>
      <c r="B32" s="678"/>
      <c r="C32" s="678"/>
      <c r="D32" s="678"/>
      <c r="E32" s="678"/>
      <c r="F32" s="671"/>
      <c r="G32" s="671"/>
      <c r="H32" s="672"/>
      <c r="I32" s="673"/>
      <c r="J32" s="671"/>
      <c r="K32" s="671"/>
      <c r="L32" s="672"/>
      <c r="M32" s="673"/>
      <c r="N32" s="671"/>
      <c r="O32" s="671"/>
      <c r="P32" s="672"/>
      <c r="Q32" s="673"/>
      <c r="R32" s="671"/>
      <c r="S32" s="671"/>
      <c r="T32" s="672"/>
      <c r="U32" s="673"/>
      <c r="V32" s="671"/>
      <c r="W32" s="671"/>
      <c r="X32" s="672"/>
      <c r="Y32" s="673"/>
      <c r="Z32" s="671"/>
      <c r="AA32" s="671"/>
      <c r="AB32" s="672"/>
      <c r="AC32" s="673"/>
      <c r="AD32" s="665">
        <f>SUM(F32:AC32)</f>
        <v>0</v>
      </c>
      <c r="AE32" s="665"/>
      <c r="AF32" s="682"/>
      <c r="AG32" s="683"/>
    </row>
    <row r="33" spans="1:48">
      <c r="A33" s="661" t="s">
        <v>465</v>
      </c>
      <c r="B33" s="662"/>
      <c r="C33" s="662"/>
      <c r="D33" s="663" t="s">
        <v>271</v>
      </c>
      <c r="E33" s="664"/>
      <c r="F33" s="665" t="s">
        <v>212</v>
      </c>
      <c r="G33" s="665"/>
      <c r="H33" s="666" t="s">
        <v>272</v>
      </c>
      <c r="I33" s="667"/>
      <c r="J33" s="665" t="s">
        <v>214</v>
      </c>
      <c r="K33" s="665"/>
      <c r="L33" s="665" t="s">
        <v>215</v>
      </c>
      <c r="M33" s="665"/>
      <c r="N33" s="665" t="s">
        <v>216</v>
      </c>
      <c r="O33" s="665"/>
      <c r="P33" s="665" t="s">
        <v>217</v>
      </c>
      <c r="Q33" s="665"/>
      <c r="R33" s="666" t="s">
        <v>218</v>
      </c>
      <c r="S33" s="667"/>
      <c r="T33" s="665" t="s">
        <v>219</v>
      </c>
      <c r="U33" s="665"/>
      <c r="V33" s="665" t="s">
        <v>220</v>
      </c>
      <c r="W33" s="665"/>
      <c r="X33" s="665" t="s">
        <v>221</v>
      </c>
      <c r="Y33" s="665"/>
      <c r="Z33" s="665" t="s">
        <v>222</v>
      </c>
      <c r="AA33" s="665"/>
      <c r="AB33" s="665" t="s">
        <v>223</v>
      </c>
      <c r="AC33" s="665"/>
      <c r="AD33" s="665" t="s">
        <v>8</v>
      </c>
      <c r="AE33" s="665"/>
      <c r="AF33" s="679" t="s">
        <v>273</v>
      </c>
      <c r="AG33" s="679"/>
    </row>
    <row r="34" spans="1:48">
      <c r="A34" s="670" t="s">
        <v>274</v>
      </c>
      <c r="B34" s="670"/>
      <c r="C34" s="670"/>
      <c r="D34" s="670"/>
      <c r="E34" s="670"/>
      <c r="F34" s="671"/>
      <c r="G34" s="671"/>
      <c r="H34" s="672"/>
      <c r="I34" s="673"/>
      <c r="J34" s="672"/>
      <c r="K34" s="673"/>
      <c r="L34" s="672"/>
      <c r="M34" s="673"/>
      <c r="N34" s="672"/>
      <c r="O34" s="673"/>
      <c r="P34" s="672"/>
      <c r="Q34" s="673"/>
      <c r="R34" s="672"/>
      <c r="S34" s="673"/>
      <c r="T34" s="672"/>
      <c r="U34" s="673"/>
      <c r="V34" s="672"/>
      <c r="W34" s="673"/>
      <c r="X34" s="672"/>
      <c r="Y34" s="673"/>
      <c r="Z34" s="672"/>
      <c r="AA34" s="673"/>
      <c r="AB34" s="672"/>
      <c r="AC34" s="673"/>
      <c r="AD34" s="665">
        <f>SUM(F34:AC34)</f>
        <v>0</v>
      </c>
      <c r="AE34" s="665"/>
      <c r="AF34" s="680" t="str">
        <f>IFERROR(ROUNDDOWN(AD34/AD35,2),"")</f>
        <v/>
      </c>
      <c r="AG34" s="681"/>
      <c r="AI34" s="133">
        <f>F34-F35</f>
        <v>0</v>
      </c>
      <c r="AJ34" s="133">
        <f>H34-H35</f>
        <v>0</v>
      </c>
      <c r="AK34" s="133">
        <f>J34-J35</f>
        <v>0</v>
      </c>
      <c r="AL34" s="133">
        <f>L34-L35</f>
        <v>0</v>
      </c>
      <c r="AM34" s="133">
        <f>N34-N35</f>
        <v>0</v>
      </c>
      <c r="AN34" s="133">
        <f>P34-P35</f>
        <v>0</v>
      </c>
      <c r="AO34" s="133">
        <f>R34-R35</f>
        <v>0</v>
      </c>
      <c r="AP34" s="133">
        <f>T34-T35</f>
        <v>0</v>
      </c>
      <c r="AQ34" s="133">
        <f>V34-V35</f>
        <v>0</v>
      </c>
      <c r="AR34" s="133">
        <f>X34-X35</f>
        <v>0</v>
      </c>
      <c r="AS34" s="133">
        <f>Z34-Z35</f>
        <v>0</v>
      </c>
      <c r="AT34" s="133">
        <f>AB34-AB35</f>
        <v>0</v>
      </c>
      <c r="AU34" s="133" t="str">
        <f>IF(COUNTIF(AI34:AT34,"&lt;=0"),"1","0")</f>
        <v>1</v>
      </c>
      <c r="AV34" s="133" t="str">
        <f>IFERROR(ROUNDDOWN(AD34/AD35,2),"")</f>
        <v/>
      </c>
    </row>
    <row r="35" spans="1:48">
      <c r="A35" s="678" t="s">
        <v>275</v>
      </c>
      <c r="B35" s="678"/>
      <c r="C35" s="678"/>
      <c r="D35" s="678"/>
      <c r="E35" s="678"/>
      <c r="F35" s="671"/>
      <c r="G35" s="671"/>
      <c r="H35" s="672"/>
      <c r="I35" s="673"/>
      <c r="J35" s="671"/>
      <c r="K35" s="671"/>
      <c r="L35" s="672"/>
      <c r="M35" s="673"/>
      <c r="N35" s="671"/>
      <c r="O35" s="671"/>
      <c r="P35" s="672"/>
      <c r="Q35" s="673"/>
      <c r="R35" s="671"/>
      <c r="S35" s="671"/>
      <c r="T35" s="672"/>
      <c r="U35" s="673"/>
      <c r="V35" s="671"/>
      <c r="W35" s="671"/>
      <c r="X35" s="672"/>
      <c r="Y35" s="673"/>
      <c r="Z35" s="671"/>
      <c r="AA35" s="671"/>
      <c r="AB35" s="672"/>
      <c r="AC35" s="673"/>
      <c r="AD35" s="665">
        <f>SUM(F35:AC35)</f>
        <v>0</v>
      </c>
      <c r="AE35" s="665"/>
      <c r="AF35" s="682"/>
      <c r="AG35" s="683"/>
    </row>
    <row r="36" spans="1:48">
      <c r="A36" s="661" t="s">
        <v>496</v>
      </c>
      <c r="B36" s="662"/>
      <c r="C36" s="662"/>
      <c r="D36" s="663" t="s">
        <v>271</v>
      </c>
      <c r="E36" s="664"/>
      <c r="F36" s="665" t="s">
        <v>212</v>
      </c>
      <c r="G36" s="665"/>
      <c r="H36" s="666" t="s">
        <v>272</v>
      </c>
      <c r="I36" s="667"/>
      <c r="J36" s="665" t="s">
        <v>214</v>
      </c>
      <c r="K36" s="665"/>
      <c r="L36" s="665" t="s">
        <v>215</v>
      </c>
      <c r="M36" s="665"/>
      <c r="N36" s="665" t="s">
        <v>216</v>
      </c>
      <c r="O36" s="665"/>
      <c r="P36" s="665" t="s">
        <v>217</v>
      </c>
      <c r="Q36" s="665"/>
      <c r="R36" s="666" t="s">
        <v>218</v>
      </c>
      <c r="S36" s="667"/>
      <c r="T36" s="665" t="s">
        <v>219</v>
      </c>
      <c r="U36" s="665"/>
      <c r="V36" s="665" t="s">
        <v>220</v>
      </c>
      <c r="W36" s="665"/>
      <c r="X36" s="665" t="s">
        <v>221</v>
      </c>
      <c r="Y36" s="665"/>
      <c r="Z36" s="665" t="s">
        <v>222</v>
      </c>
      <c r="AA36" s="665"/>
      <c r="AB36" s="665" t="s">
        <v>223</v>
      </c>
      <c r="AC36" s="665"/>
      <c r="AD36" s="665" t="s">
        <v>8</v>
      </c>
      <c r="AE36" s="665"/>
      <c r="AF36" s="679" t="s">
        <v>273</v>
      </c>
      <c r="AG36" s="679"/>
    </row>
    <row r="37" spans="1:48">
      <c r="A37" s="670" t="s">
        <v>274</v>
      </c>
      <c r="B37" s="670"/>
      <c r="C37" s="670"/>
      <c r="D37" s="670"/>
      <c r="E37" s="670"/>
      <c r="F37" s="671"/>
      <c r="G37" s="671"/>
      <c r="H37" s="672"/>
      <c r="I37" s="673"/>
      <c r="J37" s="671"/>
      <c r="K37" s="671"/>
      <c r="L37" s="671"/>
      <c r="M37" s="671"/>
      <c r="N37" s="671"/>
      <c r="O37" s="671"/>
      <c r="P37" s="671"/>
      <c r="Q37" s="671"/>
      <c r="R37" s="672"/>
      <c r="S37" s="673"/>
      <c r="T37" s="671"/>
      <c r="U37" s="671"/>
      <c r="V37" s="671"/>
      <c r="W37" s="671"/>
      <c r="X37" s="671"/>
      <c r="Y37" s="671"/>
      <c r="Z37" s="671"/>
      <c r="AA37" s="671"/>
      <c r="AB37" s="671"/>
      <c r="AC37" s="671"/>
      <c r="AD37" s="665">
        <f>SUM(F37:AC37)</f>
        <v>0</v>
      </c>
      <c r="AE37" s="665"/>
      <c r="AF37" s="680" t="str">
        <f>IFERROR(ROUNDDOWN(AD37/AD38,2),"")</f>
        <v/>
      </c>
      <c r="AG37" s="681"/>
      <c r="AI37" s="133">
        <f>F37-F38</f>
        <v>0</v>
      </c>
      <c r="AJ37" s="133">
        <f>H37-H38</f>
        <v>0</v>
      </c>
      <c r="AK37" s="133">
        <f>J37-J38</f>
        <v>0</v>
      </c>
      <c r="AL37" s="133">
        <f>L37-L38</f>
        <v>0</v>
      </c>
      <c r="AM37" s="133">
        <f>N37-N38</f>
        <v>0</v>
      </c>
      <c r="AN37" s="133">
        <f>P37-P38</f>
        <v>0</v>
      </c>
      <c r="AO37" s="133">
        <f>R37-R38</f>
        <v>0</v>
      </c>
      <c r="AP37" s="133">
        <f>T37-T38</f>
        <v>0</v>
      </c>
      <c r="AQ37" s="133">
        <f>V37-V38</f>
        <v>0</v>
      </c>
      <c r="AR37" s="133">
        <f>X37-X38</f>
        <v>0</v>
      </c>
      <c r="AS37" s="133">
        <f>Z37-Z38</f>
        <v>0</v>
      </c>
      <c r="AT37" s="133">
        <f>AB37-AB38</f>
        <v>0</v>
      </c>
      <c r="AU37" s="133" t="str">
        <f>IF(COUNTIF(AI37:AT37,"&lt;=0"),"1","0")</f>
        <v>1</v>
      </c>
      <c r="AV37" s="133" t="str">
        <f>IFERROR(ROUNDDOWN(AD37/AD38,2),"")</f>
        <v/>
      </c>
    </row>
    <row r="38" spans="1:48">
      <c r="A38" s="678" t="s">
        <v>275</v>
      </c>
      <c r="B38" s="678"/>
      <c r="C38" s="678"/>
      <c r="D38" s="678"/>
      <c r="E38" s="678"/>
      <c r="F38" s="671"/>
      <c r="G38" s="671"/>
      <c r="H38" s="672"/>
      <c r="I38" s="673"/>
      <c r="J38" s="671"/>
      <c r="K38" s="671"/>
      <c r="L38" s="671"/>
      <c r="M38" s="671"/>
      <c r="N38" s="671"/>
      <c r="O38" s="671"/>
      <c r="P38" s="671"/>
      <c r="Q38" s="671"/>
      <c r="R38" s="672"/>
      <c r="S38" s="673"/>
      <c r="T38" s="671"/>
      <c r="U38" s="671"/>
      <c r="V38" s="671"/>
      <c r="W38" s="671"/>
      <c r="X38" s="671"/>
      <c r="Y38" s="671"/>
      <c r="Z38" s="671"/>
      <c r="AA38" s="671"/>
      <c r="AB38" s="671"/>
      <c r="AC38" s="671"/>
      <c r="AD38" s="665">
        <f>SUM(F38:AC38)</f>
        <v>0</v>
      </c>
      <c r="AE38" s="665"/>
      <c r="AF38" s="682"/>
      <c r="AG38" s="683"/>
    </row>
    <row r="40" spans="1:48">
      <c r="A40" s="702" t="str">
        <f>"直近の連続する5年度間において、「定員の恒常的な超過」に該当しているが、"&amp;$A$11&amp;"年度に年間在所率が120％を下回る対応を行っている場合はその対応内容を明記し、☑してください。"</f>
        <v>直近の連続する5年度間において、「定員の恒常的な超過」に該当しているが、令和5年度に年間在所率が120％を下回る対応を行っている場合はその対応内容を明記し、☑してください。</v>
      </c>
      <c r="B40" s="476"/>
      <c r="C40" s="476"/>
      <c r="D40" s="476"/>
      <c r="E40" s="476"/>
      <c r="F40" s="476"/>
      <c r="G40" s="476"/>
      <c r="H40" s="476"/>
      <c r="I40" s="476"/>
      <c r="J40" s="476"/>
      <c r="K40" s="476"/>
      <c r="L40" s="476"/>
      <c r="M40" s="476"/>
      <c r="N40" s="476"/>
      <c r="O40" s="476"/>
      <c r="P40" s="476"/>
      <c r="Q40" s="476"/>
      <c r="R40" s="476"/>
      <c r="S40" s="476"/>
      <c r="T40" s="476"/>
      <c r="U40" s="476"/>
      <c r="V40" s="476"/>
      <c r="W40" s="476"/>
      <c r="X40" s="476"/>
      <c r="Y40" s="476"/>
      <c r="Z40" s="476"/>
      <c r="AA40" s="476"/>
      <c r="AB40" s="476"/>
      <c r="AC40" s="476"/>
      <c r="AD40" s="476"/>
      <c r="AE40" s="703"/>
      <c r="AF40" s="696"/>
      <c r="AG40" s="697"/>
    </row>
    <row r="41" spans="1:48">
      <c r="A41" s="704"/>
      <c r="B41" s="463"/>
      <c r="C41" s="463"/>
      <c r="D41" s="463"/>
      <c r="E41" s="463"/>
      <c r="F41" s="463"/>
      <c r="G41" s="463"/>
      <c r="H41" s="463"/>
      <c r="I41" s="463"/>
      <c r="J41" s="463"/>
      <c r="K41" s="463"/>
      <c r="L41" s="463"/>
      <c r="M41" s="463"/>
      <c r="N41" s="463"/>
      <c r="O41" s="463"/>
      <c r="P41" s="463"/>
      <c r="Q41" s="463"/>
      <c r="R41" s="463"/>
      <c r="S41" s="463"/>
      <c r="T41" s="463"/>
      <c r="U41" s="463"/>
      <c r="V41" s="463"/>
      <c r="W41" s="463"/>
      <c r="X41" s="463"/>
      <c r="Y41" s="463"/>
      <c r="Z41" s="463"/>
      <c r="AA41" s="463"/>
      <c r="AB41" s="463"/>
      <c r="AC41" s="463"/>
      <c r="AD41" s="463"/>
      <c r="AE41" s="705"/>
      <c r="AF41" s="698"/>
      <c r="AG41" s="699"/>
    </row>
    <row r="42" spans="1:48">
      <c r="A42" s="706"/>
      <c r="B42" s="707"/>
      <c r="C42" s="707"/>
      <c r="D42" s="707"/>
      <c r="E42" s="707"/>
      <c r="F42" s="707"/>
      <c r="G42" s="707"/>
      <c r="H42" s="707"/>
      <c r="I42" s="707"/>
      <c r="J42" s="707"/>
      <c r="K42" s="707"/>
      <c r="L42" s="707"/>
      <c r="M42" s="707"/>
      <c r="N42" s="707"/>
      <c r="O42" s="707"/>
      <c r="P42" s="707"/>
      <c r="Q42" s="707"/>
      <c r="R42" s="707"/>
      <c r="S42" s="707"/>
      <c r="T42" s="707"/>
      <c r="U42" s="707"/>
      <c r="V42" s="707"/>
      <c r="W42" s="707"/>
      <c r="X42" s="707"/>
      <c r="Y42" s="707"/>
      <c r="Z42" s="707"/>
      <c r="AA42" s="707"/>
      <c r="AB42" s="707"/>
      <c r="AC42" s="707"/>
      <c r="AD42" s="707"/>
      <c r="AE42" s="708"/>
      <c r="AF42" s="698"/>
      <c r="AG42" s="699"/>
      <c r="AI42" s="372" t="b">
        <v>0</v>
      </c>
      <c r="AJ42" s="133">
        <f>IF($AF$37&lt;1.2,1,0)</f>
        <v>0</v>
      </c>
    </row>
    <row r="43" spans="1:48" ht="32.25" customHeight="1">
      <c r="A43" s="709"/>
      <c r="B43" s="710"/>
      <c r="C43" s="710"/>
      <c r="D43" s="710"/>
      <c r="E43" s="710"/>
      <c r="F43" s="710"/>
      <c r="G43" s="710"/>
      <c r="H43" s="710"/>
      <c r="I43" s="710"/>
      <c r="J43" s="710"/>
      <c r="K43" s="710"/>
      <c r="L43" s="710"/>
      <c r="M43" s="710"/>
      <c r="N43" s="710"/>
      <c r="O43" s="710"/>
      <c r="P43" s="710"/>
      <c r="Q43" s="710"/>
      <c r="R43" s="710"/>
      <c r="S43" s="710"/>
      <c r="T43" s="710"/>
      <c r="U43" s="710"/>
      <c r="V43" s="710"/>
      <c r="W43" s="710"/>
      <c r="X43" s="710"/>
      <c r="Y43" s="710"/>
      <c r="Z43" s="710"/>
      <c r="AA43" s="710"/>
      <c r="AB43" s="710"/>
      <c r="AC43" s="710"/>
      <c r="AD43" s="710"/>
      <c r="AE43" s="711"/>
      <c r="AF43" s="700"/>
      <c r="AG43" s="701"/>
    </row>
  </sheetData>
  <sheetProtection password="C7E9" sheet="1" scenarios="1"/>
  <mergeCells count="422">
    <mergeCell ref="T38:U38"/>
    <mergeCell ref="V38:W38"/>
    <mergeCell ref="X38:Y38"/>
    <mergeCell ref="Z38:AA38"/>
    <mergeCell ref="AB38:AC38"/>
    <mergeCell ref="AD38:AE38"/>
    <mergeCell ref="AF36:AG36"/>
    <mergeCell ref="A37:E37"/>
    <mergeCell ref="F37:G37"/>
    <mergeCell ref="H37:I37"/>
    <mergeCell ref="J37:K37"/>
    <mergeCell ref="L37:M37"/>
    <mergeCell ref="N37:O37"/>
    <mergeCell ref="P37:Q37"/>
    <mergeCell ref="R37:S37"/>
    <mergeCell ref="T37:U37"/>
    <mergeCell ref="V37:W37"/>
    <mergeCell ref="X37:Y37"/>
    <mergeCell ref="Z37:AA37"/>
    <mergeCell ref="AB37:AC37"/>
    <mergeCell ref="AD37:AE37"/>
    <mergeCell ref="AF37:AG38"/>
    <mergeCell ref="A38:E38"/>
    <mergeCell ref="F38:G38"/>
    <mergeCell ref="H38:I38"/>
    <mergeCell ref="J38:K38"/>
    <mergeCell ref="L38:M38"/>
    <mergeCell ref="N38:O38"/>
    <mergeCell ref="P38:Q38"/>
    <mergeCell ref="R38:S38"/>
    <mergeCell ref="Z13:AA13"/>
    <mergeCell ref="AB13:AC13"/>
    <mergeCell ref="AD13:AE13"/>
    <mergeCell ref="A15:AE16"/>
    <mergeCell ref="A17:AE18"/>
    <mergeCell ref="H13:I13"/>
    <mergeCell ref="J13:K13"/>
    <mergeCell ref="L13:M13"/>
    <mergeCell ref="N13:O13"/>
    <mergeCell ref="P13:Q13"/>
    <mergeCell ref="R13:S13"/>
    <mergeCell ref="T13:U13"/>
    <mergeCell ref="V13:W13"/>
    <mergeCell ref="X13:Y13"/>
    <mergeCell ref="X34:Y34"/>
    <mergeCell ref="Z34:AA34"/>
    <mergeCell ref="Z33:AA33"/>
    <mergeCell ref="AB33:AC33"/>
    <mergeCell ref="AF15:AG18"/>
    <mergeCell ref="A40:AE41"/>
    <mergeCell ref="AF40:AG43"/>
    <mergeCell ref="A42:AE43"/>
    <mergeCell ref="A36:C36"/>
    <mergeCell ref="D36:E36"/>
    <mergeCell ref="F36:G36"/>
    <mergeCell ref="H36:I36"/>
    <mergeCell ref="J36:K36"/>
    <mergeCell ref="L36:M36"/>
    <mergeCell ref="N36:O36"/>
    <mergeCell ref="P36:Q36"/>
    <mergeCell ref="R36:S36"/>
    <mergeCell ref="T36:U36"/>
    <mergeCell ref="V36:W36"/>
    <mergeCell ref="X36:Y36"/>
    <mergeCell ref="Z36:AA36"/>
    <mergeCell ref="AB36:AC36"/>
    <mergeCell ref="AD36:AE36"/>
    <mergeCell ref="P35:Q35"/>
    <mergeCell ref="P34:Q34"/>
    <mergeCell ref="R34:S34"/>
    <mergeCell ref="T34:U34"/>
    <mergeCell ref="V34:W34"/>
    <mergeCell ref="T11:U11"/>
    <mergeCell ref="V11:W11"/>
    <mergeCell ref="X11:Y11"/>
    <mergeCell ref="Z11:AA11"/>
    <mergeCell ref="AB11:AC11"/>
    <mergeCell ref="AD11:AE11"/>
    <mergeCell ref="AF11:AG11"/>
    <mergeCell ref="A12:E12"/>
    <mergeCell ref="F12:G12"/>
    <mergeCell ref="H12:I12"/>
    <mergeCell ref="J12:K12"/>
    <mergeCell ref="L12:M12"/>
    <mergeCell ref="N12:O12"/>
    <mergeCell ref="P12:Q12"/>
    <mergeCell ref="R12:S12"/>
    <mergeCell ref="T12:U12"/>
    <mergeCell ref="V12:W12"/>
    <mergeCell ref="X12:Y12"/>
    <mergeCell ref="Z12:AA12"/>
    <mergeCell ref="AB12:AC12"/>
    <mergeCell ref="AD12:AE12"/>
    <mergeCell ref="AF12:AG13"/>
    <mergeCell ref="A13:E13"/>
    <mergeCell ref="F13:G13"/>
    <mergeCell ref="A11:C11"/>
    <mergeCell ref="D11:E11"/>
    <mergeCell ref="F11:G11"/>
    <mergeCell ref="H11:I11"/>
    <mergeCell ref="J11:K11"/>
    <mergeCell ref="L11:M11"/>
    <mergeCell ref="N11:O11"/>
    <mergeCell ref="P11:Q11"/>
    <mergeCell ref="R11:S11"/>
    <mergeCell ref="A1:Y1"/>
    <mergeCell ref="Z1:AG1"/>
    <mergeCell ref="AD35:AE35"/>
    <mergeCell ref="A4:M4"/>
    <mergeCell ref="AD4:AG4"/>
    <mergeCell ref="R4:AC4"/>
    <mergeCell ref="A20:M20"/>
    <mergeCell ref="R20:AC20"/>
    <mergeCell ref="AD20:AG20"/>
    <mergeCell ref="R35:S35"/>
    <mergeCell ref="T35:U35"/>
    <mergeCell ref="V35:W35"/>
    <mergeCell ref="X35:Y35"/>
    <mergeCell ref="Z35:AA35"/>
    <mergeCell ref="AB35:AC35"/>
    <mergeCell ref="AB34:AC34"/>
    <mergeCell ref="AD34:AE34"/>
    <mergeCell ref="AF34:AG35"/>
    <mergeCell ref="A35:E35"/>
    <mergeCell ref="F35:G35"/>
    <mergeCell ref="H35:I35"/>
    <mergeCell ref="J35:K35"/>
    <mergeCell ref="L35:M35"/>
    <mergeCell ref="N35:O35"/>
    <mergeCell ref="AD33:AE33"/>
    <mergeCell ref="AF33:AG33"/>
    <mergeCell ref="A34:E34"/>
    <mergeCell ref="F34:G34"/>
    <mergeCell ref="H34:I34"/>
    <mergeCell ref="J34:K34"/>
    <mergeCell ref="L34:M34"/>
    <mergeCell ref="N34:O34"/>
    <mergeCell ref="N33:O33"/>
    <mergeCell ref="P33:Q33"/>
    <mergeCell ref="R33:S33"/>
    <mergeCell ref="T33:U33"/>
    <mergeCell ref="V33:W33"/>
    <mergeCell ref="X33:Y33"/>
    <mergeCell ref="A33:C33"/>
    <mergeCell ref="D33:E33"/>
    <mergeCell ref="F33:G33"/>
    <mergeCell ref="H33:I33"/>
    <mergeCell ref="J33:K33"/>
    <mergeCell ref="L33:M33"/>
    <mergeCell ref="P32:Q32"/>
    <mergeCell ref="R32:S32"/>
    <mergeCell ref="T32:U32"/>
    <mergeCell ref="V32:W32"/>
    <mergeCell ref="X32:Y32"/>
    <mergeCell ref="Z32:AA32"/>
    <mergeCell ref="A32:E32"/>
    <mergeCell ref="F32:G32"/>
    <mergeCell ref="H32:I32"/>
    <mergeCell ref="J32:K32"/>
    <mergeCell ref="L32:M32"/>
    <mergeCell ref="N32:O32"/>
    <mergeCell ref="V31:W31"/>
    <mergeCell ref="X31:Y31"/>
    <mergeCell ref="Z31:AA31"/>
    <mergeCell ref="AB31:AC31"/>
    <mergeCell ref="AD31:AE31"/>
    <mergeCell ref="AF31:AG32"/>
    <mergeCell ref="AB32:AC32"/>
    <mergeCell ref="AD32:AE32"/>
    <mergeCell ref="AF30:AG30"/>
    <mergeCell ref="A31:E31"/>
    <mergeCell ref="F31:G31"/>
    <mergeCell ref="H31:I31"/>
    <mergeCell ref="J31:K31"/>
    <mergeCell ref="L31:M31"/>
    <mergeCell ref="N31:O31"/>
    <mergeCell ref="P31:Q31"/>
    <mergeCell ref="R31:S31"/>
    <mergeCell ref="T31:U31"/>
    <mergeCell ref="T30:U30"/>
    <mergeCell ref="V30:W30"/>
    <mergeCell ref="X30:Y30"/>
    <mergeCell ref="Z30:AA30"/>
    <mergeCell ref="AB30:AC30"/>
    <mergeCell ref="AD30:AE30"/>
    <mergeCell ref="AD29:AE29"/>
    <mergeCell ref="A30:C30"/>
    <mergeCell ref="D30:E30"/>
    <mergeCell ref="F30:G30"/>
    <mergeCell ref="H30:I30"/>
    <mergeCell ref="J30:K30"/>
    <mergeCell ref="L30:M30"/>
    <mergeCell ref="N30:O30"/>
    <mergeCell ref="P30:Q30"/>
    <mergeCell ref="R30:S30"/>
    <mergeCell ref="R29:S29"/>
    <mergeCell ref="T29:U29"/>
    <mergeCell ref="V29:W29"/>
    <mergeCell ref="X29:Y29"/>
    <mergeCell ref="Z29:AA29"/>
    <mergeCell ref="AB29:AC29"/>
    <mergeCell ref="AF28:AG29"/>
    <mergeCell ref="A29:E29"/>
    <mergeCell ref="F29:G29"/>
    <mergeCell ref="H29:I29"/>
    <mergeCell ref="J29:K29"/>
    <mergeCell ref="L29:M29"/>
    <mergeCell ref="N29:O29"/>
    <mergeCell ref="P29:Q29"/>
    <mergeCell ref="P28:Q28"/>
    <mergeCell ref="R28:S28"/>
    <mergeCell ref="T28:U28"/>
    <mergeCell ref="V28:W28"/>
    <mergeCell ref="X28:Y28"/>
    <mergeCell ref="Z28:AA28"/>
    <mergeCell ref="Z27:AA27"/>
    <mergeCell ref="AB27:AC27"/>
    <mergeCell ref="AD27:AE27"/>
    <mergeCell ref="AF27:AG27"/>
    <mergeCell ref="A28:E28"/>
    <mergeCell ref="F28:G28"/>
    <mergeCell ref="H28:I28"/>
    <mergeCell ref="J28:K28"/>
    <mergeCell ref="L28:M28"/>
    <mergeCell ref="N28:O28"/>
    <mergeCell ref="N27:O27"/>
    <mergeCell ref="P27:Q27"/>
    <mergeCell ref="R27:S27"/>
    <mergeCell ref="T27:U27"/>
    <mergeCell ref="V27:W27"/>
    <mergeCell ref="X27:Y27"/>
    <mergeCell ref="A27:C27"/>
    <mergeCell ref="D27:E27"/>
    <mergeCell ref="F27:G27"/>
    <mergeCell ref="H27:I27"/>
    <mergeCell ref="J27:K27"/>
    <mergeCell ref="L27:M27"/>
    <mergeCell ref="AB28:AC28"/>
    <mergeCell ref="AD28:AE28"/>
    <mergeCell ref="P26:Q26"/>
    <mergeCell ref="R26:S26"/>
    <mergeCell ref="T26:U26"/>
    <mergeCell ref="V26:W26"/>
    <mergeCell ref="X26:Y26"/>
    <mergeCell ref="Z26:AA26"/>
    <mergeCell ref="A26:E26"/>
    <mergeCell ref="F26:G26"/>
    <mergeCell ref="H26:I26"/>
    <mergeCell ref="J26:K26"/>
    <mergeCell ref="L26:M26"/>
    <mergeCell ref="N26:O26"/>
    <mergeCell ref="V25:W25"/>
    <mergeCell ref="X25:Y25"/>
    <mergeCell ref="Z25:AA25"/>
    <mergeCell ref="AB25:AC25"/>
    <mergeCell ref="AD25:AE25"/>
    <mergeCell ref="AF25:AG26"/>
    <mergeCell ref="AB26:AC26"/>
    <mergeCell ref="AD26:AE26"/>
    <mergeCell ref="AF24:AG24"/>
    <mergeCell ref="A25:E25"/>
    <mergeCell ref="F25:G25"/>
    <mergeCell ref="H25:I25"/>
    <mergeCell ref="J25:K25"/>
    <mergeCell ref="L25:M25"/>
    <mergeCell ref="N25:O25"/>
    <mergeCell ref="P25:Q25"/>
    <mergeCell ref="R25:S25"/>
    <mergeCell ref="T25:U25"/>
    <mergeCell ref="T24:U24"/>
    <mergeCell ref="V24:W24"/>
    <mergeCell ref="X24:Y24"/>
    <mergeCell ref="Z24:AA24"/>
    <mergeCell ref="AB24:AC24"/>
    <mergeCell ref="AD24:AE24"/>
    <mergeCell ref="AD23:AE23"/>
    <mergeCell ref="A24:C24"/>
    <mergeCell ref="D24:E24"/>
    <mergeCell ref="F24:G24"/>
    <mergeCell ref="H24:I24"/>
    <mergeCell ref="J24:K24"/>
    <mergeCell ref="L24:M24"/>
    <mergeCell ref="N24:O24"/>
    <mergeCell ref="P24:Q24"/>
    <mergeCell ref="R24:S24"/>
    <mergeCell ref="R23:S23"/>
    <mergeCell ref="T23:U23"/>
    <mergeCell ref="V23:W23"/>
    <mergeCell ref="X23:Y23"/>
    <mergeCell ref="Z23:AA23"/>
    <mergeCell ref="AB23:AC23"/>
    <mergeCell ref="AF22:AG23"/>
    <mergeCell ref="A23:E23"/>
    <mergeCell ref="F23:G23"/>
    <mergeCell ref="H23:I23"/>
    <mergeCell ref="J23:K23"/>
    <mergeCell ref="L23:M23"/>
    <mergeCell ref="N23:O23"/>
    <mergeCell ref="P23:Q23"/>
    <mergeCell ref="P22:Q22"/>
    <mergeCell ref="R22:S22"/>
    <mergeCell ref="T22:U22"/>
    <mergeCell ref="V22:W22"/>
    <mergeCell ref="X22:Y22"/>
    <mergeCell ref="Z22:AA22"/>
    <mergeCell ref="Z21:AA21"/>
    <mergeCell ref="AB21:AC21"/>
    <mergeCell ref="AD21:AE21"/>
    <mergeCell ref="AF21:AG21"/>
    <mergeCell ref="A22:E22"/>
    <mergeCell ref="F22:G22"/>
    <mergeCell ref="H22:I22"/>
    <mergeCell ref="J22:K22"/>
    <mergeCell ref="L22:M22"/>
    <mergeCell ref="N22:O22"/>
    <mergeCell ref="N21:O21"/>
    <mergeCell ref="P21:Q21"/>
    <mergeCell ref="R21:S21"/>
    <mergeCell ref="T21:U21"/>
    <mergeCell ref="V21:W21"/>
    <mergeCell ref="X21:Y21"/>
    <mergeCell ref="A21:C21"/>
    <mergeCell ref="D21:E21"/>
    <mergeCell ref="F21:G21"/>
    <mergeCell ref="H21:I21"/>
    <mergeCell ref="J21:K21"/>
    <mergeCell ref="L21:M21"/>
    <mergeCell ref="AB22:AC22"/>
    <mergeCell ref="AD22:AE22"/>
    <mergeCell ref="V10:W10"/>
    <mergeCell ref="X10:Y10"/>
    <mergeCell ref="Z10:AA10"/>
    <mergeCell ref="AB10:AC10"/>
    <mergeCell ref="AD10:AE10"/>
    <mergeCell ref="AF9:AG10"/>
    <mergeCell ref="A10:E10"/>
    <mergeCell ref="F10:G10"/>
    <mergeCell ref="H10:I10"/>
    <mergeCell ref="J10:K10"/>
    <mergeCell ref="L10:M10"/>
    <mergeCell ref="N10:O10"/>
    <mergeCell ref="P10:Q10"/>
    <mergeCell ref="R10:S10"/>
    <mergeCell ref="T10:U10"/>
    <mergeCell ref="T9:U9"/>
    <mergeCell ref="V9:W9"/>
    <mergeCell ref="X9:Y9"/>
    <mergeCell ref="Z9:AA9"/>
    <mergeCell ref="AB9:AC9"/>
    <mergeCell ref="AD9:AE9"/>
    <mergeCell ref="AD8:AE8"/>
    <mergeCell ref="AF8:AG8"/>
    <mergeCell ref="A9:E9"/>
    <mergeCell ref="F9:G9"/>
    <mergeCell ref="H9:I9"/>
    <mergeCell ref="J9:K9"/>
    <mergeCell ref="L9:M9"/>
    <mergeCell ref="N9:O9"/>
    <mergeCell ref="P9:Q9"/>
    <mergeCell ref="R9:S9"/>
    <mergeCell ref="R8:S8"/>
    <mergeCell ref="T8:U8"/>
    <mergeCell ref="V8:W8"/>
    <mergeCell ref="X8:Y8"/>
    <mergeCell ref="Z8:AA8"/>
    <mergeCell ref="AB8:AC8"/>
    <mergeCell ref="A8:C8"/>
    <mergeCell ref="D8:E8"/>
    <mergeCell ref="F8:G8"/>
    <mergeCell ref="H8:I8"/>
    <mergeCell ref="J8:K8"/>
    <mergeCell ref="L8:M8"/>
    <mergeCell ref="N8:O8"/>
    <mergeCell ref="P8:Q8"/>
    <mergeCell ref="P7:Q7"/>
    <mergeCell ref="Z6:AA6"/>
    <mergeCell ref="AB6:AC6"/>
    <mergeCell ref="AD6:AE6"/>
    <mergeCell ref="AF6:AG7"/>
    <mergeCell ref="A7:E7"/>
    <mergeCell ref="F7:G7"/>
    <mergeCell ref="H7:I7"/>
    <mergeCell ref="J7:K7"/>
    <mergeCell ref="L7:M7"/>
    <mergeCell ref="N7:O7"/>
    <mergeCell ref="N6:O6"/>
    <mergeCell ref="P6:Q6"/>
    <mergeCell ref="R6:S6"/>
    <mergeCell ref="T6:U6"/>
    <mergeCell ref="V6:W6"/>
    <mergeCell ref="X6:Y6"/>
    <mergeCell ref="AB7:AC7"/>
    <mergeCell ref="AD7:AE7"/>
    <mergeCell ref="R7:S7"/>
    <mergeCell ref="T7:U7"/>
    <mergeCell ref="V7:W7"/>
    <mergeCell ref="X7:Y7"/>
    <mergeCell ref="Z7:AA7"/>
    <mergeCell ref="A6:E6"/>
    <mergeCell ref="F6:G6"/>
    <mergeCell ref="H6:I6"/>
    <mergeCell ref="J6:K6"/>
    <mergeCell ref="L6:M6"/>
    <mergeCell ref="L5:M5"/>
    <mergeCell ref="N5:O5"/>
    <mergeCell ref="P5:Q5"/>
    <mergeCell ref="R5:S5"/>
    <mergeCell ref="N2:S2"/>
    <mergeCell ref="T2:AG2"/>
    <mergeCell ref="A3:AG3"/>
    <mergeCell ref="A5:C5"/>
    <mergeCell ref="D5:E5"/>
    <mergeCell ref="F5:G5"/>
    <mergeCell ref="H5:I5"/>
    <mergeCell ref="J5:K5"/>
    <mergeCell ref="X5:Y5"/>
    <mergeCell ref="Z5:AA5"/>
    <mergeCell ref="AB5:AC5"/>
    <mergeCell ref="AD5:AE5"/>
    <mergeCell ref="AF5:AG5"/>
    <mergeCell ref="T5:U5"/>
    <mergeCell ref="V5:W5"/>
  </mergeCells>
  <phoneticPr fontId="2"/>
  <conditionalFormatting sqref="A17:AE18">
    <cfRule type="containsBlanks" dxfId="3" priority="4">
      <formula>LEN(TRIM(A17))=0</formula>
    </cfRule>
  </conditionalFormatting>
  <conditionalFormatting sqref="AF15:AG18">
    <cfRule type="containsBlanks" dxfId="2" priority="3">
      <formula>LEN(TRIM(AF15))=0</formula>
    </cfRule>
  </conditionalFormatting>
  <conditionalFormatting sqref="A42:AE43">
    <cfRule type="containsBlanks" dxfId="1" priority="2">
      <formula>LEN(TRIM(A42))=0</formula>
    </cfRule>
  </conditionalFormatting>
  <conditionalFormatting sqref="AF40:AG43">
    <cfRule type="containsBlanks" dxfId="0" priority="1">
      <formula>LEN(TRIM(AF40))=0</formula>
    </cfRule>
  </conditionalFormatting>
  <hyperlinks>
    <hyperlink ref="AX1" location="総括表!A1" display="総括表に戻る"/>
  </hyperlinks>
  <pageMargins left="0.70866141732283472" right="0.70866141732283472" top="0.74803149606299213" bottom="0.74803149606299213" header="0.31496062992125984" footer="0.31496062992125984"/>
  <pageSetup paperSize="9" scale="77"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65537" r:id="rId4" name="Check Box 1">
              <controlPr locked="0" defaultSize="0" autoFill="0" autoLine="0" autoPict="0">
                <anchor moveWithCells="1">
                  <from>
                    <xdr:col>32</xdr:col>
                    <xdr:colOff>66675</xdr:colOff>
                    <xdr:row>15</xdr:row>
                    <xdr:rowOff>28575</xdr:rowOff>
                  </from>
                  <to>
                    <xdr:col>32</xdr:col>
                    <xdr:colOff>390525</xdr:colOff>
                    <xdr:row>16</xdr:row>
                    <xdr:rowOff>219075</xdr:rowOff>
                  </to>
                </anchor>
              </controlPr>
            </control>
          </mc:Choice>
        </mc:AlternateContent>
        <mc:AlternateContent xmlns:mc="http://schemas.openxmlformats.org/markup-compatibility/2006">
          <mc:Choice Requires="x14">
            <control shapeId="65538" r:id="rId5" name="Check Box 2">
              <controlPr locked="0" defaultSize="0" autoFill="0" autoLine="0" autoPict="0">
                <anchor moveWithCells="1">
                  <from>
                    <xdr:col>32</xdr:col>
                    <xdr:colOff>66675</xdr:colOff>
                    <xdr:row>40</xdr:row>
                    <xdr:rowOff>28575</xdr:rowOff>
                  </from>
                  <to>
                    <xdr:col>32</xdr:col>
                    <xdr:colOff>390525</xdr:colOff>
                    <xdr:row>41</xdr:row>
                    <xdr:rowOff>219075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0"/>
  <sheetViews>
    <sheetView view="pageBreakPreview" zoomScaleNormal="100" zoomScaleSheetLayoutView="100" workbookViewId="0">
      <selection activeCell="F15" sqref="F15"/>
    </sheetView>
  </sheetViews>
  <sheetFormatPr defaultRowHeight="18.75"/>
  <cols>
    <col min="1" max="1" width="2.625" customWidth="1"/>
    <col min="2" max="2" width="7.375" customWidth="1"/>
    <col min="3" max="3" width="10.625" customWidth="1"/>
    <col min="5" max="5" width="9.25" bestFit="1" customWidth="1"/>
    <col min="11" max="11" width="0.875" customWidth="1"/>
    <col min="12" max="12" width="0" hidden="1" customWidth="1"/>
    <col min="14" max="14" width="9.25" bestFit="1" customWidth="1"/>
  </cols>
  <sheetData>
    <row r="1" spans="1:14">
      <c r="H1" s="457" t="str">
        <f>"令和"&amp;申請書!$V$6&amp;"年"&amp;申請書!$X$6&amp;"月"&amp;申請書!$AA$6&amp;"日"</f>
        <v>令和5年月日</v>
      </c>
      <c r="I1" s="457"/>
      <c r="J1" s="457"/>
      <c r="M1" s="109" t="s">
        <v>186</v>
      </c>
    </row>
    <row r="3" spans="1:14" ht="24">
      <c r="B3" s="458" t="s">
        <v>296</v>
      </c>
      <c r="C3" s="417"/>
      <c r="D3" s="417"/>
      <c r="E3" s="417"/>
      <c r="F3" s="417"/>
      <c r="G3" s="417"/>
      <c r="H3" s="417"/>
      <c r="I3" s="417"/>
      <c r="J3" s="417"/>
    </row>
    <row r="4" spans="1:14">
      <c r="A4" s="14"/>
      <c r="B4" s="14"/>
      <c r="C4" s="14"/>
      <c r="D4" s="14"/>
      <c r="E4" s="14"/>
    </row>
    <row r="5" spans="1:14" ht="24" customHeight="1">
      <c r="A5" s="468" t="s">
        <v>9</v>
      </c>
      <c r="B5" s="469"/>
      <c r="C5" s="459" t="str">
        <f>申請書!$O$22</f>
        <v>○○認定こども園</v>
      </c>
      <c r="D5" s="460"/>
      <c r="E5" s="461"/>
      <c r="F5" s="14"/>
      <c r="G5" s="376"/>
      <c r="H5" s="376"/>
      <c r="I5" s="376"/>
      <c r="J5" s="376"/>
      <c r="K5" s="14"/>
    </row>
    <row r="6" spans="1:14" ht="19.5" thickBot="1">
      <c r="C6" s="19"/>
    </row>
    <row r="7" spans="1:14">
      <c r="C7" s="19"/>
      <c r="H7" s="714" t="s">
        <v>307</v>
      </c>
      <c r="I7" s="716" t="str">
        <f>IF(OR(M10=FALSE,$M$13=0),"取得不可",IF(AND($M$13&gt;=1,$I$13&gt;0),"A","B"))</f>
        <v>取得不可</v>
      </c>
      <c r="J7" s="717"/>
    </row>
    <row r="8" spans="1:14" ht="19.5" thickBot="1">
      <c r="C8" s="19"/>
      <c r="H8" s="715"/>
      <c r="I8" s="718"/>
      <c r="J8" s="719"/>
    </row>
    <row r="9" spans="1:14" ht="7.5" customHeight="1">
      <c r="C9" s="19"/>
      <c r="D9" s="14"/>
    </row>
    <row r="10" spans="1:14" ht="18.75" customHeight="1">
      <c r="A10" s="139">
        <v>1</v>
      </c>
      <c r="B10" s="140" t="s">
        <v>297</v>
      </c>
      <c r="C10" s="140"/>
      <c r="D10" s="140"/>
      <c r="E10" s="140"/>
      <c r="F10" s="197"/>
      <c r="G10" s="140" t="s">
        <v>198</v>
      </c>
      <c r="H10" s="197"/>
      <c r="I10" s="140" t="s">
        <v>199</v>
      </c>
      <c r="J10" s="141"/>
      <c r="K10" s="145"/>
      <c r="M10" s="359" t="b">
        <v>0</v>
      </c>
    </row>
    <row r="11" spans="1:14" ht="6" customHeight="1">
      <c r="A11" s="145"/>
      <c r="B11" s="147"/>
      <c r="C11" s="147"/>
      <c r="D11" s="147"/>
      <c r="E11" s="147"/>
      <c r="F11" s="147"/>
      <c r="G11" s="145"/>
      <c r="H11" s="145"/>
      <c r="I11" s="145"/>
      <c r="J11" s="145"/>
      <c r="K11" s="145"/>
    </row>
    <row r="12" spans="1:14" ht="18.75" customHeight="1">
      <c r="A12" s="154">
        <v>2</v>
      </c>
      <c r="B12" s="150" t="s">
        <v>306</v>
      </c>
      <c r="C12" s="213"/>
      <c r="D12" s="213"/>
      <c r="E12" s="150"/>
      <c r="F12" s="150"/>
      <c r="G12" s="150"/>
      <c r="H12" s="150"/>
      <c r="I12" s="150"/>
      <c r="J12" s="151"/>
      <c r="K12" s="145"/>
    </row>
    <row r="13" spans="1:14" ht="18.75" customHeight="1">
      <c r="A13" s="155"/>
      <c r="B13" s="533" t="s">
        <v>303</v>
      </c>
      <c r="C13" s="450"/>
      <c r="D13" s="450"/>
      <c r="E13" s="450"/>
      <c r="F13" s="145">
        <f>申請書!$O$20</f>
        <v>4</v>
      </c>
      <c r="G13" s="145" t="s">
        <v>298</v>
      </c>
      <c r="H13" s="145"/>
      <c r="I13" s="196">
        <f>SUM(L15:L19)</f>
        <v>0</v>
      </c>
      <c r="J13" s="152" t="s">
        <v>286</v>
      </c>
      <c r="K13" s="145"/>
      <c r="M13">
        <f>$I$13+$I$21</f>
        <v>0</v>
      </c>
      <c r="N13" s="211"/>
    </row>
    <row r="14" spans="1:14" ht="18.75" customHeight="1">
      <c r="A14" s="155"/>
      <c r="B14" s="147"/>
      <c r="C14" s="713" t="s">
        <v>299</v>
      </c>
      <c r="D14" s="713"/>
      <c r="E14" s="129" t="s">
        <v>300</v>
      </c>
      <c r="F14" s="129" t="s">
        <v>301</v>
      </c>
      <c r="G14" s="713" t="s">
        <v>302</v>
      </c>
      <c r="H14" s="586"/>
      <c r="I14" s="586"/>
      <c r="J14" s="586"/>
      <c r="K14" s="145"/>
    </row>
    <row r="15" spans="1:14" ht="18.75" customHeight="1">
      <c r="A15" s="155"/>
      <c r="B15" s="145"/>
      <c r="C15" s="712"/>
      <c r="D15" s="712"/>
      <c r="E15" s="212"/>
      <c r="F15" s="209" t="str">
        <f>IF(E15="","",(DATEDIF(E15,申請書!$AJ$1,"Y")))</f>
        <v/>
      </c>
      <c r="G15" s="720"/>
      <c r="H15" s="498"/>
      <c r="I15" s="498"/>
      <c r="J15" s="498"/>
      <c r="K15" s="145"/>
      <c r="L15">
        <f>ROUNDDOWN(COUNTA(C15:E15)/2,0)</f>
        <v>0</v>
      </c>
    </row>
    <row r="16" spans="1:14" ht="18.75" customHeight="1">
      <c r="A16" s="155"/>
      <c r="B16" s="32"/>
      <c r="C16" s="712"/>
      <c r="D16" s="712"/>
      <c r="E16" s="149"/>
      <c r="F16" s="209" t="str">
        <f>IF(E16="","",(DATEDIF(E16,申請書!$AJ$1,"Y")))</f>
        <v/>
      </c>
      <c r="G16" s="720"/>
      <c r="H16" s="498"/>
      <c r="I16" s="498"/>
      <c r="J16" s="498"/>
      <c r="K16" s="145"/>
      <c r="L16">
        <f t="shared" ref="L16:L19" si="0">ROUNDDOWN(COUNTA(C16:E16)/2,0)</f>
        <v>0</v>
      </c>
    </row>
    <row r="17" spans="1:12" ht="18.75" customHeight="1">
      <c r="A17" s="155"/>
      <c r="B17" s="147"/>
      <c r="C17" s="712"/>
      <c r="D17" s="712"/>
      <c r="E17" s="210"/>
      <c r="F17" s="209" t="str">
        <f>IF(E17="","",(DATEDIF(E17,申請書!$AJ$1,"Y")))</f>
        <v/>
      </c>
      <c r="G17" s="720"/>
      <c r="H17" s="498"/>
      <c r="I17" s="498"/>
      <c r="J17" s="498"/>
      <c r="K17" s="145"/>
      <c r="L17">
        <f t="shared" si="0"/>
        <v>0</v>
      </c>
    </row>
    <row r="18" spans="1:12" ht="18.75" customHeight="1">
      <c r="A18" s="155"/>
      <c r="B18" s="145"/>
      <c r="C18" s="712"/>
      <c r="D18" s="712"/>
      <c r="E18" s="149"/>
      <c r="F18" s="209" t="str">
        <f>IF(E18="","",(DATEDIF(E18,申請書!$AJ$1,"Y")))</f>
        <v/>
      </c>
      <c r="G18" s="720"/>
      <c r="H18" s="498"/>
      <c r="I18" s="498"/>
      <c r="J18" s="498"/>
      <c r="K18" s="145"/>
      <c r="L18">
        <f t="shared" si="0"/>
        <v>0</v>
      </c>
    </row>
    <row r="19" spans="1:12" ht="18.75" customHeight="1">
      <c r="A19" s="155"/>
      <c r="B19" s="145"/>
      <c r="C19" s="712"/>
      <c r="D19" s="712"/>
      <c r="E19" s="149"/>
      <c r="F19" s="209" t="str">
        <f>IF(E19="","",(DATEDIF(E19,申請書!$AJ$1,"Y")))</f>
        <v/>
      </c>
      <c r="G19" s="720"/>
      <c r="H19" s="498"/>
      <c r="I19" s="498"/>
      <c r="J19" s="498"/>
      <c r="K19" s="145"/>
      <c r="L19">
        <f t="shared" si="0"/>
        <v>0</v>
      </c>
    </row>
    <row r="20" spans="1:12" ht="18.75" customHeight="1">
      <c r="A20" s="155"/>
      <c r="B20" s="145"/>
      <c r="C20" s="145"/>
      <c r="D20" s="145"/>
      <c r="E20" s="145"/>
      <c r="F20" s="145"/>
      <c r="G20" s="145"/>
      <c r="H20" s="145"/>
      <c r="I20" s="145"/>
      <c r="J20" s="152"/>
      <c r="K20" s="145"/>
    </row>
    <row r="21" spans="1:12" ht="18.75" customHeight="1">
      <c r="A21" s="155"/>
      <c r="B21" s="533" t="s">
        <v>304</v>
      </c>
      <c r="C21" s="450"/>
      <c r="D21" s="450"/>
      <c r="E21" s="450"/>
      <c r="F21" s="145">
        <f>申請書!$O$20</f>
        <v>4</v>
      </c>
      <c r="G21" s="145" t="s">
        <v>298</v>
      </c>
      <c r="H21" s="145"/>
      <c r="I21" s="196">
        <f>SUM(L23:L36)</f>
        <v>0</v>
      </c>
      <c r="J21" s="152" t="s">
        <v>286</v>
      </c>
      <c r="K21" s="145"/>
    </row>
    <row r="22" spans="1:12" ht="18.75" customHeight="1">
      <c r="A22" s="155"/>
      <c r="B22" s="147"/>
      <c r="C22" s="713" t="s">
        <v>299</v>
      </c>
      <c r="D22" s="713"/>
      <c r="E22" s="129" t="s">
        <v>300</v>
      </c>
      <c r="F22" s="129" t="s">
        <v>301</v>
      </c>
      <c r="G22" s="713" t="s">
        <v>302</v>
      </c>
      <c r="H22" s="586"/>
      <c r="I22" s="586"/>
      <c r="J22" s="586"/>
      <c r="K22" s="145"/>
    </row>
    <row r="23" spans="1:12" ht="18.75" customHeight="1">
      <c r="A23" s="155"/>
      <c r="B23" s="145"/>
      <c r="C23" s="712"/>
      <c r="D23" s="712"/>
      <c r="E23" s="212"/>
      <c r="F23" s="209" t="str">
        <f>IF(E23="","",(DATEDIF(E23,申請書!$AJ$1,"Y")))</f>
        <v/>
      </c>
      <c r="G23" s="720"/>
      <c r="H23" s="498"/>
      <c r="I23" s="498"/>
      <c r="J23" s="498"/>
      <c r="K23" s="145"/>
      <c r="L23">
        <f t="shared" ref="L23:L36" si="1">ROUNDDOWN(COUNTA(C23:E23)/2,0)</f>
        <v>0</v>
      </c>
    </row>
    <row r="24" spans="1:12" ht="18.75" customHeight="1">
      <c r="A24" s="155"/>
      <c r="B24" s="32"/>
      <c r="C24" s="712"/>
      <c r="D24" s="712"/>
      <c r="E24" s="149"/>
      <c r="F24" s="209" t="str">
        <f>IF(E24="","",(DATEDIF(E24,申請書!$AJ$1,"Y")))</f>
        <v/>
      </c>
      <c r="G24" s="720"/>
      <c r="H24" s="498"/>
      <c r="I24" s="498"/>
      <c r="J24" s="498"/>
      <c r="K24" s="145"/>
      <c r="L24">
        <f t="shared" si="1"/>
        <v>0</v>
      </c>
    </row>
    <row r="25" spans="1:12" ht="18.75" customHeight="1">
      <c r="A25" s="155"/>
      <c r="B25" s="147"/>
      <c r="C25" s="712"/>
      <c r="D25" s="712"/>
      <c r="E25" s="210"/>
      <c r="F25" s="209" t="str">
        <f>IF(E25="","",(DATEDIF(E25,申請書!$AJ$1,"Y")))</f>
        <v/>
      </c>
      <c r="G25" s="720"/>
      <c r="H25" s="498"/>
      <c r="I25" s="498"/>
      <c r="J25" s="498"/>
      <c r="K25" s="145"/>
      <c r="L25">
        <f t="shared" si="1"/>
        <v>0</v>
      </c>
    </row>
    <row r="26" spans="1:12" ht="18.75" customHeight="1">
      <c r="A26" s="155"/>
      <c r="B26" s="145"/>
      <c r="C26" s="712"/>
      <c r="D26" s="712"/>
      <c r="E26" s="149"/>
      <c r="F26" s="209" t="str">
        <f>IF(E26="","",(DATEDIF(E26,申請書!$AJ$1,"Y")))</f>
        <v/>
      </c>
      <c r="G26" s="720"/>
      <c r="H26" s="498"/>
      <c r="I26" s="498"/>
      <c r="J26" s="498"/>
      <c r="K26" s="145"/>
      <c r="L26">
        <f t="shared" si="1"/>
        <v>0</v>
      </c>
    </row>
    <row r="27" spans="1:12" ht="18.75" customHeight="1">
      <c r="A27" s="155"/>
      <c r="B27" s="145"/>
      <c r="C27" s="712"/>
      <c r="D27" s="712"/>
      <c r="E27" s="149"/>
      <c r="F27" s="209" t="str">
        <f>IF(E27="","",(DATEDIF(E27,申請書!$AJ$1,"Y")))</f>
        <v/>
      </c>
      <c r="G27" s="720"/>
      <c r="H27" s="498"/>
      <c r="I27" s="498"/>
      <c r="J27" s="498"/>
      <c r="K27" s="145"/>
      <c r="L27">
        <f t="shared" si="1"/>
        <v>0</v>
      </c>
    </row>
    <row r="28" spans="1:12" ht="18.75" customHeight="1">
      <c r="A28" s="155"/>
      <c r="B28" s="145"/>
      <c r="C28" s="712"/>
      <c r="D28" s="712"/>
      <c r="E28" s="149"/>
      <c r="F28" s="209" t="str">
        <f>IF(E28="","",(DATEDIF(E28,申請書!$AJ$1,"Y")))</f>
        <v/>
      </c>
      <c r="G28" s="720"/>
      <c r="H28" s="498"/>
      <c r="I28" s="498"/>
      <c r="J28" s="498"/>
      <c r="K28" s="145"/>
      <c r="L28">
        <f t="shared" si="1"/>
        <v>0</v>
      </c>
    </row>
    <row r="29" spans="1:12" ht="18.75" customHeight="1">
      <c r="A29" s="155"/>
      <c r="B29" s="145"/>
      <c r="C29" s="712"/>
      <c r="D29" s="712"/>
      <c r="E29" s="149"/>
      <c r="F29" s="209" t="str">
        <f>IF(E29="","",(DATEDIF(E29,申請書!$AJ$1,"Y")))</f>
        <v/>
      </c>
      <c r="G29" s="720"/>
      <c r="H29" s="498"/>
      <c r="I29" s="498"/>
      <c r="J29" s="498"/>
      <c r="K29" s="145"/>
      <c r="L29">
        <f t="shared" si="1"/>
        <v>0</v>
      </c>
    </row>
    <row r="30" spans="1:12" ht="18.75" customHeight="1">
      <c r="A30" s="155"/>
      <c r="B30" s="145"/>
      <c r="C30" s="712"/>
      <c r="D30" s="712"/>
      <c r="E30" s="149"/>
      <c r="F30" s="209" t="str">
        <f>IF(E30="","",(DATEDIF(E30,申請書!$AJ$1,"Y")))</f>
        <v/>
      </c>
      <c r="G30" s="720"/>
      <c r="H30" s="498"/>
      <c r="I30" s="498"/>
      <c r="J30" s="498"/>
      <c r="K30" s="145"/>
      <c r="L30">
        <f t="shared" si="1"/>
        <v>0</v>
      </c>
    </row>
    <row r="31" spans="1:12" ht="18.75" customHeight="1">
      <c r="A31" s="155"/>
      <c r="B31" s="145"/>
      <c r="C31" s="712"/>
      <c r="D31" s="712"/>
      <c r="E31" s="149"/>
      <c r="F31" s="209" t="str">
        <f>IF(E31="","",(DATEDIF(E31,申請書!$AJ$1,"Y")))</f>
        <v/>
      </c>
      <c r="G31" s="720"/>
      <c r="H31" s="498"/>
      <c r="I31" s="498"/>
      <c r="J31" s="498"/>
      <c r="K31" s="145"/>
      <c r="L31">
        <f t="shared" si="1"/>
        <v>0</v>
      </c>
    </row>
    <row r="32" spans="1:12" ht="18.75" customHeight="1">
      <c r="A32" s="155"/>
      <c r="B32" s="145"/>
      <c r="C32" s="712"/>
      <c r="D32" s="712"/>
      <c r="E32" s="149"/>
      <c r="F32" s="209" t="str">
        <f>IF(E32="","",(DATEDIF(E32,申請書!$AJ$1,"Y")))</f>
        <v/>
      </c>
      <c r="G32" s="720"/>
      <c r="H32" s="498"/>
      <c r="I32" s="498"/>
      <c r="J32" s="498"/>
      <c r="K32" s="145"/>
      <c r="L32">
        <f t="shared" si="1"/>
        <v>0</v>
      </c>
    </row>
    <row r="33" spans="1:12" ht="18.75" customHeight="1">
      <c r="A33" s="155"/>
      <c r="B33" s="145"/>
      <c r="C33" s="712"/>
      <c r="D33" s="712"/>
      <c r="E33" s="149"/>
      <c r="F33" s="209" t="str">
        <f>IF(E33="","",(DATEDIF(E33,申請書!$AJ$1,"Y")))</f>
        <v/>
      </c>
      <c r="G33" s="720"/>
      <c r="H33" s="498"/>
      <c r="I33" s="498"/>
      <c r="J33" s="498"/>
      <c r="K33" s="145"/>
      <c r="L33">
        <f t="shared" si="1"/>
        <v>0</v>
      </c>
    </row>
    <row r="34" spans="1:12" ht="18.75" customHeight="1">
      <c r="A34" s="155"/>
      <c r="B34" s="145"/>
      <c r="C34" s="712"/>
      <c r="D34" s="712"/>
      <c r="E34" s="149"/>
      <c r="F34" s="209" t="str">
        <f>IF(E34="","",(DATEDIF(E34,申請書!$AJ$1,"Y")))</f>
        <v/>
      </c>
      <c r="G34" s="720"/>
      <c r="H34" s="498"/>
      <c r="I34" s="498"/>
      <c r="J34" s="498"/>
      <c r="K34" s="145"/>
      <c r="L34">
        <f t="shared" si="1"/>
        <v>0</v>
      </c>
    </row>
    <row r="35" spans="1:12" ht="18.75" customHeight="1">
      <c r="A35" s="155"/>
      <c r="B35" s="145"/>
      <c r="C35" s="712"/>
      <c r="D35" s="712"/>
      <c r="E35" s="149"/>
      <c r="F35" s="209" t="str">
        <f>IF(E35="","",(DATEDIF(E35,申請書!$AJ$1,"Y")))</f>
        <v/>
      </c>
      <c r="G35" s="720"/>
      <c r="H35" s="498"/>
      <c r="I35" s="498"/>
      <c r="J35" s="498"/>
      <c r="K35" s="145"/>
      <c r="L35">
        <f t="shared" si="1"/>
        <v>0</v>
      </c>
    </row>
    <row r="36" spans="1:12" ht="18.75" customHeight="1">
      <c r="A36" s="155"/>
      <c r="B36" s="145"/>
      <c r="C36" s="712"/>
      <c r="D36" s="712"/>
      <c r="E36" s="149"/>
      <c r="F36" s="209" t="str">
        <f>IF(E36="","",(DATEDIF(E36,申請書!$AJ$1,"Y")))</f>
        <v/>
      </c>
      <c r="G36" s="720"/>
      <c r="H36" s="498"/>
      <c r="I36" s="498"/>
      <c r="J36" s="498"/>
      <c r="K36" s="145"/>
      <c r="L36">
        <f t="shared" si="1"/>
        <v>0</v>
      </c>
    </row>
    <row r="37" spans="1:12" ht="18.75" customHeight="1">
      <c r="A37" s="155"/>
      <c r="B37" s="721" t="s">
        <v>305</v>
      </c>
      <c r="C37" s="722"/>
      <c r="D37" s="722"/>
      <c r="E37" s="722"/>
      <c r="F37" s="722"/>
      <c r="G37" s="722"/>
      <c r="H37" s="722"/>
      <c r="I37" s="722"/>
      <c r="J37" s="723"/>
      <c r="K37" s="145"/>
    </row>
    <row r="38" spans="1:12" ht="18.75" customHeight="1">
      <c r="A38" s="142"/>
      <c r="B38" s="724"/>
      <c r="C38" s="724"/>
      <c r="D38" s="724"/>
      <c r="E38" s="724"/>
      <c r="F38" s="724"/>
      <c r="G38" s="724"/>
      <c r="H38" s="724"/>
      <c r="I38" s="724"/>
      <c r="J38" s="725"/>
      <c r="K38" s="145"/>
    </row>
    <row r="39" spans="1:12" ht="18.75" customHeight="1">
      <c r="A39" s="145"/>
      <c r="B39" s="145"/>
      <c r="C39" s="146"/>
      <c r="D39" s="146"/>
      <c r="E39" s="146"/>
      <c r="F39" s="146"/>
      <c r="G39" s="146"/>
      <c r="H39" s="146"/>
      <c r="I39" s="146"/>
      <c r="J39" s="146"/>
      <c r="K39" s="145"/>
    </row>
    <row r="40" spans="1:12" ht="18.75" customHeight="1">
      <c r="A40" s="145"/>
      <c r="B40" s="145"/>
      <c r="C40" s="145"/>
      <c r="D40" s="145"/>
      <c r="E40" s="145"/>
      <c r="F40" s="145"/>
      <c r="G40" s="145"/>
      <c r="H40" s="145"/>
      <c r="I40" s="145"/>
      <c r="J40" s="145"/>
      <c r="K40" s="145"/>
    </row>
  </sheetData>
  <mergeCells count="51">
    <mergeCell ref="C36:D36"/>
    <mergeCell ref="G36:J36"/>
    <mergeCell ref="B37:J38"/>
    <mergeCell ref="C23:D23"/>
    <mergeCell ref="G23:J23"/>
    <mergeCell ref="C24:D24"/>
    <mergeCell ref="C35:D35"/>
    <mergeCell ref="G35:J35"/>
    <mergeCell ref="C26:D26"/>
    <mergeCell ref="G26:J26"/>
    <mergeCell ref="C27:D27"/>
    <mergeCell ref="G27:J27"/>
    <mergeCell ref="C28:D28"/>
    <mergeCell ref="G28:J28"/>
    <mergeCell ref="C34:D34"/>
    <mergeCell ref="G34:J34"/>
    <mergeCell ref="C33:D33"/>
    <mergeCell ref="G33:J33"/>
    <mergeCell ref="G24:J24"/>
    <mergeCell ref="C25:D25"/>
    <mergeCell ref="G25:J25"/>
    <mergeCell ref="C29:D29"/>
    <mergeCell ref="G29:J29"/>
    <mergeCell ref="C30:D30"/>
    <mergeCell ref="G30:J30"/>
    <mergeCell ref="C31:D31"/>
    <mergeCell ref="G31:J31"/>
    <mergeCell ref="G16:J16"/>
    <mergeCell ref="G17:J17"/>
    <mergeCell ref="C32:D32"/>
    <mergeCell ref="G32:J32"/>
    <mergeCell ref="C19:D19"/>
    <mergeCell ref="G19:J19"/>
    <mergeCell ref="B21:E21"/>
    <mergeCell ref="C22:D22"/>
    <mergeCell ref="G22:J22"/>
    <mergeCell ref="G18:J18"/>
    <mergeCell ref="C16:D16"/>
    <mergeCell ref="C17:D17"/>
    <mergeCell ref="C18:D18"/>
    <mergeCell ref="C15:D15"/>
    <mergeCell ref="G14:J14"/>
    <mergeCell ref="H1:J1"/>
    <mergeCell ref="B3:J3"/>
    <mergeCell ref="A5:B5"/>
    <mergeCell ref="C5:E5"/>
    <mergeCell ref="H7:H8"/>
    <mergeCell ref="I7:J8"/>
    <mergeCell ref="B13:E13"/>
    <mergeCell ref="G15:J15"/>
    <mergeCell ref="C14:D14"/>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3801" r:id="rId4" name="Check Box 9">
              <controlPr defaultSize="0" autoFill="0" autoLine="0" autoPict="0">
                <anchor moveWithCells="1">
                  <from>
                    <xdr:col>5</xdr:col>
                    <xdr:colOff>228600</xdr:colOff>
                    <xdr:row>8</xdr:row>
                    <xdr:rowOff>66675</xdr:rowOff>
                  </from>
                  <to>
                    <xdr:col>5</xdr:col>
                    <xdr:colOff>533400</xdr:colOff>
                    <xdr:row>10</xdr:row>
                    <xdr:rowOff>28575</xdr:rowOff>
                  </to>
                </anchor>
              </controlPr>
            </control>
          </mc:Choice>
        </mc:AlternateContent>
        <mc:AlternateContent xmlns:mc="http://schemas.openxmlformats.org/markup-compatibility/2006">
          <mc:Choice Requires="x14">
            <control shapeId="33803" r:id="rId5" name="Check Box 11">
              <controlPr defaultSize="0" autoFill="0" autoLine="0" autoPict="0">
                <anchor moveWithCells="1">
                  <from>
                    <xdr:col>7</xdr:col>
                    <xdr:colOff>238125</xdr:colOff>
                    <xdr:row>8</xdr:row>
                    <xdr:rowOff>66675</xdr:rowOff>
                  </from>
                  <to>
                    <xdr:col>7</xdr:col>
                    <xdr:colOff>542925</xdr:colOff>
                    <xdr:row>10</xdr:row>
                    <xdr:rowOff>28575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9"/>
  <sheetViews>
    <sheetView view="pageBreakPreview" topLeftCell="A4" zoomScaleNormal="100" zoomScaleSheetLayoutView="100" workbookViewId="0">
      <selection activeCell="M11" sqref="M11"/>
    </sheetView>
  </sheetViews>
  <sheetFormatPr defaultRowHeight="18.75"/>
  <cols>
    <col min="1" max="1" width="2.625" customWidth="1"/>
    <col min="2" max="2" width="7.375" customWidth="1"/>
    <col min="10" max="10" width="11.875" customWidth="1"/>
    <col min="11" max="11" width="0.75" hidden="1" customWidth="1"/>
  </cols>
  <sheetData>
    <row r="1" spans="1:17">
      <c r="H1" s="457" t="str">
        <f>"令和"&amp;申請書!$V$6&amp;"年"&amp;申請書!$X$6&amp;"月"&amp;申請書!$AA$6&amp;"日"</f>
        <v>令和5年月日</v>
      </c>
      <c r="I1" s="457"/>
      <c r="J1" s="457"/>
      <c r="M1" s="109" t="s">
        <v>186</v>
      </c>
    </row>
    <row r="2" spans="1:17" ht="4.5" customHeight="1"/>
    <row r="3" spans="1:17" ht="24">
      <c r="B3" s="458" t="s">
        <v>308</v>
      </c>
      <c r="C3" s="417"/>
      <c r="D3" s="417"/>
      <c r="E3" s="417"/>
      <c r="F3" s="417"/>
      <c r="G3" s="417"/>
      <c r="H3" s="417"/>
      <c r="I3" s="417"/>
      <c r="J3" s="417"/>
    </row>
    <row r="4" spans="1:17" ht="3.75" customHeight="1">
      <c r="A4" s="25"/>
      <c r="B4" s="25"/>
    </row>
    <row r="5" spans="1:17" ht="24" customHeight="1">
      <c r="A5" s="468" t="s">
        <v>9</v>
      </c>
      <c r="B5" s="469"/>
      <c r="C5" s="459" t="str">
        <f>申請書!$O$22</f>
        <v>○○認定こども園</v>
      </c>
      <c r="D5" s="460"/>
      <c r="E5" s="461"/>
      <c r="F5" s="14"/>
      <c r="G5" s="376"/>
      <c r="H5" s="376"/>
      <c r="I5" s="376"/>
      <c r="J5" s="376"/>
      <c r="K5" s="6"/>
    </row>
    <row r="6" spans="1:17" ht="25.5" customHeight="1" thickBot="1">
      <c r="C6" s="19"/>
    </row>
    <row r="7" spans="1:17" ht="25.5" customHeight="1" thickBot="1">
      <c r="B7" s="726" t="s">
        <v>483</v>
      </c>
      <c r="C7" s="615"/>
      <c r="D7" s="615"/>
      <c r="E7" s="615"/>
      <c r="F7" s="615"/>
      <c r="G7" s="615"/>
      <c r="H7" s="615"/>
      <c r="I7" s="727" t="str">
        <f>IF(AND($P$8=1,$P$9=1),"減算無し",IF(AND($P$8=0,$P$9=0),"1号・2.3号減算",IF(AND($P$8=0,$P$9=1),"１号減算","２・３号減算")))</f>
        <v>1号・2.3号減算</v>
      </c>
      <c r="J7" s="728"/>
    </row>
    <row r="8" spans="1:17" ht="25.5" customHeight="1">
      <c r="A8" s="200">
        <v>1</v>
      </c>
      <c r="B8" s="201" t="s">
        <v>279</v>
      </c>
      <c r="C8" s="19"/>
      <c r="D8" s="14"/>
      <c r="L8" s="359"/>
      <c r="O8" t="s">
        <v>132</v>
      </c>
      <c r="P8">
        <f>IF(AND(L9=TRUE,L10=TRUE,$Q$8&gt;1),1,0)</f>
        <v>0</v>
      </c>
      <c r="Q8">
        <f>COUNTIF($L$14:$L$22,TRUE)</f>
        <v>0</v>
      </c>
    </row>
    <row r="9" spans="1:17" ht="18.75" customHeight="1">
      <c r="A9" s="69"/>
      <c r="B9" s="468" t="s">
        <v>280</v>
      </c>
      <c r="C9" s="462"/>
      <c r="D9" s="462"/>
      <c r="E9" s="197"/>
      <c r="F9" s="140" t="s">
        <v>198</v>
      </c>
      <c r="G9" s="16"/>
      <c r="H9" s="16"/>
      <c r="I9" s="348"/>
      <c r="J9" s="141" t="s">
        <v>199</v>
      </c>
      <c r="K9" s="145"/>
      <c r="L9" s="359" t="b">
        <v>0</v>
      </c>
      <c r="O9" t="s">
        <v>309</v>
      </c>
      <c r="P9">
        <f>IF(AND(L24=TRUE,L25=TRUE,$Q$9&gt;1),1,0)</f>
        <v>0</v>
      </c>
      <c r="Q9">
        <f>COUNTIF($L$29:$L$36,TRUE)</f>
        <v>0</v>
      </c>
    </row>
    <row r="10" spans="1:17" ht="18.75" customHeight="1">
      <c r="A10" s="145"/>
      <c r="B10" s="153" t="s">
        <v>281</v>
      </c>
      <c r="C10" s="63"/>
      <c r="D10" s="63"/>
      <c r="E10" s="198"/>
      <c r="F10" s="150" t="s">
        <v>198</v>
      </c>
      <c r="G10" s="198"/>
      <c r="H10" s="150" t="s">
        <v>282</v>
      </c>
      <c r="I10" s="198"/>
      <c r="J10" s="151" t="s">
        <v>199</v>
      </c>
      <c r="K10" s="145"/>
      <c r="L10" s="359" t="b">
        <v>0</v>
      </c>
    </row>
    <row r="11" spans="1:17" ht="18.75" customHeight="1">
      <c r="A11" s="145"/>
      <c r="B11" s="142"/>
      <c r="C11" s="156"/>
      <c r="D11" s="156"/>
      <c r="E11" s="143"/>
      <c r="F11" s="143"/>
      <c r="G11" s="199"/>
      <c r="H11" s="143" t="s">
        <v>283</v>
      </c>
      <c r="I11" s="143"/>
      <c r="J11" s="144"/>
      <c r="K11" s="145"/>
      <c r="L11" s="359"/>
    </row>
    <row r="12" spans="1:17" ht="18.75" customHeight="1">
      <c r="A12" s="145"/>
      <c r="B12" s="148" t="s">
        <v>284</v>
      </c>
      <c r="C12" s="145"/>
      <c r="D12" s="145"/>
      <c r="E12" s="145"/>
      <c r="F12" s="145"/>
      <c r="G12" s="145"/>
      <c r="H12" s="145"/>
      <c r="I12" s="145"/>
      <c r="J12" s="145"/>
      <c r="K12" s="145"/>
      <c r="L12" s="351"/>
    </row>
    <row r="13" spans="1:17" ht="123" customHeight="1">
      <c r="A13" s="145"/>
      <c r="B13" s="729"/>
      <c r="C13" s="731" t="s">
        <v>498</v>
      </c>
      <c r="D13" s="731"/>
      <c r="E13" s="731"/>
      <c r="F13" s="731"/>
      <c r="G13" s="731"/>
      <c r="H13" s="731"/>
      <c r="I13" s="731"/>
      <c r="J13" s="732"/>
      <c r="K13" s="145"/>
      <c r="L13" s="351"/>
    </row>
    <row r="14" spans="1:17" ht="18.75" customHeight="1">
      <c r="A14" s="145"/>
      <c r="B14" s="730"/>
      <c r="C14" s="202"/>
      <c r="D14" s="143"/>
      <c r="E14" s="158">
        <f>申請書!$O$20</f>
        <v>4</v>
      </c>
      <c r="F14" s="394" t="s">
        <v>497</v>
      </c>
      <c r="G14" s="203"/>
      <c r="H14" s="203"/>
      <c r="I14" s="204"/>
      <c r="J14" s="144" t="s">
        <v>286</v>
      </c>
      <c r="K14" s="145"/>
      <c r="L14" s="359" t="b">
        <v>0</v>
      </c>
    </row>
    <row r="15" spans="1:17" ht="96.75" customHeight="1">
      <c r="A15" s="145"/>
      <c r="B15" s="729"/>
      <c r="C15" s="731" t="s">
        <v>294</v>
      </c>
      <c r="D15" s="731"/>
      <c r="E15" s="731"/>
      <c r="F15" s="731"/>
      <c r="G15" s="731"/>
      <c r="H15" s="731"/>
      <c r="I15" s="731"/>
      <c r="J15" s="732"/>
      <c r="K15" s="145"/>
      <c r="L15" s="351"/>
    </row>
    <row r="16" spans="1:17" ht="18.75" customHeight="1">
      <c r="A16" s="145"/>
      <c r="B16" s="730"/>
      <c r="C16" s="202"/>
      <c r="D16" s="143"/>
      <c r="E16" s="158">
        <f>申請書!$O$20</f>
        <v>4</v>
      </c>
      <c r="F16" s="394" t="s">
        <v>497</v>
      </c>
      <c r="G16" s="203"/>
      <c r="H16" s="203"/>
      <c r="I16" s="204"/>
      <c r="J16" s="144" t="s">
        <v>286</v>
      </c>
      <c r="K16" s="145"/>
      <c r="L16" s="359" t="b">
        <v>0</v>
      </c>
    </row>
    <row r="17" spans="1:12" ht="39" customHeight="1">
      <c r="A17" s="145"/>
      <c r="B17" s="729"/>
      <c r="C17" s="731" t="s">
        <v>287</v>
      </c>
      <c r="D17" s="731"/>
      <c r="E17" s="731"/>
      <c r="F17" s="731"/>
      <c r="G17" s="731"/>
      <c r="H17" s="731"/>
      <c r="I17" s="731"/>
      <c r="J17" s="732"/>
      <c r="K17" s="145"/>
      <c r="L17" s="359"/>
    </row>
    <row r="18" spans="1:12" ht="18.75" customHeight="1">
      <c r="A18" s="145"/>
      <c r="B18" s="730"/>
      <c r="C18" s="202"/>
      <c r="D18" s="143"/>
      <c r="E18" s="158">
        <f>申請書!$O$20</f>
        <v>4</v>
      </c>
      <c r="F18" s="143" t="s">
        <v>285</v>
      </c>
      <c r="G18" s="203"/>
      <c r="H18" s="203"/>
      <c r="I18" s="204"/>
      <c r="J18" s="144" t="s">
        <v>286</v>
      </c>
      <c r="K18" s="145"/>
      <c r="L18" s="359" t="b">
        <v>0</v>
      </c>
    </row>
    <row r="19" spans="1:12" ht="53.25" customHeight="1">
      <c r="A19" s="145"/>
      <c r="B19" s="729"/>
      <c r="C19" s="731" t="s">
        <v>293</v>
      </c>
      <c r="D19" s="731"/>
      <c r="E19" s="731"/>
      <c r="F19" s="731"/>
      <c r="G19" s="731"/>
      <c r="H19" s="731"/>
      <c r="I19" s="731"/>
      <c r="J19" s="732"/>
      <c r="K19" s="145"/>
      <c r="L19" s="352" t="s">
        <v>295</v>
      </c>
    </row>
    <row r="20" spans="1:12" ht="18.75" customHeight="1">
      <c r="A20" s="145"/>
      <c r="B20" s="730"/>
      <c r="C20" s="202"/>
      <c r="D20" s="143"/>
      <c r="E20" s="158">
        <f>申請書!$O$20</f>
        <v>4</v>
      </c>
      <c r="F20" s="143" t="s">
        <v>285</v>
      </c>
      <c r="G20" s="203"/>
      <c r="H20" s="203"/>
      <c r="I20" s="214" t="str">
        <f>IF(療育支援加算!$M$13=0,"",療育支援加算!$M$13)</f>
        <v/>
      </c>
      <c r="J20" s="144" t="s">
        <v>286</v>
      </c>
      <c r="K20" s="145"/>
      <c r="L20" s="359" t="b">
        <v>0</v>
      </c>
    </row>
    <row r="21" spans="1:12" ht="129.75" customHeight="1">
      <c r="A21" s="145"/>
      <c r="B21" s="205"/>
      <c r="C21" s="733" t="s">
        <v>288</v>
      </c>
      <c r="D21" s="733"/>
      <c r="E21" s="733"/>
      <c r="F21" s="733"/>
      <c r="G21" s="733"/>
      <c r="H21" s="733"/>
      <c r="I21" s="733"/>
      <c r="J21" s="734"/>
      <c r="K21" s="145"/>
      <c r="L21" s="352" t="s">
        <v>398</v>
      </c>
    </row>
    <row r="22" spans="1:12" ht="19.5" customHeight="1">
      <c r="A22" s="145"/>
      <c r="B22" s="208"/>
      <c r="C22" s="207"/>
      <c r="D22" s="207"/>
      <c r="E22" s="207"/>
      <c r="F22" s="207"/>
      <c r="G22" s="207"/>
      <c r="H22" s="207"/>
      <c r="I22" s="207"/>
      <c r="J22" s="207"/>
      <c r="K22" s="145"/>
      <c r="L22" s="359" t="b">
        <v>0</v>
      </c>
    </row>
    <row r="23" spans="1:12" ht="18.75" customHeight="1">
      <c r="A23" s="200">
        <v>2</v>
      </c>
      <c r="B23" s="201" t="s">
        <v>289</v>
      </c>
      <c r="C23" s="19"/>
      <c r="D23" s="14"/>
      <c r="K23" s="145"/>
      <c r="L23" s="359"/>
    </row>
    <row r="24" spans="1:12" ht="18.75" customHeight="1">
      <c r="A24" s="69"/>
      <c r="B24" s="468" t="s">
        <v>280</v>
      </c>
      <c r="C24" s="462"/>
      <c r="D24" s="462"/>
      <c r="E24" s="197"/>
      <c r="F24" s="140" t="s">
        <v>198</v>
      </c>
      <c r="G24" s="16"/>
      <c r="H24" s="16"/>
      <c r="I24" s="197"/>
      <c r="J24" s="141" t="s">
        <v>199</v>
      </c>
      <c r="K24" s="145"/>
      <c r="L24" s="359" t="b">
        <v>0</v>
      </c>
    </row>
    <row r="25" spans="1:12" ht="18.75" customHeight="1">
      <c r="A25" s="145"/>
      <c r="B25" s="153" t="s">
        <v>281</v>
      </c>
      <c r="C25" s="63"/>
      <c r="D25" s="63"/>
      <c r="E25" s="198"/>
      <c r="F25" s="150" t="s">
        <v>198</v>
      </c>
      <c r="G25" s="198"/>
      <c r="H25" s="150" t="s">
        <v>282</v>
      </c>
      <c r="I25" s="198"/>
      <c r="J25" s="151" t="s">
        <v>199</v>
      </c>
      <c r="K25" s="145"/>
      <c r="L25" s="359" t="b">
        <v>0</v>
      </c>
    </row>
    <row r="26" spans="1:12" ht="18.75" customHeight="1">
      <c r="A26" s="145"/>
      <c r="B26" s="142"/>
      <c r="C26" s="156"/>
      <c r="D26" s="156"/>
      <c r="E26" s="143"/>
      <c r="F26" s="143"/>
      <c r="G26" s="199"/>
      <c r="H26" s="143" t="s">
        <v>283</v>
      </c>
      <c r="I26" s="143"/>
      <c r="J26" s="144"/>
      <c r="K26" s="145"/>
      <c r="L26" s="359"/>
    </row>
    <row r="27" spans="1:12" ht="18.75" customHeight="1">
      <c r="A27" s="145"/>
      <c r="B27" s="148" t="s">
        <v>284</v>
      </c>
      <c r="C27" s="145"/>
      <c r="D27" s="145"/>
      <c r="E27" s="145"/>
      <c r="F27" s="145"/>
      <c r="G27" s="145"/>
      <c r="H27" s="145"/>
      <c r="I27" s="145"/>
      <c r="J27" s="145"/>
      <c r="K27" s="145"/>
      <c r="L27" s="351"/>
    </row>
    <row r="28" spans="1:12" ht="56.25" customHeight="1">
      <c r="A28" s="145"/>
      <c r="B28" s="729"/>
      <c r="C28" s="731" t="s">
        <v>290</v>
      </c>
      <c r="D28" s="731"/>
      <c r="E28" s="731"/>
      <c r="F28" s="731"/>
      <c r="G28" s="731"/>
      <c r="H28" s="731"/>
      <c r="I28" s="731"/>
      <c r="J28" s="732"/>
      <c r="K28" s="145"/>
      <c r="L28" s="359"/>
    </row>
    <row r="29" spans="1:12" ht="18.75" customHeight="1">
      <c r="A29" s="145"/>
      <c r="B29" s="730"/>
      <c r="C29" s="202"/>
      <c r="D29" s="143"/>
      <c r="E29" s="178"/>
      <c r="F29" s="178"/>
      <c r="G29" s="214"/>
      <c r="H29" s="214"/>
      <c r="I29" s="214"/>
      <c r="J29" s="179"/>
      <c r="K29" s="145"/>
      <c r="L29" s="359" t="b">
        <v>0</v>
      </c>
    </row>
    <row r="30" spans="1:12" ht="150" customHeight="1">
      <c r="A30" s="145"/>
      <c r="B30" s="735"/>
      <c r="C30" s="731" t="s">
        <v>393</v>
      </c>
      <c r="D30" s="731"/>
      <c r="E30" s="731"/>
      <c r="F30" s="731"/>
      <c r="G30" s="731"/>
      <c r="H30" s="731"/>
      <c r="I30" s="731"/>
      <c r="J30" s="732"/>
      <c r="K30" s="145"/>
      <c r="L30" s="359"/>
    </row>
    <row r="31" spans="1:12" ht="18.75" customHeight="1">
      <c r="A31" s="145"/>
      <c r="B31" s="736"/>
      <c r="C31" s="202"/>
      <c r="D31" s="143"/>
      <c r="E31" s="158">
        <f>申請書!$O$20</f>
        <v>4</v>
      </c>
      <c r="F31" s="394" t="s">
        <v>497</v>
      </c>
      <c r="G31" s="203"/>
      <c r="H31" s="203"/>
      <c r="I31" s="214" t="str">
        <f>IF($I$16="","",$I$16)</f>
        <v/>
      </c>
      <c r="J31" s="144" t="s">
        <v>286</v>
      </c>
      <c r="K31" s="145"/>
      <c r="L31" s="359" t="b">
        <f>L16</f>
        <v>0</v>
      </c>
    </row>
    <row r="32" spans="1:12" ht="36" customHeight="1">
      <c r="A32" s="145"/>
      <c r="B32" s="206"/>
      <c r="C32" s="733" t="s">
        <v>291</v>
      </c>
      <c r="D32" s="733"/>
      <c r="E32" s="733"/>
      <c r="F32" s="733"/>
      <c r="G32" s="733"/>
      <c r="H32" s="733"/>
      <c r="I32" s="733"/>
      <c r="J32" s="734"/>
      <c r="K32" s="145"/>
      <c r="L32" s="359" t="b">
        <v>0</v>
      </c>
    </row>
    <row r="33" spans="1:12" ht="38.25" customHeight="1">
      <c r="A33" s="145"/>
      <c r="B33" s="729"/>
      <c r="C33" s="731" t="s">
        <v>292</v>
      </c>
      <c r="D33" s="731"/>
      <c r="E33" s="731"/>
      <c r="F33" s="731"/>
      <c r="G33" s="731"/>
      <c r="H33" s="731"/>
      <c r="I33" s="731"/>
      <c r="J33" s="732"/>
      <c r="K33" s="145"/>
      <c r="L33" s="359"/>
    </row>
    <row r="34" spans="1:12" ht="18.75" customHeight="1">
      <c r="A34" s="145"/>
      <c r="B34" s="730"/>
      <c r="C34" s="202"/>
      <c r="D34" s="143"/>
      <c r="E34" s="158">
        <f>申請書!$O$20</f>
        <v>4</v>
      </c>
      <c r="F34" s="143" t="s">
        <v>285</v>
      </c>
      <c r="G34" s="203"/>
      <c r="H34" s="203"/>
      <c r="I34" s="204"/>
      <c r="J34" s="144" t="s">
        <v>286</v>
      </c>
      <c r="K34" s="145"/>
      <c r="L34" s="359" t="b">
        <v>0</v>
      </c>
    </row>
    <row r="35" spans="1:12" ht="56.25" customHeight="1">
      <c r="A35" s="145"/>
      <c r="B35" s="735"/>
      <c r="C35" s="731" t="s">
        <v>392</v>
      </c>
      <c r="D35" s="731"/>
      <c r="E35" s="731"/>
      <c r="F35" s="731"/>
      <c r="G35" s="731"/>
      <c r="H35" s="731"/>
      <c r="I35" s="731"/>
      <c r="J35" s="732"/>
      <c r="K35" s="145"/>
      <c r="L35" s="359"/>
    </row>
    <row r="36" spans="1:12" ht="18.75" customHeight="1">
      <c r="A36" s="145"/>
      <c r="B36" s="736"/>
      <c r="C36" s="202"/>
      <c r="D36" s="143"/>
      <c r="E36" s="158">
        <f>申請書!$O$20</f>
        <v>4</v>
      </c>
      <c r="F36" s="143" t="s">
        <v>285</v>
      </c>
      <c r="G36" s="203"/>
      <c r="H36" s="203"/>
      <c r="I36" s="214" t="str">
        <f>IF(療育支援加算!$M$13=0,"",療育支援加算!$M$13)</f>
        <v/>
      </c>
      <c r="J36" s="144" t="s">
        <v>286</v>
      </c>
      <c r="K36" s="145"/>
      <c r="L36" s="359" t="b">
        <f>L20</f>
        <v>0</v>
      </c>
    </row>
    <row r="37" spans="1:12" ht="18.75" customHeight="1">
      <c r="A37" s="145"/>
      <c r="B37" s="548" t="s">
        <v>305</v>
      </c>
      <c r="C37" s="737"/>
      <c r="D37" s="737"/>
      <c r="E37" s="737"/>
      <c r="F37" s="737"/>
      <c r="G37" s="737"/>
      <c r="H37" s="737"/>
      <c r="I37" s="737"/>
      <c r="J37" s="737"/>
      <c r="K37" s="145"/>
      <c r="L37" s="359"/>
    </row>
    <row r="38" spans="1:12" ht="18.75" customHeight="1">
      <c r="A38" s="145"/>
      <c r="B38" s="737"/>
      <c r="C38" s="737"/>
      <c r="D38" s="737"/>
      <c r="E38" s="737"/>
      <c r="F38" s="737"/>
      <c r="G38" s="737"/>
      <c r="H38" s="737"/>
      <c r="I38" s="737"/>
      <c r="J38" s="737"/>
      <c r="K38" s="145"/>
      <c r="L38" s="359"/>
    </row>
    <row r="39" spans="1:12" ht="18.75" customHeight="1">
      <c r="A39" s="145"/>
      <c r="B39" s="145"/>
      <c r="C39" s="145"/>
      <c r="D39" s="145"/>
      <c r="E39" s="145"/>
      <c r="F39" s="145"/>
      <c r="G39" s="145"/>
      <c r="H39" s="145"/>
      <c r="I39" s="145"/>
      <c r="J39" s="145"/>
      <c r="K39" s="145"/>
      <c r="L39" s="359"/>
    </row>
  </sheetData>
  <mergeCells count="27">
    <mergeCell ref="C35:J35"/>
    <mergeCell ref="B35:B36"/>
    <mergeCell ref="B37:J38"/>
    <mergeCell ref="B30:B31"/>
    <mergeCell ref="C30:J30"/>
    <mergeCell ref="C32:J32"/>
    <mergeCell ref="B33:B34"/>
    <mergeCell ref="C33:J33"/>
    <mergeCell ref="B28:B29"/>
    <mergeCell ref="C28:J28"/>
    <mergeCell ref="B9:D9"/>
    <mergeCell ref="C13:J13"/>
    <mergeCell ref="C15:J15"/>
    <mergeCell ref="C17:J17"/>
    <mergeCell ref="B13:B14"/>
    <mergeCell ref="C19:J19"/>
    <mergeCell ref="C21:J21"/>
    <mergeCell ref="B15:B16"/>
    <mergeCell ref="B17:B18"/>
    <mergeCell ref="B19:B20"/>
    <mergeCell ref="B24:D24"/>
    <mergeCell ref="H1:J1"/>
    <mergeCell ref="B3:J3"/>
    <mergeCell ref="A5:B5"/>
    <mergeCell ref="C5:E5"/>
    <mergeCell ref="B7:H7"/>
    <mergeCell ref="I7:J7"/>
  </mergeCells>
  <phoneticPr fontId="2"/>
  <dataValidations count="1">
    <dataValidation type="list" allowBlank="1" showInputMessage="1" showErrorMessage="1" sqref="B22">
      <formula1>"□,☑"</formula1>
    </dataValidation>
  </dataValidations>
  <hyperlinks>
    <hyperlink ref="M1" location="総括表!A1" display="総括表に戻る"/>
    <hyperlink ref="L19" location="療育支援加算!A1" display="療育支援加算の調書はこちら"/>
    <hyperlink ref="L21" location="小学校接続加算!A1" display="小学校接続加算の調書はこちら"/>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6630" r:id="rId4" name="Check Box 6">
              <controlPr defaultSize="0" autoFill="0" autoLine="0" autoPict="0">
                <anchor moveWithCells="1">
                  <from>
                    <xdr:col>4</xdr:col>
                    <xdr:colOff>238125</xdr:colOff>
                    <xdr:row>7</xdr:row>
                    <xdr:rowOff>285750</xdr:rowOff>
                  </from>
                  <to>
                    <xdr:col>4</xdr:col>
                    <xdr:colOff>542925</xdr:colOff>
                    <xdr:row>9</xdr:row>
                    <xdr:rowOff>19050</xdr:rowOff>
                  </to>
                </anchor>
              </controlPr>
            </control>
          </mc:Choice>
        </mc:AlternateContent>
        <mc:AlternateContent xmlns:mc="http://schemas.openxmlformats.org/markup-compatibility/2006">
          <mc:Choice Requires="x14">
            <control shapeId="26631" r:id="rId5" name="Check Box 7">
              <controlPr defaultSize="0" autoFill="0" autoLine="0" autoPict="0">
                <anchor moveWithCells="1">
                  <from>
                    <xdr:col>4</xdr:col>
                    <xdr:colOff>238125</xdr:colOff>
                    <xdr:row>8</xdr:row>
                    <xdr:rowOff>200025</xdr:rowOff>
                  </from>
                  <to>
                    <xdr:col>4</xdr:col>
                    <xdr:colOff>542925</xdr:colOff>
                    <xdr:row>10</xdr:row>
                    <xdr:rowOff>19050</xdr:rowOff>
                  </to>
                </anchor>
              </controlPr>
            </control>
          </mc:Choice>
        </mc:AlternateContent>
        <mc:AlternateContent xmlns:mc="http://schemas.openxmlformats.org/markup-compatibility/2006">
          <mc:Choice Requires="x14">
            <control shapeId="26632" r:id="rId6" name="Check Box 8">
              <controlPr defaultSize="0" autoFill="0" autoLine="0" autoPict="0">
                <anchor moveWithCells="1">
                  <from>
                    <xdr:col>6</xdr:col>
                    <xdr:colOff>238125</xdr:colOff>
                    <xdr:row>8</xdr:row>
                    <xdr:rowOff>209550</xdr:rowOff>
                  </from>
                  <to>
                    <xdr:col>6</xdr:col>
                    <xdr:colOff>542925</xdr:colOff>
                    <xdr:row>10</xdr:row>
                    <xdr:rowOff>28575</xdr:rowOff>
                  </to>
                </anchor>
              </controlPr>
            </control>
          </mc:Choice>
        </mc:AlternateContent>
        <mc:AlternateContent xmlns:mc="http://schemas.openxmlformats.org/markup-compatibility/2006">
          <mc:Choice Requires="x14">
            <control shapeId="26633" r:id="rId7" name="Check Box 9">
              <controlPr defaultSize="0" autoFill="0" autoLine="0" autoPict="0">
                <anchor moveWithCells="1">
                  <from>
                    <xdr:col>6</xdr:col>
                    <xdr:colOff>238125</xdr:colOff>
                    <xdr:row>9</xdr:row>
                    <xdr:rowOff>180975</xdr:rowOff>
                  </from>
                  <to>
                    <xdr:col>6</xdr:col>
                    <xdr:colOff>542925</xdr:colOff>
                    <xdr:row>11</xdr:row>
                    <xdr:rowOff>28575</xdr:rowOff>
                  </to>
                </anchor>
              </controlPr>
            </control>
          </mc:Choice>
        </mc:AlternateContent>
        <mc:AlternateContent xmlns:mc="http://schemas.openxmlformats.org/markup-compatibility/2006">
          <mc:Choice Requires="x14">
            <control shapeId="26634" r:id="rId8" name="Check Box 10">
              <controlPr defaultSize="0" autoFill="0" autoLine="0" autoPict="0">
                <anchor moveWithCells="1">
                  <from>
                    <xdr:col>8</xdr:col>
                    <xdr:colOff>238125</xdr:colOff>
                    <xdr:row>7</xdr:row>
                    <xdr:rowOff>285750</xdr:rowOff>
                  </from>
                  <to>
                    <xdr:col>8</xdr:col>
                    <xdr:colOff>542925</xdr:colOff>
                    <xdr:row>9</xdr:row>
                    <xdr:rowOff>19050</xdr:rowOff>
                  </to>
                </anchor>
              </controlPr>
            </control>
          </mc:Choice>
        </mc:AlternateContent>
        <mc:AlternateContent xmlns:mc="http://schemas.openxmlformats.org/markup-compatibility/2006">
          <mc:Choice Requires="x14">
            <control shapeId="26635" r:id="rId9" name="Check Box 11">
              <controlPr defaultSize="0" autoFill="0" autoLine="0" autoPict="0">
                <anchor moveWithCells="1">
                  <from>
                    <xdr:col>8</xdr:col>
                    <xdr:colOff>238125</xdr:colOff>
                    <xdr:row>8</xdr:row>
                    <xdr:rowOff>200025</xdr:rowOff>
                  </from>
                  <to>
                    <xdr:col>8</xdr:col>
                    <xdr:colOff>542925</xdr:colOff>
                    <xdr:row>10</xdr:row>
                    <xdr:rowOff>19050</xdr:rowOff>
                  </to>
                </anchor>
              </controlPr>
            </control>
          </mc:Choice>
        </mc:AlternateContent>
        <mc:AlternateContent xmlns:mc="http://schemas.openxmlformats.org/markup-compatibility/2006">
          <mc:Choice Requires="x14">
            <control shapeId="26636" r:id="rId10" name="Check Box 12">
              <controlPr defaultSize="0" autoFill="0" autoLine="0" autoPict="0">
                <anchor moveWithCells="1">
                  <from>
                    <xdr:col>1</xdr:col>
                    <xdr:colOff>180975</xdr:colOff>
                    <xdr:row>12</xdr:row>
                    <xdr:rowOff>714375</xdr:rowOff>
                  </from>
                  <to>
                    <xdr:col>1</xdr:col>
                    <xdr:colOff>485775</xdr:colOff>
                    <xdr:row>12</xdr:row>
                    <xdr:rowOff>1009650</xdr:rowOff>
                  </to>
                </anchor>
              </controlPr>
            </control>
          </mc:Choice>
        </mc:AlternateContent>
        <mc:AlternateContent xmlns:mc="http://schemas.openxmlformats.org/markup-compatibility/2006">
          <mc:Choice Requires="x14">
            <control shapeId="26637" r:id="rId11" name="Check Box 13">
              <controlPr defaultSize="0" autoFill="0" autoLine="0" autoPict="0">
                <anchor moveWithCells="1">
                  <from>
                    <xdr:col>1</xdr:col>
                    <xdr:colOff>180975</xdr:colOff>
                    <xdr:row>14</xdr:row>
                    <xdr:rowOff>590550</xdr:rowOff>
                  </from>
                  <to>
                    <xdr:col>1</xdr:col>
                    <xdr:colOff>485775</xdr:colOff>
                    <xdr:row>14</xdr:row>
                    <xdr:rowOff>885825</xdr:rowOff>
                  </to>
                </anchor>
              </controlPr>
            </control>
          </mc:Choice>
        </mc:AlternateContent>
        <mc:AlternateContent xmlns:mc="http://schemas.openxmlformats.org/markup-compatibility/2006">
          <mc:Choice Requires="x14">
            <control shapeId="26638" r:id="rId12" name="Check Box 14">
              <controlPr defaultSize="0" autoFill="0" autoLine="0" autoPict="0">
                <anchor moveWithCells="1">
                  <from>
                    <xdr:col>1</xdr:col>
                    <xdr:colOff>171450</xdr:colOff>
                    <xdr:row>16</xdr:row>
                    <xdr:rowOff>209550</xdr:rowOff>
                  </from>
                  <to>
                    <xdr:col>1</xdr:col>
                    <xdr:colOff>476250</xdr:colOff>
                    <xdr:row>17</xdr:row>
                    <xdr:rowOff>9525</xdr:rowOff>
                  </to>
                </anchor>
              </controlPr>
            </control>
          </mc:Choice>
        </mc:AlternateContent>
        <mc:AlternateContent xmlns:mc="http://schemas.openxmlformats.org/markup-compatibility/2006">
          <mc:Choice Requires="x14">
            <control shapeId="26639" r:id="rId13" name="Check Box 15">
              <controlPr defaultSize="0" autoFill="0" autoLine="0" autoPict="0">
                <anchor moveWithCells="1">
                  <from>
                    <xdr:col>1</xdr:col>
                    <xdr:colOff>190500</xdr:colOff>
                    <xdr:row>18</xdr:row>
                    <xdr:rowOff>285750</xdr:rowOff>
                  </from>
                  <to>
                    <xdr:col>1</xdr:col>
                    <xdr:colOff>495300</xdr:colOff>
                    <xdr:row>18</xdr:row>
                    <xdr:rowOff>581025</xdr:rowOff>
                  </to>
                </anchor>
              </controlPr>
            </control>
          </mc:Choice>
        </mc:AlternateContent>
        <mc:AlternateContent xmlns:mc="http://schemas.openxmlformats.org/markup-compatibility/2006">
          <mc:Choice Requires="x14">
            <control shapeId="26640" r:id="rId14" name="Check Box 16">
              <controlPr defaultSize="0" autoFill="0" autoLine="0" autoPict="0">
                <anchor moveWithCells="1">
                  <from>
                    <xdr:col>1</xdr:col>
                    <xdr:colOff>180975</xdr:colOff>
                    <xdr:row>20</xdr:row>
                    <xdr:rowOff>695325</xdr:rowOff>
                  </from>
                  <to>
                    <xdr:col>1</xdr:col>
                    <xdr:colOff>485775</xdr:colOff>
                    <xdr:row>20</xdr:row>
                    <xdr:rowOff>990600</xdr:rowOff>
                  </to>
                </anchor>
              </controlPr>
            </control>
          </mc:Choice>
        </mc:AlternateContent>
        <mc:AlternateContent xmlns:mc="http://schemas.openxmlformats.org/markup-compatibility/2006">
          <mc:Choice Requires="x14">
            <control shapeId="26643" r:id="rId15" name="Check Box 19">
              <controlPr defaultSize="0" autoFill="0" autoLine="0" autoPict="0">
                <anchor moveWithCells="1">
                  <from>
                    <xdr:col>1</xdr:col>
                    <xdr:colOff>180975</xdr:colOff>
                    <xdr:row>27</xdr:row>
                    <xdr:rowOff>342900</xdr:rowOff>
                  </from>
                  <to>
                    <xdr:col>1</xdr:col>
                    <xdr:colOff>485775</xdr:colOff>
                    <xdr:row>27</xdr:row>
                    <xdr:rowOff>666750</xdr:rowOff>
                  </to>
                </anchor>
              </controlPr>
            </control>
          </mc:Choice>
        </mc:AlternateContent>
        <mc:AlternateContent xmlns:mc="http://schemas.openxmlformats.org/markup-compatibility/2006">
          <mc:Choice Requires="x14">
            <control shapeId="26644" r:id="rId16" name="Check Box 20">
              <controlPr defaultSize="0" autoFill="0" autoLine="0" autoPict="0">
                <anchor moveWithCells="1">
                  <from>
                    <xdr:col>1</xdr:col>
                    <xdr:colOff>180975</xdr:colOff>
                    <xdr:row>31</xdr:row>
                    <xdr:rowOff>66675</xdr:rowOff>
                  </from>
                  <to>
                    <xdr:col>1</xdr:col>
                    <xdr:colOff>485775</xdr:colOff>
                    <xdr:row>31</xdr:row>
                    <xdr:rowOff>390525</xdr:rowOff>
                  </to>
                </anchor>
              </controlPr>
            </control>
          </mc:Choice>
        </mc:AlternateContent>
        <mc:AlternateContent xmlns:mc="http://schemas.openxmlformats.org/markup-compatibility/2006">
          <mc:Choice Requires="x14">
            <control shapeId="26645" r:id="rId17" name="Check Box 21">
              <controlPr defaultSize="0" autoFill="0" autoLine="0" autoPict="0">
                <anchor moveWithCells="1">
                  <from>
                    <xdr:col>1</xdr:col>
                    <xdr:colOff>180975</xdr:colOff>
                    <xdr:row>32</xdr:row>
                    <xdr:rowOff>219075</xdr:rowOff>
                  </from>
                  <to>
                    <xdr:col>1</xdr:col>
                    <xdr:colOff>485775</xdr:colOff>
                    <xdr:row>33</xdr:row>
                    <xdr:rowOff>57150</xdr:rowOff>
                  </to>
                </anchor>
              </controlPr>
            </control>
          </mc:Choice>
        </mc:AlternateContent>
        <mc:AlternateContent xmlns:mc="http://schemas.openxmlformats.org/markup-compatibility/2006">
          <mc:Choice Requires="x14">
            <control shapeId="26646" r:id="rId18" name="Check Box 22">
              <controlPr defaultSize="0" autoFill="0" autoLine="0" autoPict="0">
                <anchor moveWithCells="1">
                  <from>
                    <xdr:col>1</xdr:col>
                    <xdr:colOff>180975</xdr:colOff>
                    <xdr:row>29</xdr:row>
                    <xdr:rowOff>952500</xdr:rowOff>
                  </from>
                  <to>
                    <xdr:col>1</xdr:col>
                    <xdr:colOff>485775</xdr:colOff>
                    <xdr:row>29</xdr:row>
                    <xdr:rowOff>1247775</xdr:rowOff>
                  </to>
                </anchor>
              </controlPr>
            </control>
          </mc:Choice>
        </mc:AlternateContent>
        <mc:AlternateContent xmlns:mc="http://schemas.openxmlformats.org/markup-compatibility/2006">
          <mc:Choice Requires="x14">
            <control shapeId="26647" r:id="rId19" name="Check Box 23">
              <controlPr defaultSize="0" autoFill="0" autoLine="0" autoPict="0">
                <anchor moveWithCells="1">
                  <from>
                    <xdr:col>1</xdr:col>
                    <xdr:colOff>190500</xdr:colOff>
                    <xdr:row>34</xdr:row>
                    <xdr:rowOff>285750</xdr:rowOff>
                  </from>
                  <to>
                    <xdr:col>1</xdr:col>
                    <xdr:colOff>495300</xdr:colOff>
                    <xdr:row>34</xdr:row>
                    <xdr:rowOff>581025</xdr:rowOff>
                  </to>
                </anchor>
              </controlPr>
            </control>
          </mc:Choice>
        </mc:AlternateContent>
        <mc:AlternateContent xmlns:mc="http://schemas.openxmlformats.org/markup-compatibility/2006">
          <mc:Choice Requires="x14">
            <control shapeId="26648" r:id="rId20" name="Check Box 24">
              <controlPr defaultSize="0" autoFill="0" autoLine="0" autoPict="0">
                <anchor moveWithCells="1">
                  <from>
                    <xdr:col>4</xdr:col>
                    <xdr:colOff>238125</xdr:colOff>
                    <xdr:row>23</xdr:row>
                    <xdr:rowOff>200025</xdr:rowOff>
                  </from>
                  <to>
                    <xdr:col>4</xdr:col>
                    <xdr:colOff>542925</xdr:colOff>
                    <xdr:row>25</xdr:row>
                    <xdr:rowOff>47625</xdr:rowOff>
                  </to>
                </anchor>
              </controlPr>
            </control>
          </mc:Choice>
        </mc:AlternateContent>
        <mc:AlternateContent xmlns:mc="http://schemas.openxmlformats.org/markup-compatibility/2006">
          <mc:Choice Requires="x14">
            <control shapeId="26649" r:id="rId21" name="Check Box 25">
              <controlPr defaultSize="0" autoFill="0" autoLine="0" autoPict="0">
                <anchor moveWithCells="1">
                  <from>
                    <xdr:col>6</xdr:col>
                    <xdr:colOff>238125</xdr:colOff>
                    <xdr:row>24</xdr:row>
                    <xdr:rowOff>180975</xdr:rowOff>
                  </from>
                  <to>
                    <xdr:col>6</xdr:col>
                    <xdr:colOff>542925</xdr:colOff>
                    <xdr:row>26</xdr:row>
                    <xdr:rowOff>28575</xdr:rowOff>
                  </to>
                </anchor>
              </controlPr>
            </control>
          </mc:Choice>
        </mc:AlternateContent>
        <mc:AlternateContent xmlns:mc="http://schemas.openxmlformats.org/markup-compatibility/2006">
          <mc:Choice Requires="x14">
            <control shapeId="26650" r:id="rId22" name="Check Box 26">
              <controlPr defaultSize="0" autoFill="0" autoLine="0" autoPict="0">
                <anchor moveWithCells="1">
                  <from>
                    <xdr:col>8</xdr:col>
                    <xdr:colOff>238125</xdr:colOff>
                    <xdr:row>22</xdr:row>
                    <xdr:rowOff>180975</xdr:rowOff>
                  </from>
                  <to>
                    <xdr:col>8</xdr:col>
                    <xdr:colOff>542925</xdr:colOff>
                    <xdr:row>24</xdr:row>
                    <xdr:rowOff>28575</xdr:rowOff>
                  </to>
                </anchor>
              </controlPr>
            </control>
          </mc:Choice>
        </mc:AlternateContent>
        <mc:AlternateContent xmlns:mc="http://schemas.openxmlformats.org/markup-compatibility/2006">
          <mc:Choice Requires="x14">
            <control shapeId="26651" r:id="rId23" name="Check Box 27">
              <controlPr defaultSize="0" autoFill="0" autoLine="0" autoPict="0">
                <anchor moveWithCells="1">
                  <from>
                    <xdr:col>8</xdr:col>
                    <xdr:colOff>238125</xdr:colOff>
                    <xdr:row>23</xdr:row>
                    <xdr:rowOff>190500</xdr:rowOff>
                  </from>
                  <to>
                    <xdr:col>8</xdr:col>
                    <xdr:colOff>542925</xdr:colOff>
                    <xdr:row>25</xdr:row>
                    <xdr:rowOff>38100</xdr:rowOff>
                  </to>
                </anchor>
              </controlPr>
            </control>
          </mc:Choice>
        </mc:AlternateContent>
        <mc:AlternateContent xmlns:mc="http://schemas.openxmlformats.org/markup-compatibility/2006">
          <mc:Choice Requires="x14">
            <control shapeId="26652" r:id="rId24" name="Check Box 28">
              <controlPr defaultSize="0" autoFill="0" autoLine="0" autoPict="0">
                <anchor moveWithCells="1">
                  <from>
                    <xdr:col>4</xdr:col>
                    <xdr:colOff>238125</xdr:colOff>
                    <xdr:row>22</xdr:row>
                    <xdr:rowOff>200025</xdr:rowOff>
                  </from>
                  <to>
                    <xdr:col>4</xdr:col>
                    <xdr:colOff>542925</xdr:colOff>
                    <xdr:row>24</xdr:row>
                    <xdr:rowOff>47625</xdr:rowOff>
                  </to>
                </anchor>
              </controlPr>
            </control>
          </mc:Choice>
        </mc:AlternateContent>
        <mc:AlternateContent xmlns:mc="http://schemas.openxmlformats.org/markup-compatibility/2006">
          <mc:Choice Requires="x14">
            <control shapeId="26653" r:id="rId25" name="Check Box 29">
              <controlPr defaultSize="0" autoFill="0" autoLine="0" autoPict="0">
                <anchor moveWithCells="1">
                  <from>
                    <xdr:col>6</xdr:col>
                    <xdr:colOff>238125</xdr:colOff>
                    <xdr:row>23</xdr:row>
                    <xdr:rowOff>180975</xdr:rowOff>
                  </from>
                  <to>
                    <xdr:col>6</xdr:col>
                    <xdr:colOff>542925</xdr:colOff>
                    <xdr:row>25</xdr:row>
                    <xdr:rowOff>28575</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6"/>
  <sheetViews>
    <sheetView view="pageBreakPreview" topLeftCell="A7" zoomScaleNormal="100" zoomScaleSheetLayoutView="100" workbookViewId="0">
      <selection activeCell="B33" sqref="B33"/>
    </sheetView>
  </sheetViews>
  <sheetFormatPr defaultRowHeight="18.75"/>
  <cols>
    <col min="1" max="1" width="2.625" customWidth="1"/>
    <col min="2" max="2" width="7.375" customWidth="1"/>
    <col min="11" max="11" width="2.125" customWidth="1"/>
  </cols>
  <sheetData>
    <row r="1" spans="1:13">
      <c r="H1" s="457" t="str">
        <f>"令和"&amp;申請書!$V$6&amp;"年"&amp;申請書!$X$6&amp;"月"&amp;申請書!$AA$6&amp;"日"</f>
        <v>令和5年月日</v>
      </c>
      <c r="I1" s="457"/>
      <c r="J1" s="457"/>
      <c r="M1" s="109" t="s">
        <v>186</v>
      </c>
    </row>
    <row r="3" spans="1:13" ht="24">
      <c r="B3" s="458" t="s">
        <v>319</v>
      </c>
      <c r="C3" s="417"/>
      <c r="D3" s="417"/>
      <c r="E3" s="417"/>
      <c r="F3" s="417"/>
      <c r="G3" s="417"/>
      <c r="H3" s="417"/>
      <c r="I3" s="417"/>
      <c r="J3" s="417"/>
    </row>
    <row r="4" spans="1:13">
      <c r="A4" s="25"/>
      <c r="B4" s="25"/>
    </row>
    <row r="5" spans="1:13" ht="24" customHeight="1">
      <c r="A5" s="468" t="s">
        <v>9</v>
      </c>
      <c r="B5" s="469"/>
      <c r="C5" s="459" t="str">
        <f>申請書!$O$22</f>
        <v>○○認定こども園</v>
      </c>
      <c r="D5" s="460"/>
      <c r="E5" s="461"/>
      <c r="F5" s="14"/>
      <c r="G5" s="376"/>
      <c r="H5" s="376"/>
      <c r="I5" s="376"/>
      <c r="J5" s="376"/>
      <c r="K5" s="14"/>
      <c r="L5" s="14"/>
    </row>
    <row r="6" spans="1:13">
      <c r="C6" s="19" t="s">
        <v>15</v>
      </c>
    </row>
    <row r="7" spans="1:13" ht="18.75" customHeight="1">
      <c r="C7" s="19"/>
      <c r="D7" s="14"/>
    </row>
    <row r="8" spans="1:13" ht="18.75" customHeight="1">
      <c r="A8" s="296" t="s">
        <v>321</v>
      </c>
      <c r="B8" s="181"/>
      <c r="C8" s="181"/>
      <c r="D8" s="181"/>
      <c r="E8" s="181"/>
      <c r="F8" s="181"/>
      <c r="G8" s="181"/>
      <c r="H8" s="181"/>
      <c r="I8" s="181"/>
      <c r="J8" s="182"/>
      <c r="K8" s="172"/>
    </row>
    <row r="9" spans="1:13" ht="18.75" customHeight="1">
      <c r="A9" s="188"/>
      <c r="B9" s="175"/>
      <c r="C9" s="236"/>
      <c r="D9" s="739" t="s">
        <v>320</v>
      </c>
      <c r="E9" s="739"/>
      <c r="F9" s="236"/>
      <c r="G9" s="739" t="s">
        <v>322</v>
      </c>
      <c r="H9" s="739"/>
      <c r="I9" s="450"/>
      <c r="J9" s="185"/>
      <c r="K9" s="172"/>
    </row>
    <row r="10" spans="1:13" ht="18.75" customHeight="1">
      <c r="A10" s="188"/>
      <c r="B10" s="172"/>
      <c r="C10" s="236"/>
      <c r="D10" s="739" t="s">
        <v>323</v>
      </c>
      <c r="E10" s="739"/>
      <c r="F10" s="236"/>
      <c r="G10" s="739" t="s">
        <v>324</v>
      </c>
      <c r="H10" s="739"/>
      <c r="I10" s="752"/>
      <c r="J10" s="185"/>
      <c r="K10" s="172"/>
    </row>
    <row r="11" spans="1:13" ht="18.75" customHeight="1">
      <c r="A11" s="188"/>
      <c r="B11" s="32"/>
      <c r="C11" s="236"/>
      <c r="D11" s="751" t="s">
        <v>325</v>
      </c>
      <c r="E11" s="751"/>
      <c r="F11" s="753"/>
      <c r="G11" s="753"/>
      <c r="H11" s="753"/>
      <c r="I11" s="753"/>
      <c r="J11" s="754"/>
      <c r="K11" s="172" t="s">
        <v>42</v>
      </c>
    </row>
    <row r="12" spans="1:13" ht="18.75" customHeight="1">
      <c r="A12" s="169"/>
      <c r="B12" s="202"/>
      <c r="C12" s="202"/>
      <c r="D12" s="202"/>
      <c r="E12" s="202"/>
      <c r="F12" s="202"/>
      <c r="G12" s="170"/>
      <c r="H12" s="170"/>
      <c r="I12" s="170"/>
      <c r="J12" s="171"/>
      <c r="K12" s="172"/>
    </row>
    <row r="13" spans="1:13" ht="18.75" customHeight="1">
      <c r="A13" s="296" t="s">
        <v>326</v>
      </c>
      <c r="B13" s="181"/>
      <c r="C13" s="213"/>
      <c r="D13" s="213"/>
      <c r="E13" s="257"/>
      <c r="F13" s="257"/>
      <c r="G13" s="257"/>
      <c r="H13" s="181"/>
      <c r="I13" s="181"/>
      <c r="J13" s="182"/>
      <c r="K13" s="172"/>
    </row>
    <row r="14" spans="1:13" ht="18.75" customHeight="1">
      <c r="A14" s="188"/>
      <c r="B14" s="738"/>
      <c r="C14" s="588"/>
      <c r="D14" s="588"/>
      <c r="E14" s="588"/>
      <c r="F14" s="588"/>
      <c r="G14" s="588"/>
      <c r="H14" s="588"/>
      <c r="I14" s="588"/>
      <c r="J14" s="589"/>
      <c r="K14" s="172"/>
    </row>
    <row r="15" spans="1:13" ht="18.75" customHeight="1">
      <c r="A15" s="188"/>
      <c r="B15" s="471"/>
      <c r="C15" s="472"/>
      <c r="D15" s="472"/>
      <c r="E15" s="472"/>
      <c r="F15" s="472"/>
      <c r="G15" s="472"/>
      <c r="H15" s="472"/>
      <c r="I15" s="472"/>
      <c r="J15" s="473"/>
      <c r="K15" s="172"/>
    </row>
    <row r="16" spans="1:13" ht="18.75" customHeight="1">
      <c r="A16" s="169"/>
      <c r="B16" s="170"/>
      <c r="C16" s="170"/>
      <c r="D16" s="178"/>
      <c r="E16" s="178"/>
      <c r="F16" s="178"/>
      <c r="G16" s="170"/>
      <c r="H16" s="178"/>
      <c r="I16" s="178"/>
      <c r="J16" s="179"/>
      <c r="K16" s="172"/>
    </row>
    <row r="17" spans="1:11" ht="18.75" customHeight="1">
      <c r="A17" s="296" t="s">
        <v>327</v>
      </c>
      <c r="B17" s="181"/>
      <c r="C17" s="181"/>
      <c r="D17" s="181"/>
      <c r="E17" s="181"/>
      <c r="F17" s="181"/>
      <c r="G17" s="181"/>
      <c r="H17" s="181"/>
      <c r="I17" s="181"/>
      <c r="J17" s="182"/>
      <c r="K17" s="172"/>
    </row>
    <row r="18" spans="1:11" ht="18.75" customHeight="1">
      <c r="A18" s="188"/>
      <c r="B18" s="172"/>
      <c r="C18" s="236"/>
      <c r="D18" s="740" t="s">
        <v>328</v>
      </c>
      <c r="E18" s="740"/>
      <c r="F18" s="450"/>
      <c r="G18" s="196"/>
      <c r="H18" s="196"/>
      <c r="I18" s="196"/>
      <c r="J18" s="177"/>
      <c r="K18" s="172"/>
    </row>
    <row r="19" spans="1:11" ht="18.75" customHeight="1">
      <c r="A19" s="188"/>
      <c r="B19" s="172"/>
      <c r="C19" s="236"/>
      <c r="D19" s="740" t="s">
        <v>329</v>
      </c>
      <c r="E19" s="740"/>
      <c r="F19" s="450"/>
      <c r="G19" s="196"/>
      <c r="H19" s="196"/>
      <c r="I19" s="196"/>
      <c r="J19" s="177"/>
      <c r="K19" s="172"/>
    </row>
    <row r="20" spans="1:11" ht="18.75" customHeight="1">
      <c r="A20" s="188"/>
      <c r="B20" s="172"/>
      <c r="C20" s="236"/>
      <c r="D20" s="740" t="s">
        <v>330</v>
      </c>
      <c r="E20" s="740"/>
      <c r="F20" s="450"/>
      <c r="G20" s="235"/>
      <c r="H20" s="235"/>
      <c r="I20" s="235"/>
      <c r="J20" s="297"/>
      <c r="K20" s="172"/>
    </row>
    <row r="21" spans="1:11" ht="18.75" customHeight="1">
      <c r="A21" s="188"/>
      <c r="B21" s="172"/>
      <c r="C21" s="235"/>
      <c r="D21" s="741" t="s">
        <v>331</v>
      </c>
      <c r="E21" s="482"/>
      <c r="F21" s="235"/>
      <c r="G21" s="235"/>
      <c r="H21" s="235"/>
      <c r="I21" s="235"/>
      <c r="J21" s="297"/>
      <c r="K21" s="172"/>
    </row>
    <row r="22" spans="1:11" ht="18.75" customHeight="1">
      <c r="A22" s="188"/>
      <c r="B22" s="172"/>
      <c r="C22" s="172"/>
      <c r="D22" s="745"/>
      <c r="E22" s="746"/>
      <c r="F22" s="746"/>
      <c r="G22" s="746"/>
      <c r="H22" s="746"/>
      <c r="I22" s="746"/>
      <c r="J22" s="747"/>
      <c r="K22" s="172"/>
    </row>
    <row r="23" spans="1:11" ht="18.75" customHeight="1">
      <c r="A23" s="188"/>
      <c r="B23" s="172"/>
      <c r="C23" s="176"/>
      <c r="D23" s="748"/>
      <c r="E23" s="749"/>
      <c r="F23" s="749"/>
      <c r="G23" s="749"/>
      <c r="H23" s="749"/>
      <c r="I23" s="749"/>
      <c r="J23" s="750"/>
      <c r="K23" s="172"/>
    </row>
    <row r="24" spans="1:11" ht="18.75" customHeight="1">
      <c r="A24" s="188"/>
      <c r="B24" s="172"/>
      <c r="C24" s="236"/>
      <c r="D24" s="740" t="s">
        <v>332</v>
      </c>
      <c r="E24" s="740"/>
      <c r="F24" s="450"/>
      <c r="G24" s="235"/>
      <c r="H24" s="235"/>
      <c r="I24" s="235"/>
      <c r="J24" s="297"/>
      <c r="K24" s="172"/>
    </row>
    <row r="25" spans="1:11" ht="18.75" customHeight="1">
      <c r="A25" s="188"/>
      <c r="B25" s="172"/>
      <c r="C25" s="235"/>
      <c r="D25" s="741" t="s">
        <v>333</v>
      </c>
      <c r="E25" s="482"/>
      <c r="F25" s="235"/>
      <c r="G25" s="235"/>
      <c r="H25" s="235"/>
      <c r="I25" s="235"/>
      <c r="J25" s="297"/>
      <c r="K25" s="172"/>
    </row>
    <row r="26" spans="1:11" ht="18.75" customHeight="1">
      <c r="A26" s="188"/>
      <c r="B26" s="172"/>
      <c r="C26" s="172"/>
      <c r="D26" s="742"/>
      <c r="E26" s="743"/>
      <c r="F26" s="743"/>
      <c r="G26" s="743"/>
      <c r="H26" s="743"/>
      <c r="I26" s="743"/>
      <c r="J26" s="744"/>
      <c r="K26" s="172"/>
    </row>
    <row r="27" spans="1:11" ht="18.75" customHeight="1">
      <c r="A27" s="169"/>
      <c r="B27" s="170"/>
      <c r="C27" s="173"/>
      <c r="D27" s="173"/>
      <c r="E27" s="173"/>
      <c r="F27" s="173"/>
      <c r="G27" s="173"/>
      <c r="H27" s="173"/>
      <c r="I27" s="173"/>
      <c r="J27" s="174"/>
      <c r="K27" s="172"/>
    </row>
    <row r="28" spans="1:11" ht="18.75" customHeight="1">
      <c r="A28" s="172"/>
      <c r="B28" s="476" t="s">
        <v>484</v>
      </c>
      <c r="C28" s="588"/>
      <c r="D28" s="588"/>
      <c r="E28" s="588"/>
      <c r="F28" s="588"/>
      <c r="G28" s="588"/>
      <c r="H28" s="588"/>
      <c r="I28" s="588"/>
      <c r="J28" s="588"/>
      <c r="K28" s="172"/>
    </row>
    <row r="29" spans="1:11" ht="18.75" customHeight="1">
      <c r="A29" s="172"/>
      <c r="B29" s="417"/>
      <c r="C29" s="417"/>
      <c r="D29" s="417"/>
      <c r="E29" s="417"/>
      <c r="F29" s="417"/>
      <c r="G29" s="417"/>
      <c r="H29" s="417"/>
      <c r="I29" s="417"/>
      <c r="J29" s="417"/>
      <c r="K29" s="172"/>
    </row>
    <row r="30" spans="1:11" ht="18.75" customHeight="1">
      <c r="A30" s="172"/>
      <c r="B30" s="417"/>
      <c r="C30" s="417"/>
      <c r="D30" s="417"/>
      <c r="E30" s="417"/>
      <c r="F30" s="417"/>
      <c r="G30" s="417"/>
      <c r="H30" s="417"/>
      <c r="I30" s="417"/>
      <c r="J30" s="417"/>
      <c r="K30" s="172"/>
    </row>
    <row r="31" spans="1:11" ht="18.75" customHeight="1">
      <c r="A31" s="172"/>
      <c r="B31" s="417"/>
      <c r="C31" s="417"/>
      <c r="D31" s="417"/>
      <c r="E31" s="417"/>
      <c r="F31" s="417"/>
      <c r="G31" s="417"/>
      <c r="H31" s="417"/>
      <c r="I31" s="417"/>
      <c r="J31" s="417"/>
      <c r="K31" s="172"/>
    </row>
    <row r="32" spans="1:11" ht="18.75" customHeight="1">
      <c r="A32" s="172"/>
      <c r="B32" s="417"/>
      <c r="C32" s="417"/>
      <c r="D32" s="417"/>
      <c r="E32" s="417"/>
      <c r="F32" s="417"/>
      <c r="G32" s="417"/>
      <c r="H32" s="417"/>
      <c r="I32" s="417"/>
      <c r="J32" s="417"/>
      <c r="K32" s="172"/>
    </row>
    <row r="33" spans="1:11" ht="18.75" customHeight="1">
      <c r="A33" s="172"/>
      <c r="B33" s="172"/>
      <c r="C33" s="180"/>
      <c r="D33" s="180"/>
      <c r="E33" s="180"/>
      <c r="F33" s="180"/>
      <c r="G33" s="180"/>
      <c r="H33" s="180"/>
      <c r="I33" s="180"/>
      <c r="J33" s="180"/>
      <c r="K33" s="172"/>
    </row>
    <row r="34" spans="1:11" ht="18.75" customHeight="1">
      <c r="A34" s="172"/>
      <c r="B34" s="172"/>
      <c r="C34" s="168"/>
      <c r="D34" s="168"/>
      <c r="E34" s="168"/>
      <c r="F34" s="168"/>
      <c r="G34" s="168"/>
      <c r="H34" s="168"/>
      <c r="I34" s="168"/>
      <c r="J34" s="168"/>
      <c r="K34" s="172"/>
    </row>
    <row r="35" spans="1:11" ht="18.75" customHeight="1">
      <c r="A35" s="172"/>
      <c r="B35" s="172"/>
      <c r="C35" s="168"/>
      <c r="D35" s="168"/>
      <c r="E35" s="168"/>
      <c r="F35" s="168"/>
      <c r="G35" s="168"/>
      <c r="H35" s="168"/>
      <c r="I35" s="168"/>
      <c r="J35" s="168"/>
      <c r="K35" s="172"/>
    </row>
    <row r="36" spans="1:11" ht="18.75" customHeight="1">
      <c r="A36" s="172"/>
      <c r="B36" s="172"/>
      <c r="C36" s="172"/>
      <c r="D36" s="172"/>
      <c r="E36" s="172"/>
      <c r="F36" s="172"/>
      <c r="G36" s="172"/>
      <c r="H36" s="172"/>
      <c r="I36" s="172"/>
      <c r="J36" s="172"/>
      <c r="K36" s="172"/>
    </row>
  </sheetData>
  <mergeCells count="20">
    <mergeCell ref="H1:J1"/>
    <mergeCell ref="B3:J3"/>
    <mergeCell ref="A5:B5"/>
    <mergeCell ref="C5:E5"/>
    <mergeCell ref="D11:E11"/>
    <mergeCell ref="G10:I10"/>
    <mergeCell ref="G9:I9"/>
    <mergeCell ref="F11:J11"/>
    <mergeCell ref="B28:J32"/>
    <mergeCell ref="B14:J15"/>
    <mergeCell ref="D9:E9"/>
    <mergeCell ref="D10:E10"/>
    <mergeCell ref="D24:F24"/>
    <mergeCell ref="D25:E25"/>
    <mergeCell ref="D26:J26"/>
    <mergeCell ref="D18:F18"/>
    <mergeCell ref="D19:F19"/>
    <mergeCell ref="D20:F20"/>
    <mergeCell ref="D21:E21"/>
    <mergeCell ref="D22:J23"/>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6086" r:id="rId4" name="Check Box 6">
              <controlPr defaultSize="0" autoFill="0" autoLine="0" autoPict="0">
                <anchor moveWithCells="1">
                  <from>
                    <xdr:col>2</xdr:col>
                    <xdr:colOff>238125</xdr:colOff>
                    <xdr:row>7</xdr:row>
                    <xdr:rowOff>200025</xdr:rowOff>
                  </from>
                  <to>
                    <xdr:col>2</xdr:col>
                    <xdr:colOff>542925</xdr:colOff>
                    <xdr:row>9</xdr:row>
                    <xdr:rowOff>19050</xdr:rowOff>
                  </to>
                </anchor>
              </controlPr>
            </control>
          </mc:Choice>
        </mc:AlternateContent>
        <mc:AlternateContent xmlns:mc="http://schemas.openxmlformats.org/markup-compatibility/2006">
          <mc:Choice Requires="x14">
            <control shapeId="46087" r:id="rId5" name="Check Box 7">
              <controlPr defaultSize="0" autoFill="0" autoLine="0" autoPict="0">
                <anchor moveWithCells="1">
                  <from>
                    <xdr:col>2</xdr:col>
                    <xdr:colOff>238125</xdr:colOff>
                    <xdr:row>8</xdr:row>
                    <xdr:rowOff>200025</xdr:rowOff>
                  </from>
                  <to>
                    <xdr:col>2</xdr:col>
                    <xdr:colOff>542925</xdr:colOff>
                    <xdr:row>10</xdr:row>
                    <xdr:rowOff>19050</xdr:rowOff>
                  </to>
                </anchor>
              </controlPr>
            </control>
          </mc:Choice>
        </mc:AlternateContent>
        <mc:AlternateContent xmlns:mc="http://schemas.openxmlformats.org/markup-compatibility/2006">
          <mc:Choice Requires="x14">
            <control shapeId="46088" r:id="rId6" name="Check Box 8">
              <controlPr defaultSize="0" autoFill="0" autoLine="0" autoPict="0">
                <anchor moveWithCells="1">
                  <from>
                    <xdr:col>2</xdr:col>
                    <xdr:colOff>238125</xdr:colOff>
                    <xdr:row>9</xdr:row>
                    <xdr:rowOff>200025</xdr:rowOff>
                  </from>
                  <to>
                    <xdr:col>2</xdr:col>
                    <xdr:colOff>542925</xdr:colOff>
                    <xdr:row>11</xdr:row>
                    <xdr:rowOff>19050</xdr:rowOff>
                  </to>
                </anchor>
              </controlPr>
            </control>
          </mc:Choice>
        </mc:AlternateContent>
        <mc:AlternateContent xmlns:mc="http://schemas.openxmlformats.org/markup-compatibility/2006">
          <mc:Choice Requires="x14">
            <control shapeId="46089" r:id="rId7" name="Check Box 9">
              <controlPr defaultSize="0" autoFill="0" autoLine="0" autoPict="0">
                <anchor moveWithCells="1">
                  <from>
                    <xdr:col>5</xdr:col>
                    <xdr:colOff>238125</xdr:colOff>
                    <xdr:row>7</xdr:row>
                    <xdr:rowOff>200025</xdr:rowOff>
                  </from>
                  <to>
                    <xdr:col>5</xdr:col>
                    <xdr:colOff>542925</xdr:colOff>
                    <xdr:row>9</xdr:row>
                    <xdr:rowOff>19050</xdr:rowOff>
                  </to>
                </anchor>
              </controlPr>
            </control>
          </mc:Choice>
        </mc:AlternateContent>
        <mc:AlternateContent xmlns:mc="http://schemas.openxmlformats.org/markup-compatibility/2006">
          <mc:Choice Requires="x14">
            <control shapeId="46090" r:id="rId8" name="Check Box 10">
              <controlPr defaultSize="0" autoFill="0" autoLine="0" autoPict="0">
                <anchor moveWithCells="1">
                  <from>
                    <xdr:col>5</xdr:col>
                    <xdr:colOff>238125</xdr:colOff>
                    <xdr:row>8</xdr:row>
                    <xdr:rowOff>209550</xdr:rowOff>
                  </from>
                  <to>
                    <xdr:col>5</xdr:col>
                    <xdr:colOff>542925</xdr:colOff>
                    <xdr:row>10</xdr:row>
                    <xdr:rowOff>28575</xdr:rowOff>
                  </to>
                </anchor>
              </controlPr>
            </control>
          </mc:Choice>
        </mc:AlternateContent>
        <mc:AlternateContent xmlns:mc="http://schemas.openxmlformats.org/markup-compatibility/2006">
          <mc:Choice Requires="x14">
            <control shapeId="46091" r:id="rId9" name="Check Box 11">
              <controlPr defaultSize="0" autoFill="0" autoLine="0" autoPict="0">
                <anchor moveWithCells="1">
                  <from>
                    <xdr:col>2</xdr:col>
                    <xdr:colOff>238125</xdr:colOff>
                    <xdr:row>16</xdr:row>
                    <xdr:rowOff>200025</xdr:rowOff>
                  </from>
                  <to>
                    <xdr:col>2</xdr:col>
                    <xdr:colOff>542925</xdr:colOff>
                    <xdr:row>18</xdr:row>
                    <xdr:rowOff>19050</xdr:rowOff>
                  </to>
                </anchor>
              </controlPr>
            </control>
          </mc:Choice>
        </mc:AlternateContent>
        <mc:AlternateContent xmlns:mc="http://schemas.openxmlformats.org/markup-compatibility/2006">
          <mc:Choice Requires="x14">
            <control shapeId="46092" r:id="rId10" name="Check Box 12">
              <controlPr defaultSize="0" autoFill="0" autoLine="0" autoPict="0">
                <anchor moveWithCells="1">
                  <from>
                    <xdr:col>2</xdr:col>
                    <xdr:colOff>238125</xdr:colOff>
                    <xdr:row>17</xdr:row>
                    <xdr:rowOff>200025</xdr:rowOff>
                  </from>
                  <to>
                    <xdr:col>2</xdr:col>
                    <xdr:colOff>542925</xdr:colOff>
                    <xdr:row>19</xdr:row>
                    <xdr:rowOff>19050</xdr:rowOff>
                  </to>
                </anchor>
              </controlPr>
            </control>
          </mc:Choice>
        </mc:AlternateContent>
        <mc:AlternateContent xmlns:mc="http://schemas.openxmlformats.org/markup-compatibility/2006">
          <mc:Choice Requires="x14">
            <control shapeId="46093" r:id="rId11" name="Check Box 13">
              <controlPr defaultSize="0" autoFill="0" autoLine="0" autoPict="0">
                <anchor moveWithCells="1">
                  <from>
                    <xdr:col>2</xdr:col>
                    <xdr:colOff>238125</xdr:colOff>
                    <xdr:row>18</xdr:row>
                    <xdr:rowOff>200025</xdr:rowOff>
                  </from>
                  <to>
                    <xdr:col>2</xdr:col>
                    <xdr:colOff>542925</xdr:colOff>
                    <xdr:row>20</xdr:row>
                    <xdr:rowOff>19050</xdr:rowOff>
                  </to>
                </anchor>
              </controlPr>
            </control>
          </mc:Choice>
        </mc:AlternateContent>
        <mc:AlternateContent xmlns:mc="http://schemas.openxmlformats.org/markup-compatibility/2006">
          <mc:Choice Requires="x14">
            <control shapeId="46094" r:id="rId12" name="Check Box 14">
              <controlPr defaultSize="0" autoFill="0" autoLine="0" autoPict="0">
                <anchor moveWithCells="1">
                  <from>
                    <xdr:col>2</xdr:col>
                    <xdr:colOff>238125</xdr:colOff>
                    <xdr:row>22</xdr:row>
                    <xdr:rowOff>200025</xdr:rowOff>
                  </from>
                  <to>
                    <xdr:col>2</xdr:col>
                    <xdr:colOff>542925</xdr:colOff>
                    <xdr:row>24</xdr:row>
                    <xdr:rowOff>19050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9"/>
  <sheetViews>
    <sheetView view="pageBreakPreview" zoomScaleNormal="100" zoomScaleSheetLayoutView="100" workbookViewId="0">
      <selection activeCell="Q19" sqref="Q19"/>
    </sheetView>
  </sheetViews>
  <sheetFormatPr defaultRowHeight="18.75"/>
  <cols>
    <col min="1" max="1" width="2.625" customWidth="1"/>
    <col min="2" max="2" width="5.25" customWidth="1"/>
    <col min="3" max="3" width="5.125" customWidth="1"/>
    <col min="4" max="4" width="10.5" customWidth="1"/>
    <col min="5" max="5" width="6.5" customWidth="1"/>
    <col min="6" max="6" width="10.25" customWidth="1"/>
    <col min="7" max="7" width="7.375" customWidth="1"/>
    <col min="8" max="8" width="7.625" customWidth="1"/>
    <col min="9" max="9" width="9.625" customWidth="1"/>
    <col min="10" max="10" width="10.875" customWidth="1"/>
    <col min="11" max="11" width="8.375" customWidth="1"/>
    <col min="13" max="13" width="11.875" customWidth="1"/>
  </cols>
  <sheetData>
    <row r="1" spans="1:19">
      <c r="J1" s="457" t="str">
        <f>"令和"&amp;申請書!$V$6&amp;"年"&amp;申請書!$X$6&amp;"月"&amp;申請書!$AA$6&amp;"日"</f>
        <v>令和5年月日</v>
      </c>
      <c r="K1" s="457"/>
      <c r="L1" s="457"/>
      <c r="M1" s="417"/>
      <c r="O1" s="109" t="s">
        <v>186</v>
      </c>
      <c r="Q1" s="252"/>
    </row>
    <row r="3" spans="1:19" ht="24">
      <c r="B3" s="458" t="s">
        <v>341</v>
      </c>
      <c r="C3" s="417"/>
      <c r="D3" s="417"/>
      <c r="E3" s="417"/>
      <c r="F3" s="417"/>
      <c r="G3" s="417"/>
      <c r="H3" s="417"/>
      <c r="I3" s="417"/>
      <c r="J3" s="417"/>
      <c r="K3" s="417"/>
      <c r="L3" s="417"/>
      <c r="M3" s="417"/>
    </row>
    <row r="4" spans="1:19">
      <c r="A4" s="25"/>
      <c r="B4" s="25"/>
    </row>
    <row r="5" spans="1:19" ht="24" customHeight="1">
      <c r="A5" s="468" t="s">
        <v>9</v>
      </c>
      <c r="B5" s="469"/>
      <c r="C5" s="459" t="str">
        <f>申請書!$O$22</f>
        <v>○○認定こども園</v>
      </c>
      <c r="D5" s="460"/>
      <c r="E5" s="460"/>
      <c r="F5" s="460"/>
      <c r="G5" s="382"/>
      <c r="H5" s="14"/>
      <c r="I5" s="376"/>
      <c r="J5" s="376"/>
      <c r="K5" s="376"/>
      <c r="L5" s="376"/>
      <c r="M5" s="14"/>
    </row>
    <row r="6" spans="1:19">
      <c r="C6" s="19"/>
    </row>
    <row r="7" spans="1:19" ht="19.5" thickBot="1">
      <c r="B7" s="251" t="s">
        <v>342</v>
      </c>
      <c r="C7" s="19"/>
      <c r="D7" s="14"/>
      <c r="E7" s="14"/>
      <c r="O7" s="109" t="s">
        <v>343</v>
      </c>
    </row>
    <row r="8" spans="1:19" ht="37.5" customHeight="1" thickBot="1">
      <c r="A8" s="196"/>
      <c r="B8" s="196"/>
      <c r="C8" s="196"/>
      <c r="D8" s="196"/>
      <c r="E8" s="196"/>
      <c r="F8" s="196"/>
      <c r="G8" s="196"/>
      <c r="H8" s="196"/>
      <c r="I8" s="196"/>
      <c r="J8" s="269" t="s">
        <v>307</v>
      </c>
      <c r="K8" s="270" t="str">
        <f>IF($J$16="","非該当",IF(AND($J$16&gt;=400,$R$9&gt;=2,$N$31=TRUE),"該当","非該当"))</f>
        <v>非該当</v>
      </c>
      <c r="L8" s="767" t="str">
        <f>IF($K$8="非該当","",IF(AND($J$16&gt;=400,$J$16&lt;800),"400時間以上800時間未満",IF(AND($J$16&gt;=800,$J$16&lt;1200),"800時間以上1200時間未満","1200時間以上")))</f>
        <v/>
      </c>
      <c r="M8" s="768"/>
      <c r="R8" t="s">
        <v>366</v>
      </c>
      <c r="S8" t="s">
        <v>367</v>
      </c>
    </row>
    <row r="9" spans="1:19" ht="18.75" customHeight="1">
      <c r="A9" s="196" t="s">
        <v>344</v>
      </c>
      <c r="B9" s="250"/>
      <c r="C9" s="250"/>
      <c r="D9" s="250"/>
      <c r="E9" s="250"/>
      <c r="F9" s="250"/>
      <c r="G9" s="250"/>
      <c r="H9" s="250"/>
      <c r="I9" s="196"/>
      <c r="J9" s="196"/>
      <c r="K9" s="196"/>
      <c r="L9" s="196"/>
      <c r="M9" s="196"/>
      <c r="R9">
        <f>COUNTIF($N$23:$N$27,TRUE)</f>
        <v>0</v>
      </c>
      <c r="S9" t="str">
        <f>IF($K$8="非該当","",IF(AND($J$16&gt;=400,$J$16&lt;800),400,IF(AND($J$16&gt;=800,$J$16&lt;1200),800,1200)))</f>
        <v/>
      </c>
    </row>
    <row r="10" spans="1:19" ht="35.25" customHeight="1">
      <c r="A10" s="196"/>
      <c r="B10" s="764" t="s">
        <v>11</v>
      </c>
      <c r="C10" s="541"/>
      <c r="D10" s="254" t="s">
        <v>300</v>
      </c>
      <c r="E10" s="254" t="s">
        <v>347</v>
      </c>
      <c r="F10" s="255" t="s">
        <v>350</v>
      </c>
      <c r="G10" s="259" t="s">
        <v>355</v>
      </c>
      <c r="H10" s="766" t="s">
        <v>349</v>
      </c>
      <c r="I10" s="595"/>
      <c r="J10" s="255" t="s">
        <v>345</v>
      </c>
      <c r="K10" s="765" t="s">
        <v>346</v>
      </c>
      <c r="L10" s="586"/>
      <c r="M10" s="586"/>
    </row>
    <row r="11" spans="1:19" ht="21.95" customHeight="1">
      <c r="A11" s="196"/>
      <c r="B11" s="604"/>
      <c r="C11" s="498"/>
      <c r="D11" s="260"/>
      <c r="E11" s="209" t="str">
        <f>IF(D11="","",(DATEDIF(D11,申請書!$AJ$1,"Y")))</f>
        <v/>
      </c>
      <c r="F11" s="256"/>
      <c r="G11" s="258"/>
      <c r="H11" s="184"/>
      <c r="I11" s="184"/>
      <c r="J11" s="184"/>
      <c r="K11" s="498"/>
      <c r="L11" s="498"/>
      <c r="M11" s="498"/>
    </row>
    <row r="12" spans="1:19" ht="21.95" customHeight="1">
      <c r="A12" s="196"/>
      <c r="B12" s="604"/>
      <c r="C12" s="498"/>
      <c r="D12" s="261"/>
      <c r="E12" s="209" t="str">
        <f>IF(D12="","",(DATEDIF(D12,申請書!$AJ$1,"Y")))</f>
        <v/>
      </c>
      <c r="F12" s="256"/>
      <c r="G12" s="258"/>
      <c r="H12" s="210"/>
      <c r="I12" s="184"/>
      <c r="J12" s="184"/>
      <c r="K12" s="498"/>
      <c r="L12" s="498"/>
      <c r="M12" s="498"/>
    </row>
    <row r="13" spans="1:19" ht="21.95" customHeight="1">
      <c r="A13" s="196"/>
      <c r="B13" s="604"/>
      <c r="C13" s="498"/>
      <c r="D13" s="262"/>
      <c r="E13" s="209" t="str">
        <f>IF(D13="","",(DATEDIF(D13,申請書!$AJ$1,"Y")))</f>
        <v/>
      </c>
      <c r="F13" s="256"/>
      <c r="G13" s="258"/>
      <c r="H13" s="184"/>
      <c r="I13" s="184"/>
      <c r="J13" s="184"/>
      <c r="K13" s="498"/>
      <c r="L13" s="498"/>
      <c r="M13" s="498"/>
    </row>
    <row r="14" spans="1:19" ht="21.95" customHeight="1">
      <c r="A14" s="196"/>
      <c r="B14" s="604"/>
      <c r="C14" s="498"/>
      <c r="D14" s="260"/>
      <c r="E14" s="209" t="str">
        <f>IF(D14="","",(DATEDIF(D14,申請書!$AJ$1,"Y")))</f>
        <v/>
      </c>
      <c r="F14" s="256"/>
      <c r="G14" s="258"/>
      <c r="H14" s="184"/>
      <c r="I14" s="184"/>
      <c r="J14" s="184"/>
      <c r="K14" s="498"/>
      <c r="L14" s="498"/>
      <c r="M14" s="498"/>
    </row>
    <row r="15" spans="1:19" ht="21.95" customHeight="1" thickBot="1">
      <c r="A15" s="196"/>
      <c r="B15" s="604"/>
      <c r="C15" s="498"/>
      <c r="D15" s="261"/>
      <c r="E15" s="209" t="str">
        <f>IF(D15="","",(DATEDIF(D15,申請書!$AJ$1,"Y")))</f>
        <v/>
      </c>
      <c r="F15" s="256"/>
      <c r="G15" s="258"/>
      <c r="H15" s="210"/>
      <c r="I15" s="184"/>
      <c r="J15" s="264"/>
      <c r="K15" s="498"/>
      <c r="L15" s="498"/>
      <c r="M15" s="498"/>
    </row>
    <row r="16" spans="1:19" s="249" customFormat="1" ht="21.95" customHeight="1" thickBot="1">
      <c r="A16" s="196"/>
      <c r="B16" s="248"/>
      <c r="C16" s="196"/>
      <c r="D16" s="263"/>
      <c r="E16" s="196"/>
      <c r="F16" s="759" t="s">
        <v>356</v>
      </c>
      <c r="G16" s="760"/>
      <c r="H16" s="760"/>
      <c r="I16" s="760"/>
      <c r="J16" s="265" t="str">
        <f>IF(SUM($J$11:$J$15)=0,"",SUM($J$11:$J$15))</f>
        <v/>
      </c>
      <c r="K16" s="196" t="s">
        <v>24</v>
      </c>
      <c r="L16" s="196"/>
      <c r="M16" s="196"/>
    </row>
    <row r="17" spans="1:14" s="249" customFormat="1" ht="21.95" customHeight="1">
      <c r="A17" s="196"/>
      <c r="B17" s="761" t="s">
        <v>353</v>
      </c>
      <c r="C17" s="762"/>
      <c r="D17" s="762"/>
      <c r="E17" s="762"/>
      <c r="F17" s="762"/>
      <c r="G17" s="762"/>
      <c r="H17" s="762"/>
      <c r="I17" s="762"/>
      <c r="J17" s="762"/>
      <c r="K17" s="762"/>
      <c r="L17" s="762"/>
      <c r="M17" s="762"/>
    </row>
    <row r="18" spans="1:14" ht="18.75" customHeight="1">
      <c r="A18" s="196"/>
      <c r="B18" s="761" t="s">
        <v>351</v>
      </c>
      <c r="C18" s="762"/>
      <c r="D18" s="762"/>
      <c r="E18" s="762"/>
      <c r="F18" s="762"/>
      <c r="G18" s="762"/>
      <c r="H18" s="762"/>
      <c r="I18" s="762"/>
      <c r="J18" s="762"/>
      <c r="K18" s="762"/>
      <c r="L18" s="762"/>
      <c r="M18" s="762"/>
    </row>
    <row r="19" spans="1:14" ht="144.75" customHeight="1">
      <c r="A19" s="196"/>
      <c r="B19" s="763" t="s">
        <v>352</v>
      </c>
      <c r="C19" s="444"/>
      <c r="D19" s="444"/>
      <c r="E19" s="444"/>
      <c r="F19" s="444"/>
      <c r="G19" s="444"/>
      <c r="H19" s="444"/>
      <c r="I19" s="444"/>
      <c r="J19" s="444"/>
      <c r="K19" s="444"/>
      <c r="L19" s="444"/>
      <c r="M19" s="444"/>
    </row>
    <row r="20" spans="1:14" ht="18.75" customHeight="1">
      <c r="A20" s="196"/>
      <c r="B20" s="761" t="s">
        <v>354</v>
      </c>
      <c r="C20" s="762"/>
      <c r="D20" s="762"/>
      <c r="E20" s="762"/>
      <c r="F20" s="762"/>
      <c r="G20" s="762"/>
      <c r="H20" s="762"/>
      <c r="I20" s="762"/>
      <c r="J20" s="762"/>
      <c r="K20" s="762"/>
      <c r="L20" s="762"/>
      <c r="M20" s="762"/>
    </row>
    <row r="21" spans="1:14" ht="18.75" customHeight="1">
      <c r="A21" s="196"/>
      <c r="B21" s="196"/>
      <c r="C21" s="196"/>
      <c r="D21" s="196"/>
      <c r="E21" s="196"/>
      <c r="F21" s="196"/>
      <c r="G21" s="196"/>
      <c r="H21" s="196"/>
      <c r="I21" s="196"/>
      <c r="J21" s="196"/>
      <c r="K21" s="196"/>
      <c r="L21" s="196"/>
      <c r="M21" s="196"/>
    </row>
    <row r="22" spans="1:14" ht="18.75" customHeight="1">
      <c r="A22" s="196" t="s">
        <v>357</v>
      </c>
      <c r="B22" s="196"/>
      <c r="C22" s="196"/>
      <c r="D22" s="196"/>
      <c r="E22" s="196"/>
      <c r="F22" s="196"/>
      <c r="G22" s="196"/>
      <c r="H22" s="196"/>
      <c r="I22" s="196"/>
      <c r="J22" s="196"/>
      <c r="K22" s="196"/>
      <c r="L22" s="196"/>
      <c r="M22" s="196"/>
      <c r="N22" s="359"/>
    </row>
    <row r="23" spans="1:14" s="271" customFormat="1" ht="24.95" customHeight="1">
      <c r="A23" s="266"/>
      <c r="B23" s="254">
        <v>1</v>
      </c>
      <c r="C23" s="268"/>
      <c r="D23" s="757" t="str">
        <f>"延長保育事業"</f>
        <v>延長保育事業</v>
      </c>
      <c r="E23" s="758"/>
      <c r="F23" s="758"/>
      <c r="G23" s="758"/>
      <c r="H23" s="758"/>
      <c r="I23" s="758"/>
      <c r="J23" s="758"/>
      <c r="K23" s="758"/>
      <c r="L23" s="758"/>
      <c r="M23" s="266"/>
      <c r="N23" s="360" t="b">
        <f>主幹専任化要件!L29</f>
        <v>0</v>
      </c>
    </row>
    <row r="24" spans="1:14" s="271" customFormat="1" ht="24.95" customHeight="1">
      <c r="A24" s="266"/>
      <c r="B24" s="254">
        <v>2</v>
      </c>
      <c r="C24" s="268"/>
      <c r="D24" s="757" t="str">
        <f>"一時預かり事業（一般型）　　　　　　　　  （"&amp;主幹専任化要件!$E$31&amp;"月の平均対象子ども数："&amp;主幹専任化要件!$I$31&amp;"人)"</f>
        <v>一時預かり事業（一般型）　　　　　　　　  （4月の平均対象子ども数：人)</v>
      </c>
      <c r="E24" s="758"/>
      <c r="F24" s="758"/>
      <c r="G24" s="758"/>
      <c r="H24" s="758"/>
      <c r="I24" s="758"/>
      <c r="J24" s="758"/>
      <c r="K24" s="758"/>
      <c r="L24" s="758"/>
      <c r="M24" s="266"/>
      <c r="N24" s="360" t="b">
        <f>主幹専任化要件!L31</f>
        <v>0</v>
      </c>
    </row>
    <row r="25" spans="1:14" s="271" customFormat="1" ht="24.95" customHeight="1">
      <c r="A25" s="266"/>
      <c r="B25" s="254">
        <v>3</v>
      </c>
      <c r="C25" s="353"/>
      <c r="D25" s="757" t="s">
        <v>365</v>
      </c>
      <c r="E25" s="758"/>
      <c r="F25" s="758"/>
      <c r="G25" s="758"/>
      <c r="H25" s="758"/>
      <c r="I25" s="758"/>
      <c r="J25" s="758"/>
      <c r="K25" s="758"/>
      <c r="L25" s="758"/>
      <c r="M25" s="266"/>
      <c r="N25" s="360" t="b">
        <f>主幹専任化要件!L32</f>
        <v>0</v>
      </c>
    </row>
    <row r="26" spans="1:14" s="271" customFormat="1" ht="24.95" customHeight="1">
      <c r="A26" s="266"/>
      <c r="B26" s="254">
        <v>4</v>
      </c>
      <c r="C26" s="354"/>
      <c r="D26" s="757" t="str">
        <f>"乳児が3人以上利用している施設　　　　　　（"&amp;主幹専任化要件!$E$34&amp;"月初日現在の利用児童数："&amp;主幹専任化要件!$I$34&amp;"人）"</f>
        <v>乳児が3人以上利用している施設　　　　　　（4月初日現在の利用児童数：人）</v>
      </c>
      <c r="E26" s="758"/>
      <c r="F26" s="758"/>
      <c r="G26" s="758"/>
      <c r="H26" s="758"/>
      <c r="I26" s="758"/>
      <c r="J26" s="758"/>
      <c r="K26" s="758"/>
      <c r="L26" s="758"/>
      <c r="M26" s="266"/>
      <c r="N26" s="360" t="b">
        <f>主幹専任化要件!L34</f>
        <v>0</v>
      </c>
    </row>
    <row r="27" spans="1:14" s="271" customFormat="1" ht="24.95" customHeight="1">
      <c r="A27" s="266"/>
      <c r="B27" s="254">
        <v>5</v>
      </c>
      <c r="C27" s="353"/>
      <c r="D27" s="757" t="str">
        <f>"障がい児が1人以上利用している施設　　　　（"&amp;主幹専任化要件!$E$36&amp;"月初日現在の利用児童数："&amp;主幹専任化要件!$I$36&amp;"人）"</f>
        <v>障がい児が1人以上利用している施設　　　　（4月初日現在の利用児童数：人）</v>
      </c>
      <c r="E27" s="758"/>
      <c r="F27" s="758"/>
      <c r="G27" s="758"/>
      <c r="H27" s="758"/>
      <c r="I27" s="758"/>
      <c r="J27" s="758"/>
      <c r="K27" s="758"/>
      <c r="L27" s="758"/>
      <c r="M27" s="266"/>
      <c r="N27" s="360" t="b">
        <f>主幹専任化要件!L36</f>
        <v>0</v>
      </c>
    </row>
    <row r="28" spans="1:14" ht="18.75" customHeight="1">
      <c r="A28" s="196"/>
      <c r="B28" s="196"/>
      <c r="C28" s="176"/>
      <c r="D28" s="176"/>
      <c r="E28" s="176"/>
      <c r="F28" s="176"/>
      <c r="G28" s="176"/>
      <c r="H28" s="176"/>
      <c r="I28" s="176"/>
      <c r="J28" s="176"/>
      <c r="K28" s="176"/>
      <c r="L28" s="176"/>
      <c r="M28" s="196"/>
      <c r="N28" s="359"/>
    </row>
    <row r="29" spans="1:14" ht="18.75" customHeight="1">
      <c r="A29" s="196" t="s">
        <v>358</v>
      </c>
      <c r="B29" s="196"/>
      <c r="C29" s="176"/>
      <c r="D29" s="176"/>
      <c r="E29" s="176"/>
      <c r="F29" s="176"/>
      <c r="G29" s="176"/>
      <c r="H29" s="176"/>
      <c r="I29" s="176"/>
      <c r="J29" s="176"/>
      <c r="K29" s="176"/>
      <c r="L29" s="176"/>
      <c r="M29" s="196"/>
      <c r="N29" s="359"/>
    </row>
    <row r="30" spans="1:14" ht="18.75" customHeight="1">
      <c r="A30" s="196"/>
      <c r="B30" s="196" t="s">
        <v>359</v>
      </c>
      <c r="C30" s="180"/>
      <c r="D30" s="180"/>
      <c r="E30" s="180"/>
      <c r="F30" s="180"/>
      <c r="G30" s="180"/>
      <c r="H30" s="180"/>
      <c r="I30" s="180"/>
      <c r="J30" s="180"/>
      <c r="K30" s="180"/>
      <c r="L30" s="180"/>
      <c r="M30" s="196"/>
      <c r="N30" s="359"/>
    </row>
    <row r="31" spans="1:14" ht="24.95" customHeight="1">
      <c r="A31" s="196"/>
      <c r="B31" s="236"/>
      <c r="C31" s="236"/>
      <c r="D31" s="756" t="s">
        <v>360</v>
      </c>
      <c r="E31" s="583"/>
      <c r="F31" s="583"/>
      <c r="G31" s="583"/>
      <c r="H31" s="583"/>
      <c r="I31" s="583"/>
      <c r="J31" s="583"/>
      <c r="K31" s="583"/>
      <c r="L31" s="583"/>
      <c r="M31" s="196"/>
      <c r="N31" s="359" t="b">
        <v>0</v>
      </c>
    </row>
    <row r="32" spans="1:14" ht="24.95" customHeight="1">
      <c r="A32" s="196"/>
      <c r="B32" s="236"/>
      <c r="C32" s="236"/>
      <c r="D32" s="209" t="s">
        <v>361</v>
      </c>
      <c r="E32" s="267"/>
      <c r="F32" s="755" t="s">
        <v>363</v>
      </c>
      <c r="G32" s="541"/>
      <c r="H32" s="541"/>
      <c r="I32" s="541"/>
      <c r="J32" s="541"/>
      <c r="K32" s="541"/>
      <c r="L32" s="541" t="b">
        <v>0</v>
      </c>
      <c r="M32" s="196"/>
      <c r="N32" s="359"/>
    </row>
    <row r="33" spans="1:14" ht="24.95" customHeight="1">
      <c r="A33" s="196"/>
      <c r="B33" s="236"/>
      <c r="C33" s="236"/>
      <c r="D33" s="209" t="s">
        <v>362</v>
      </c>
      <c r="E33" s="267"/>
      <c r="F33" s="755" t="s">
        <v>364</v>
      </c>
      <c r="G33" s="541"/>
      <c r="H33" s="541"/>
      <c r="I33" s="541"/>
      <c r="J33" s="541"/>
      <c r="K33" s="541"/>
      <c r="L33" s="541"/>
      <c r="M33" s="196"/>
      <c r="N33" s="359"/>
    </row>
    <row r="34" spans="1:14" ht="18.75" customHeight="1">
      <c r="A34" s="196"/>
      <c r="B34" s="196"/>
      <c r="C34" s="180"/>
      <c r="D34" s="180"/>
      <c r="E34" s="180"/>
      <c r="F34" s="180"/>
      <c r="G34" s="180"/>
      <c r="H34" s="180"/>
      <c r="I34" s="180"/>
      <c r="J34" s="180"/>
      <c r="K34" s="180"/>
      <c r="L34" s="180"/>
      <c r="M34" s="196"/>
    </row>
    <row r="35" spans="1:14" ht="18.75" customHeight="1">
      <c r="A35" s="196"/>
      <c r="B35" s="196"/>
      <c r="C35" s="180"/>
      <c r="D35" s="180"/>
      <c r="E35" s="180"/>
      <c r="F35" s="180"/>
      <c r="G35" s="180"/>
      <c r="H35" s="180"/>
      <c r="I35" s="180"/>
      <c r="J35" s="180"/>
      <c r="K35" s="180"/>
      <c r="L35" s="180"/>
      <c r="M35" s="196"/>
    </row>
    <row r="36" spans="1:14" ht="18.75" customHeight="1">
      <c r="A36" s="196"/>
      <c r="B36" s="196"/>
      <c r="C36" s="180"/>
      <c r="D36" s="180"/>
      <c r="E36" s="180"/>
      <c r="F36" s="180"/>
      <c r="G36" s="180"/>
      <c r="H36" s="180"/>
      <c r="I36" s="180"/>
      <c r="J36" s="180"/>
      <c r="K36" s="180"/>
      <c r="L36" s="180"/>
      <c r="M36" s="196"/>
    </row>
    <row r="37" spans="1:14" ht="18.75" customHeight="1">
      <c r="A37" s="196"/>
      <c r="B37" s="196"/>
      <c r="C37" s="180"/>
      <c r="D37" s="180"/>
      <c r="E37" s="180"/>
      <c r="F37" s="180"/>
      <c r="G37" s="180"/>
      <c r="H37" s="180"/>
      <c r="I37" s="180"/>
      <c r="J37" s="180"/>
      <c r="K37" s="180"/>
      <c r="L37" s="180"/>
      <c r="M37" s="196"/>
    </row>
    <row r="38" spans="1:14" ht="18.75" customHeight="1">
      <c r="A38" s="196"/>
      <c r="B38" s="196"/>
      <c r="C38" s="196"/>
      <c r="D38" s="196"/>
      <c r="E38" s="196"/>
      <c r="F38" s="196"/>
      <c r="G38" s="196"/>
      <c r="H38" s="196"/>
      <c r="I38" s="196"/>
      <c r="J38" s="196"/>
      <c r="K38" s="196"/>
      <c r="L38" s="196"/>
      <c r="M38" s="196"/>
    </row>
    <row r="39" spans="1:14">
      <c r="A39" s="166"/>
      <c r="B39" s="166"/>
      <c r="C39" s="166"/>
      <c r="D39" s="166"/>
      <c r="E39" s="166"/>
      <c r="F39" s="166"/>
      <c r="G39" s="166"/>
      <c r="H39" s="166"/>
      <c r="I39" s="166"/>
      <c r="J39" s="166"/>
      <c r="K39" s="166"/>
      <c r="L39" s="166"/>
      <c r="M39" s="166"/>
    </row>
  </sheetData>
  <mergeCells count="31">
    <mergeCell ref="A5:B5"/>
    <mergeCell ref="C5:F5"/>
    <mergeCell ref="J1:M1"/>
    <mergeCell ref="L8:M8"/>
    <mergeCell ref="B3:M3"/>
    <mergeCell ref="B10:C10"/>
    <mergeCell ref="K10:M10"/>
    <mergeCell ref="H10:I10"/>
    <mergeCell ref="B11:C11"/>
    <mergeCell ref="B12:C12"/>
    <mergeCell ref="F16:I16"/>
    <mergeCell ref="B17:M17"/>
    <mergeCell ref="B20:M20"/>
    <mergeCell ref="K11:M11"/>
    <mergeCell ref="K12:M12"/>
    <mergeCell ref="K13:M13"/>
    <mergeCell ref="K14:M14"/>
    <mergeCell ref="K15:M15"/>
    <mergeCell ref="B18:M18"/>
    <mergeCell ref="B13:C13"/>
    <mergeCell ref="B14:C14"/>
    <mergeCell ref="B15:C15"/>
    <mergeCell ref="B19:M19"/>
    <mergeCell ref="F32:L32"/>
    <mergeCell ref="F33:L33"/>
    <mergeCell ref="D31:L31"/>
    <mergeCell ref="D23:L23"/>
    <mergeCell ref="D24:L24"/>
    <mergeCell ref="D25:L25"/>
    <mergeCell ref="D26:L26"/>
    <mergeCell ref="D27:L27"/>
  </mergeCells>
  <phoneticPr fontId="2"/>
  <dataValidations count="2">
    <dataValidation type="list" allowBlank="1" showInputMessage="1" showErrorMessage="1" sqref="F11:F15">
      <formula1>"①高齢者,②身体障がい者,③知的障がい者,④精神障がい者,⑤ひとり親家庭の保護者"</formula1>
    </dataValidation>
    <dataValidation type="list" allowBlank="1" showInputMessage="1" showErrorMessage="1" sqref="G11:G15">
      <formula1>"雇用,派遣"</formula1>
    </dataValidation>
  </dataValidations>
  <hyperlinks>
    <hyperlink ref="O1" location="総括表!A1" display="総括表に戻る"/>
    <hyperlink ref="O7" location="主幹専任化要件!A1" display="調書「主幹保育教諭専任化要件確認書」はこちら"/>
  </hyperlinks>
  <pageMargins left="0.70866141732283472" right="0.31496062992125984" top="0.74803149606299213" bottom="0.74803149606299213" header="0.31496062992125984" footer="0.31496062992125984"/>
  <pageSetup paperSize="9" scale="80"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7113" r:id="rId4" name="Check Box 9">
              <controlPr defaultSize="0" autoFill="0" autoLine="0" autoPict="0">
                <anchor moveWithCells="1">
                  <from>
                    <xdr:col>1</xdr:col>
                    <xdr:colOff>276225</xdr:colOff>
                    <xdr:row>29</xdr:row>
                    <xdr:rowOff>228600</xdr:rowOff>
                  </from>
                  <to>
                    <xdr:col>2</xdr:col>
                    <xdr:colOff>180975</xdr:colOff>
                    <xdr:row>30</xdr:row>
                    <xdr:rowOff>285750</xdr:rowOff>
                  </to>
                </anchor>
              </controlPr>
            </control>
          </mc:Choice>
        </mc:AlternateContent>
        <mc:AlternateContent xmlns:mc="http://schemas.openxmlformats.org/markup-compatibility/2006">
          <mc:Choice Requires="x14">
            <control shapeId="47114" r:id="rId5" name="Check Box 10">
              <controlPr defaultSize="0" autoFill="0" autoLine="0" autoPict="0">
                <anchor moveWithCells="1">
                  <from>
                    <xdr:col>1</xdr:col>
                    <xdr:colOff>276225</xdr:colOff>
                    <xdr:row>31</xdr:row>
                    <xdr:rowOff>0</xdr:rowOff>
                  </from>
                  <to>
                    <xdr:col>2</xdr:col>
                    <xdr:colOff>180975</xdr:colOff>
                    <xdr:row>31</xdr:row>
                    <xdr:rowOff>295275</xdr:rowOff>
                  </to>
                </anchor>
              </controlPr>
            </control>
          </mc:Choice>
        </mc:AlternateContent>
        <mc:AlternateContent xmlns:mc="http://schemas.openxmlformats.org/markup-compatibility/2006">
          <mc:Choice Requires="x14">
            <control shapeId="47115" r:id="rId6" name="Check Box 11">
              <controlPr defaultSize="0" autoFill="0" autoLine="0" autoPict="0">
                <anchor moveWithCells="1">
                  <from>
                    <xdr:col>1</xdr:col>
                    <xdr:colOff>276225</xdr:colOff>
                    <xdr:row>32</xdr:row>
                    <xdr:rowOff>0</xdr:rowOff>
                  </from>
                  <to>
                    <xdr:col>2</xdr:col>
                    <xdr:colOff>180975</xdr:colOff>
                    <xdr:row>32</xdr:row>
                    <xdr:rowOff>295275</xdr:rowOff>
                  </to>
                </anchor>
              </controlPr>
            </control>
          </mc:Choice>
        </mc:AlternateContent>
        <mc:AlternateContent xmlns:mc="http://schemas.openxmlformats.org/markup-compatibility/2006">
          <mc:Choice Requires="x14">
            <control shapeId="47116" r:id="rId7" name="Check Box 12">
              <controlPr defaultSize="0" autoFill="0" autoLine="0" autoPict="0">
                <anchor moveWithCells="1">
                  <from>
                    <xdr:col>2</xdr:col>
                    <xdr:colOff>95250</xdr:colOff>
                    <xdr:row>22</xdr:row>
                    <xdr:rowOff>0</xdr:rowOff>
                  </from>
                  <to>
                    <xdr:col>2</xdr:col>
                    <xdr:colOff>352425</xdr:colOff>
                    <xdr:row>22</xdr:row>
                    <xdr:rowOff>304800</xdr:rowOff>
                  </to>
                </anchor>
              </controlPr>
            </control>
          </mc:Choice>
        </mc:AlternateContent>
        <mc:AlternateContent xmlns:mc="http://schemas.openxmlformats.org/markup-compatibility/2006">
          <mc:Choice Requires="x14">
            <control shapeId="47117" r:id="rId8" name="Check Box 13">
              <controlPr defaultSize="0" autoFill="0" autoLine="0" autoPict="0">
                <anchor moveWithCells="1">
                  <from>
                    <xdr:col>2</xdr:col>
                    <xdr:colOff>95250</xdr:colOff>
                    <xdr:row>23</xdr:row>
                    <xdr:rowOff>0</xdr:rowOff>
                  </from>
                  <to>
                    <xdr:col>3</xdr:col>
                    <xdr:colOff>9525</xdr:colOff>
                    <xdr:row>24</xdr:row>
                    <xdr:rowOff>9525</xdr:rowOff>
                  </to>
                </anchor>
              </controlPr>
            </control>
          </mc:Choice>
        </mc:AlternateContent>
        <mc:AlternateContent xmlns:mc="http://schemas.openxmlformats.org/markup-compatibility/2006">
          <mc:Choice Requires="x14">
            <control shapeId="47118" r:id="rId9" name="Check Box 14">
              <controlPr defaultSize="0" autoFill="0" autoLine="0" autoPict="0">
                <anchor moveWithCells="1">
                  <from>
                    <xdr:col>2</xdr:col>
                    <xdr:colOff>85725</xdr:colOff>
                    <xdr:row>24</xdr:row>
                    <xdr:rowOff>9525</xdr:rowOff>
                  </from>
                  <to>
                    <xdr:col>3</xdr:col>
                    <xdr:colOff>0</xdr:colOff>
                    <xdr:row>25</xdr:row>
                    <xdr:rowOff>19050</xdr:rowOff>
                  </to>
                </anchor>
              </controlPr>
            </control>
          </mc:Choice>
        </mc:AlternateContent>
        <mc:AlternateContent xmlns:mc="http://schemas.openxmlformats.org/markup-compatibility/2006">
          <mc:Choice Requires="x14">
            <control shapeId="47119" r:id="rId10" name="Check Box 15">
              <controlPr defaultSize="0" autoFill="0" autoLine="0" autoPict="0">
                <anchor moveWithCells="1">
                  <from>
                    <xdr:col>2</xdr:col>
                    <xdr:colOff>85725</xdr:colOff>
                    <xdr:row>25</xdr:row>
                    <xdr:rowOff>0</xdr:rowOff>
                  </from>
                  <to>
                    <xdr:col>3</xdr:col>
                    <xdr:colOff>0</xdr:colOff>
                    <xdr:row>26</xdr:row>
                    <xdr:rowOff>9525</xdr:rowOff>
                  </to>
                </anchor>
              </controlPr>
            </control>
          </mc:Choice>
        </mc:AlternateContent>
        <mc:AlternateContent xmlns:mc="http://schemas.openxmlformats.org/markup-compatibility/2006">
          <mc:Choice Requires="x14">
            <control shapeId="47121" r:id="rId11" name="Check Box 17">
              <controlPr defaultSize="0" autoFill="0" autoLine="0" autoPict="0">
                <anchor moveWithCells="1">
                  <from>
                    <xdr:col>2</xdr:col>
                    <xdr:colOff>85725</xdr:colOff>
                    <xdr:row>25</xdr:row>
                    <xdr:rowOff>304800</xdr:rowOff>
                  </from>
                  <to>
                    <xdr:col>3</xdr:col>
                    <xdr:colOff>0</xdr:colOff>
                    <xdr:row>27</xdr:row>
                    <xdr:rowOff>0</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39"/>
  <sheetViews>
    <sheetView view="pageBreakPreview" zoomScaleNormal="100" zoomScaleSheetLayoutView="100" workbookViewId="0">
      <selection activeCell="P30" sqref="P30"/>
    </sheetView>
  </sheetViews>
  <sheetFormatPr defaultRowHeight="18.75"/>
  <cols>
    <col min="1" max="1" width="2.625" customWidth="1"/>
    <col min="2" max="2" width="7.375" customWidth="1"/>
    <col min="7" max="7" width="12.75" customWidth="1"/>
    <col min="11" max="11" width="2.125" customWidth="1"/>
  </cols>
  <sheetData>
    <row r="1" spans="1:14">
      <c r="H1" s="457" t="str">
        <f>"令和"&amp;申請書!$V$6&amp;"年"&amp;申請書!$X$6&amp;"月"&amp;申請書!$AA$6&amp;"日"</f>
        <v>令和5年月日</v>
      </c>
      <c r="I1" s="457"/>
      <c r="J1" s="457"/>
      <c r="M1" s="109" t="s">
        <v>186</v>
      </c>
    </row>
    <row r="3" spans="1:14" ht="24">
      <c r="B3" s="458" t="s">
        <v>368</v>
      </c>
      <c r="C3" s="417"/>
      <c r="D3" s="417"/>
      <c r="E3" s="417"/>
      <c r="F3" s="417"/>
      <c r="G3" s="417"/>
      <c r="H3" s="417"/>
      <c r="I3" s="417"/>
      <c r="J3" s="417"/>
    </row>
    <row r="4" spans="1:14">
      <c r="A4" s="25"/>
      <c r="B4" s="25"/>
    </row>
    <row r="5" spans="1:14" ht="24" customHeight="1">
      <c r="A5" s="468" t="s">
        <v>9</v>
      </c>
      <c r="B5" s="469"/>
      <c r="C5" s="459" t="str">
        <f>申請書!$O$22</f>
        <v>○○認定こども園</v>
      </c>
      <c r="D5" s="460"/>
      <c r="E5" s="461"/>
      <c r="F5" s="14"/>
      <c r="G5" s="376"/>
      <c r="H5" s="376"/>
      <c r="I5" s="376"/>
      <c r="J5" s="376"/>
      <c r="K5" s="14"/>
    </row>
    <row r="6" spans="1:14">
      <c r="C6" s="19"/>
    </row>
    <row r="7" spans="1:14" ht="19.5" thickBot="1">
      <c r="B7" s="251" t="s">
        <v>342</v>
      </c>
      <c r="C7" s="19"/>
      <c r="D7" s="14"/>
    </row>
    <row r="8" spans="1:14" ht="30" customHeight="1" thickBot="1">
      <c r="B8" s="251"/>
      <c r="C8" s="19"/>
      <c r="D8" s="14"/>
      <c r="H8" s="162" t="s">
        <v>391</v>
      </c>
      <c r="I8" s="284" t="str">
        <f>N8</f>
        <v>不可</v>
      </c>
      <c r="M8">
        <f>COUNTIF($L$29:$L$35,TRUE)</f>
        <v>0</v>
      </c>
      <c r="N8" t="str">
        <f>IF(AND($H$26&gt;=160000,$M$8&gt;=2),"可","不可")</f>
        <v>不可</v>
      </c>
    </row>
    <row r="9" spans="1:14" ht="18.75" customHeight="1">
      <c r="A9" s="196" t="s">
        <v>369</v>
      </c>
      <c r="B9" s="196"/>
      <c r="C9" s="196"/>
      <c r="D9" s="196"/>
      <c r="E9" s="196"/>
      <c r="F9" s="196"/>
      <c r="G9" s="196"/>
      <c r="H9" s="196"/>
      <c r="I9" s="196"/>
      <c r="J9" s="196"/>
      <c r="K9" s="196"/>
    </row>
    <row r="10" spans="1:14" ht="18.75" customHeight="1">
      <c r="A10" s="196"/>
      <c r="B10" s="250"/>
      <c r="C10" s="250"/>
      <c r="D10" s="250"/>
      <c r="E10" s="250"/>
      <c r="F10" s="250"/>
      <c r="G10" s="196"/>
      <c r="H10" s="196"/>
      <c r="I10" s="196"/>
      <c r="J10" s="196"/>
      <c r="K10" s="196"/>
    </row>
    <row r="11" spans="1:14" ht="18.75" customHeight="1">
      <c r="A11" s="196"/>
      <c r="B11" s="196"/>
      <c r="C11" s="248" t="s">
        <v>370</v>
      </c>
      <c r="D11" s="781" t="s">
        <v>371</v>
      </c>
      <c r="E11" s="415"/>
      <c r="F11" s="248" t="s">
        <v>372</v>
      </c>
      <c r="G11" s="248" t="s">
        <v>373</v>
      </c>
      <c r="H11" s="248" t="s">
        <v>374</v>
      </c>
      <c r="I11" s="781" t="s">
        <v>375</v>
      </c>
      <c r="J11" s="415"/>
      <c r="K11" s="196"/>
    </row>
    <row r="12" spans="1:14" ht="18.75" customHeight="1">
      <c r="A12" s="196"/>
      <c r="B12" s="773" t="s">
        <v>376</v>
      </c>
      <c r="C12" s="277" t="s">
        <v>383</v>
      </c>
      <c r="D12" s="774" t="s">
        <v>377</v>
      </c>
      <c r="E12" s="780"/>
      <c r="F12" s="278" t="s">
        <v>378</v>
      </c>
      <c r="G12" s="278" t="s">
        <v>379</v>
      </c>
      <c r="H12" s="278" t="s">
        <v>378</v>
      </c>
      <c r="I12" s="774" t="s">
        <v>382</v>
      </c>
      <c r="J12" s="775"/>
      <c r="K12" s="196"/>
    </row>
    <row r="13" spans="1:14" ht="18.75" customHeight="1">
      <c r="A13" s="196"/>
      <c r="B13" s="601"/>
      <c r="C13" s="276"/>
      <c r="D13" s="776"/>
      <c r="E13" s="546"/>
      <c r="F13" s="273"/>
      <c r="G13" s="272" t="s">
        <v>380</v>
      </c>
      <c r="H13" s="272" t="s">
        <v>381</v>
      </c>
      <c r="I13" s="776" t="s">
        <v>394</v>
      </c>
      <c r="J13" s="777"/>
      <c r="K13" s="196"/>
    </row>
    <row r="14" spans="1:14" ht="18.75" customHeight="1">
      <c r="A14" s="196"/>
      <c r="B14" s="601"/>
      <c r="C14" s="274" t="s">
        <v>383</v>
      </c>
      <c r="D14" s="776" t="s">
        <v>384</v>
      </c>
      <c r="E14" s="546"/>
      <c r="F14" s="272" t="s">
        <v>385</v>
      </c>
      <c r="G14" s="272" t="s">
        <v>387</v>
      </c>
      <c r="H14" s="272" t="s">
        <v>385</v>
      </c>
      <c r="I14" s="776" t="s">
        <v>386</v>
      </c>
      <c r="J14" s="777"/>
      <c r="K14" s="196"/>
    </row>
    <row r="15" spans="1:14" ht="18.75" customHeight="1">
      <c r="A15" s="196"/>
      <c r="B15" s="601"/>
      <c r="C15" s="275"/>
      <c r="D15" s="776"/>
      <c r="E15" s="546"/>
      <c r="F15" s="272"/>
      <c r="G15" s="272"/>
      <c r="H15" s="272"/>
      <c r="I15" s="776"/>
      <c r="J15" s="777"/>
      <c r="K15" s="196"/>
    </row>
    <row r="16" spans="1:14" ht="18.75" customHeight="1">
      <c r="A16" s="196"/>
      <c r="B16" s="279"/>
      <c r="C16" s="288"/>
      <c r="D16" s="778"/>
      <c r="E16" s="778"/>
      <c r="F16" s="289"/>
      <c r="G16" s="290"/>
      <c r="H16" s="291"/>
      <c r="I16" s="778"/>
      <c r="J16" s="779"/>
      <c r="K16" s="196"/>
    </row>
    <row r="17" spans="1:12" ht="18.75" customHeight="1">
      <c r="A17" s="196"/>
      <c r="B17" s="280"/>
      <c r="C17" s="287"/>
      <c r="D17" s="769"/>
      <c r="E17" s="769"/>
      <c r="F17" s="286"/>
      <c r="G17" s="285"/>
      <c r="H17" s="286"/>
      <c r="I17" s="769"/>
      <c r="J17" s="770"/>
      <c r="K17" s="196"/>
    </row>
    <row r="18" spans="1:12" ht="18.75" customHeight="1">
      <c r="A18" s="196"/>
      <c r="B18" s="280"/>
      <c r="C18" s="287"/>
      <c r="D18" s="769"/>
      <c r="E18" s="769"/>
      <c r="F18" s="286"/>
      <c r="G18" s="285"/>
      <c r="H18" s="286"/>
      <c r="I18" s="769"/>
      <c r="J18" s="770"/>
      <c r="K18" s="196"/>
    </row>
    <row r="19" spans="1:12" ht="18.75" customHeight="1">
      <c r="A19" s="196"/>
      <c r="B19" s="280"/>
      <c r="C19" s="287"/>
      <c r="D19" s="769"/>
      <c r="E19" s="769"/>
      <c r="F19" s="286"/>
      <c r="G19" s="285"/>
      <c r="H19" s="286"/>
      <c r="I19" s="769"/>
      <c r="J19" s="770"/>
      <c r="K19" s="196"/>
    </row>
    <row r="20" spans="1:12" ht="18.75" customHeight="1">
      <c r="A20" s="196"/>
      <c r="B20" s="280"/>
      <c r="C20" s="287"/>
      <c r="D20" s="769"/>
      <c r="E20" s="769"/>
      <c r="F20" s="286"/>
      <c r="G20" s="285"/>
      <c r="H20" s="286"/>
      <c r="I20" s="769"/>
      <c r="J20" s="770"/>
      <c r="K20" s="196"/>
    </row>
    <row r="21" spans="1:12" ht="18.75" customHeight="1">
      <c r="A21" s="196"/>
      <c r="B21" s="280"/>
      <c r="C21" s="287"/>
      <c r="D21" s="769"/>
      <c r="E21" s="769"/>
      <c r="F21" s="286"/>
      <c r="G21" s="285"/>
      <c r="H21" s="286"/>
      <c r="I21" s="769"/>
      <c r="J21" s="770"/>
      <c r="K21" s="196"/>
    </row>
    <row r="22" spans="1:12" ht="18.75" customHeight="1">
      <c r="A22" s="196"/>
      <c r="B22" s="280"/>
      <c r="C22" s="287"/>
      <c r="D22" s="769"/>
      <c r="E22" s="769"/>
      <c r="F22" s="286"/>
      <c r="G22" s="285"/>
      <c r="H22" s="286"/>
      <c r="I22" s="769"/>
      <c r="J22" s="770"/>
      <c r="K22" s="196"/>
    </row>
    <row r="23" spans="1:12" ht="18.75" customHeight="1">
      <c r="A23" s="196"/>
      <c r="B23" s="280"/>
      <c r="C23" s="287"/>
      <c r="D23" s="769"/>
      <c r="E23" s="769"/>
      <c r="F23" s="286"/>
      <c r="G23" s="285"/>
      <c r="H23" s="286"/>
      <c r="I23" s="769"/>
      <c r="J23" s="770"/>
      <c r="K23" s="196"/>
    </row>
    <row r="24" spans="1:12" ht="18.75" customHeight="1">
      <c r="A24" s="196"/>
      <c r="B24" s="280"/>
      <c r="C24" s="287"/>
      <c r="D24" s="769"/>
      <c r="E24" s="769"/>
      <c r="F24" s="286"/>
      <c r="G24" s="285"/>
      <c r="H24" s="286"/>
      <c r="I24" s="769"/>
      <c r="J24" s="770"/>
      <c r="K24" s="196"/>
    </row>
    <row r="25" spans="1:12" ht="18.75" customHeight="1">
      <c r="A25" s="196"/>
      <c r="B25" s="281"/>
      <c r="C25" s="292"/>
      <c r="D25" s="771"/>
      <c r="E25" s="771"/>
      <c r="F25" s="293"/>
      <c r="G25" s="294"/>
      <c r="H25" s="293"/>
      <c r="I25" s="771"/>
      <c r="J25" s="772"/>
      <c r="K25" s="196"/>
    </row>
    <row r="26" spans="1:12" ht="18.75" customHeight="1">
      <c r="A26" s="196"/>
      <c r="B26" s="196"/>
      <c r="C26" s="176"/>
      <c r="D26" s="176"/>
      <c r="E26" s="176" t="s">
        <v>1</v>
      </c>
      <c r="F26" s="283">
        <f>SUM(F16:F25)</f>
        <v>0</v>
      </c>
      <c r="G26" s="282" t="s">
        <v>389</v>
      </c>
      <c r="H26" s="283">
        <f>SUM(H16:H25)</f>
        <v>0</v>
      </c>
      <c r="I26" s="176" t="s">
        <v>388</v>
      </c>
      <c r="J26" s="176"/>
      <c r="K26" s="196"/>
    </row>
    <row r="27" spans="1:12" ht="18.75" customHeight="1">
      <c r="A27" s="196"/>
      <c r="B27" s="196"/>
      <c r="C27" s="176"/>
      <c r="D27" s="176"/>
      <c r="E27" s="176"/>
      <c r="F27" s="176"/>
      <c r="G27" s="176"/>
      <c r="H27" s="176"/>
      <c r="I27" s="176"/>
      <c r="J27" s="176"/>
      <c r="K27" s="196"/>
    </row>
    <row r="28" spans="1:12" ht="18.75" customHeight="1">
      <c r="A28" s="196" t="s">
        <v>485</v>
      </c>
      <c r="B28" s="196"/>
      <c r="C28" s="176"/>
      <c r="D28" s="176"/>
      <c r="E28" s="176"/>
      <c r="F28" s="176"/>
      <c r="G28" s="176"/>
      <c r="H28" s="176"/>
      <c r="I28" s="176"/>
      <c r="J28" s="176"/>
      <c r="K28" s="196"/>
    </row>
    <row r="29" spans="1:12" ht="24.95" customHeight="1">
      <c r="A29" s="196"/>
      <c r="B29" s="384">
        <v>1</v>
      </c>
      <c r="C29" s="391"/>
      <c r="D29" s="756" t="str">
        <f xml:space="preserve"> "延長保育事業"</f>
        <v>延長保育事業</v>
      </c>
      <c r="E29" s="583"/>
      <c r="F29" s="583"/>
      <c r="G29" s="583"/>
      <c r="H29" s="583"/>
      <c r="I29" s="583"/>
      <c r="J29" s="583"/>
      <c r="K29" s="196"/>
      <c r="L29" s="359" t="b">
        <f>主幹専任化要件!$L$29</f>
        <v>0</v>
      </c>
    </row>
    <row r="30" spans="1:12" ht="24.95" customHeight="1">
      <c r="A30" s="196"/>
      <c r="B30" s="384">
        <v>2</v>
      </c>
      <c r="C30" s="391"/>
      <c r="D30" s="756" t="str">
        <f>"幼稚園型一時預かり事業　 　　　　　（"&amp;主幹専任化要件!$E$14&amp;"月の平均対象子ども数："&amp;主幹専任化要件!$I$14&amp;"人)"</f>
        <v>幼稚園型一時預かり事業　 　　　　　（4月の平均対象子ども数：人)</v>
      </c>
      <c r="E30" s="583"/>
      <c r="F30" s="583"/>
      <c r="G30" s="583"/>
      <c r="H30" s="583"/>
      <c r="I30" s="583"/>
      <c r="J30" s="583"/>
      <c r="K30" s="196"/>
      <c r="L30" s="359" t="b">
        <f>主幹専任化要件!L14</f>
        <v>0</v>
      </c>
    </row>
    <row r="31" spans="1:12" ht="24.95" customHeight="1">
      <c r="A31" s="196"/>
      <c r="B31" s="384">
        <v>3</v>
      </c>
      <c r="C31" s="392"/>
      <c r="D31" s="756" t="str">
        <f>"一時預かり事業（一般型）　　　　　  （"&amp;主幹専任化要件!$E$31&amp;"月の平均対象子ども数："&amp;主幹専任化要件!$I$31&amp;"人)"</f>
        <v>一時預かり事業（一般型）　　　　　  （4月の平均対象子ども数：人)</v>
      </c>
      <c r="E31" s="583"/>
      <c r="F31" s="583"/>
      <c r="G31" s="583"/>
      <c r="H31" s="583"/>
      <c r="I31" s="583"/>
      <c r="J31" s="583"/>
      <c r="K31" s="196"/>
      <c r="L31" s="359" t="b">
        <f>主幹専任化要件!L16</f>
        <v>0</v>
      </c>
    </row>
    <row r="32" spans="1:12" ht="24.95" customHeight="1">
      <c r="A32" s="196"/>
      <c r="B32" s="384">
        <v>4</v>
      </c>
      <c r="C32" s="392"/>
      <c r="D32" s="756" t="s">
        <v>390</v>
      </c>
      <c r="E32" s="583"/>
      <c r="F32" s="583"/>
      <c r="G32" s="583"/>
      <c r="H32" s="583"/>
      <c r="I32" s="583"/>
      <c r="J32" s="583"/>
      <c r="K32" s="196"/>
      <c r="L32" s="359" t="b">
        <f>主幹専任化要件!L32</f>
        <v>0</v>
      </c>
    </row>
    <row r="33" spans="1:12" ht="24.95" customHeight="1">
      <c r="A33" s="196"/>
      <c r="B33" s="384">
        <v>5</v>
      </c>
      <c r="C33" s="391"/>
      <c r="D33" s="756" t="str">
        <f>"満3歳児に対する教育・保育の提供　  （"&amp;主幹専任化要件!$E$18&amp;"月初日現在の利用児童数："&amp;主幹専任化要件!$I$18&amp;"人)"</f>
        <v>満3歳児に対する教育・保育の提供　  （4月初日現在の利用児童数：人)</v>
      </c>
      <c r="E33" s="583"/>
      <c r="F33" s="583"/>
      <c r="G33" s="583"/>
      <c r="H33" s="583"/>
      <c r="I33" s="583"/>
      <c r="J33" s="583"/>
      <c r="K33" s="196"/>
      <c r="L33" s="359" t="b">
        <f>主幹専任化要件!L18</f>
        <v>0</v>
      </c>
    </row>
    <row r="34" spans="1:12" ht="24.95" customHeight="1">
      <c r="A34" s="196"/>
      <c r="B34" s="384">
        <v>6</v>
      </c>
      <c r="C34" s="391"/>
      <c r="D34" s="756" t="str">
        <f>"乳児が3人以上利用している施設　　　（"&amp;主幹専任化要件!$E$34&amp;"月初日現在の利用児童数："&amp;主幹専任化要件!$I$34&amp;"人）"</f>
        <v>乳児が3人以上利用している施設　　　（4月初日現在の利用児童数：人）</v>
      </c>
      <c r="E34" s="583"/>
      <c r="F34" s="583"/>
      <c r="G34" s="583"/>
      <c r="H34" s="583"/>
      <c r="I34" s="583"/>
      <c r="J34" s="583"/>
      <c r="K34" s="196"/>
      <c r="L34" s="359" t="b">
        <f>主幹専任化要件!L34</f>
        <v>0</v>
      </c>
    </row>
    <row r="35" spans="1:12" ht="24.95" customHeight="1">
      <c r="A35" s="196"/>
      <c r="B35" s="384">
        <v>7</v>
      </c>
      <c r="C35" s="391"/>
      <c r="D35" s="756" t="str">
        <f>"障がい児が1人以上利用している施設　（"&amp;主幹専任化要件!$E$36&amp;"月初日現在の利用児童数："&amp;主幹専任化要件!$I$36&amp;"人）"</f>
        <v>障がい児が1人以上利用している施設　（4月初日現在の利用児童数：人）</v>
      </c>
      <c r="E35" s="583"/>
      <c r="F35" s="583"/>
      <c r="G35" s="583"/>
      <c r="H35" s="583"/>
      <c r="I35" s="583"/>
      <c r="J35" s="583"/>
      <c r="K35" s="196"/>
      <c r="L35" s="359" t="b">
        <f>主幹専任化要件!L20</f>
        <v>0</v>
      </c>
    </row>
    <row r="36" spans="1:12" ht="18.75" customHeight="1">
      <c r="A36" s="196"/>
      <c r="B36" s="196"/>
      <c r="C36" s="180"/>
      <c r="D36" s="180"/>
      <c r="E36" s="180"/>
      <c r="F36" s="180"/>
      <c r="G36" s="180"/>
      <c r="H36" s="180"/>
      <c r="I36" s="180"/>
      <c r="J36" s="180"/>
      <c r="K36" s="196"/>
    </row>
    <row r="37" spans="1:12" ht="18.75" customHeight="1">
      <c r="A37" s="196"/>
      <c r="B37" s="196"/>
      <c r="C37" s="180"/>
      <c r="D37" s="180"/>
      <c r="E37" s="180"/>
      <c r="F37" s="180"/>
      <c r="G37" s="180"/>
      <c r="H37" s="180"/>
      <c r="I37" s="180"/>
      <c r="J37" s="180"/>
      <c r="K37" s="196"/>
    </row>
    <row r="38" spans="1:12" ht="18.75" customHeight="1">
      <c r="A38" s="196"/>
      <c r="B38" s="196"/>
      <c r="C38" s="180"/>
      <c r="D38" s="180"/>
      <c r="E38" s="180"/>
      <c r="F38" s="180"/>
      <c r="G38" s="180"/>
      <c r="H38" s="180"/>
      <c r="I38" s="180"/>
      <c r="J38" s="180"/>
      <c r="K38" s="196"/>
    </row>
    <row r="39" spans="1:12" ht="18.75" customHeight="1">
      <c r="A39" s="196"/>
      <c r="B39" s="196"/>
      <c r="C39" s="196"/>
      <c r="D39" s="196"/>
      <c r="E39" s="196"/>
      <c r="F39" s="196"/>
      <c r="G39" s="196"/>
      <c r="H39" s="196"/>
      <c r="I39" s="196"/>
      <c r="J39" s="196"/>
      <c r="K39" s="196"/>
    </row>
  </sheetData>
  <mergeCells count="42">
    <mergeCell ref="H1:J1"/>
    <mergeCell ref="B3:J3"/>
    <mergeCell ref="A5:B5"/>
    <mergeCell ref="C5:E5"/>
    <mergeCell ref="D11:E11"/>
    <mergeCell ref="I11:J11"/>
    <mergeCell ref="D22:E22"/>
    <mergeCell ref="I22:J22"/>
    <mergeCell ref="D18:E18"/>
    <mergeCell ref="D19:E19"/>
    <mergeCell ref="D20:E20"/>
    <mergeCell ref="I18:J18"/>
    <mergeCell ref="I19:J19"/>
    <mergeCell ref="I20:J20"/>
    <mergeCell ref="B12:B15"/>
    <mergeCell ref="D21:E21"/>
    <mergeCell ref="I21:J21"/>
    <mergeCell ref="I12:J12"/>
    <mergeCell ref="I13:J13"/>
    <mergeCell ref="I14:J14"/>
    <mergeCell ref="I15:J15"/>
    <mergeCell ref="I16:J16"/>
    <mergeCell ref="I17:J17"/>
    <mergeCell ref="D15:E15"/>
    <mergeCell ref="D16:E16"/>
    <mergeCell ref="D17:E17"/>
    <mergeCell ref="D12:E12"/>
    <mergeCell ref="D13:E13"/>
    <mergeCell ref="D14:E14"/>
    <mergeCell ref="D23:E23"/>
    <mergeCell ref="I23:J23"/>
    <mergeCell ref="D24:E24"/>
    <mergeCell ref="I24:J24"/>
    <mergeCell ref="D25:E25"/>
    <mergeCell ref="I25:J25"/>
    <mergeCell ref="D35:J35"/>
    <mergeCell ref="D29:J29"/>
    <mergeCell ref="D30:J30"/>
    <mergeCell ref="D31:J31"/>
    <mergeCell ref="D32:J32"/>
    <mergeCell ref="D33:J33"/>
    <mergeCell ref="D34:J34"/>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scale="93"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8133" r:id="rId4" name="Check Box 5">
              <controlPr defaultSize="0" autoFill="0" autoLine="0" autoPict="0">
                <anchor moveWithCells="1">
                  <from>
                    <xdr:col>2</xdr:col>
                    <xdr:colOff>219075</xdr:colOff>
                    <xdr:row>28</xdr:row>
                    <xdr:rowOff>0</xdr:rowOff>
                  </from>
                  <to>
                    <xdr:col>2</xdr:col>
                    <xdr:colOff>523875</xdr:colOff>
                    <xdr:row>29</xdr:row>
                    <xdr:rowOff>9525</xdr:rowOff>
                  </to>
                </anchor>
              </controlPr>
            </control>
          </mc:Choice>
        </mc:AlternateContent>
        <mc:AlternateContent xmlns:mc="http://schemas.openxmlformats.org/markup-compatibility/2006">
          <mc:Choice Requires="x14">
            <control shapeId="48134" r:id="rId5" name="Check Box 6">
              <controlPr defaultSize="0" autoFill="0" autoLine="0" autoPict="0">
                <anchor moveWithCells="1">
                  <from>
                    <xdr:col>2</xdr:col>
                    <xdr:colOff>219075</xdr:colOff>
                    <xdr:row>29</xdr:row>
                    <xdr:rowOff>0</xdr:rowOff>
                  </from>
                  <to>
                    <xdr:col>2</xdr:col>
                    <xdr:colOff>523875</xdr:colOff>
                    <xdr:row>30</xdr:row>
                    <xdr:rowOff>9525</xdr:rowOff>
                  </to>
                </anchor>
              </controlPr>
            </control>
          </mc:Choice>
        </mc:AlternateContent>
        <mc:AlternateContent xmlns:mc="http://schemas.openxmlformats.org/markup-compatibility/2006">
          <mc:Choice Requires="x14">
            <control shapeId="48135" r:id="rId6" name="Check Box 7">
              <controlPr defaultSize="0" autoFill="0" autoLine="0" autoPict="0">
                <anchor moveWithCells="1">
                  <from>
                    <xdr:col>2</xdr:col>
                    <xdr:colOff>219075</xdr:colOff>
                    <xdr:row>30</xdr:row>
                    <xdr:rowOff>0</xdr:rowOff>
                  </from>
                  <to>
                    <xdr:col>2</xdr:col>
                    <xdr:colOff>523875</xdr:colOff>
                    <xdr:row>31</xdr:row>
                    <xdr:rowOff>9525</xdr:rowOff>
                  </to>
                </anchor>
              </controlPr>
            </control>
          </mc:Choice>
        </mc:AlternateContent>
        <mc:AlternateContent xmlns:mc="http://schemas.openxmlformats.org/markup-compatibility/2006">
          <mc:Choice Requires="x14">
            <control shapeId="48136" r:id="rId7" name="Check Box 8">
              <controlPr defaultSize="0" autoFill="0" autoLine="0" autoPict="0">
                <anchor moveWithCells="1">
                  <from>
                    <xdr:col>2</xdr:col>
                    <xdr:colOff>219075</xdr:colOff>
                    <xdr:row>31</xdr:row>
                    <xdr:rowOff>0</xdr:rowOff>
                  </from>
                  <to>
                    <xdr:col>2</xdr:col>
                    <xdr:colOff>523875</xdr:colOff>
                    <xdr:row>32</xdr:row>
                    <xdr:rowOff>9525</xdr:rowOff>
                  </to>
                </anchor>
              </controlPr>
            </control>
          </mc:Choice>
        </mc:AlternateContent>
        <mc:AlternateContent xmlns:mc="http://schemas.openxmlformats.org/markup-compatibility/2006">
          <mc:Choice Requires="x14">
            <control shapeId="48137" r:id="rId8" name="Check Box 9">
              <controlPr defaultSize="0" autoFill="0" autoLine="0" autoPict="0">
                <anchor moveWithCells="1">
                  <from>
                    <xdr:col>2</xdr:col>
                    <xdr:colOff>219075</xdr:colOff>
                    <xdr:row>32</xdr:row>
                    <xdr:rowOff>0</xdr:rowOff>
                  </from>
                  <to>
                    <xdr:col>2</xdr:col>
                    <xdr:colOff>523875</xdr:colOff>
                    <xdr:row>33</xdr:row>
                    <xdr:rowOff>9525</xdr:rowOff>
                  </to>
                </anchor>
              </controlPr>
            </control>
          </mc:Choice>
        </mc:AlternateContent>
        <mc:AlternateContent xmlns:mc="http://schemas.openxmlformats.org/markup-compatibility/2006">
          <mc:Choice Requires="x14">
            <control shapeId="48138" r:id="rId9" name="Check Box 10">
              <controlPr defaultSize="0" autoFill="0" autoLine="0" autoPict="0">
                <anchor moveWithCells="1">
                  <from>
                    <xdr:col>2</xdr:col>
                    <xdr:colOff>219075</xdr:colOff>
                    <xdr:row>33</xdr:row>
                    <xdr:rowOff>0</xdr:rowOff>
                  </from>
                  <to>
                    <xdr:col>2</xdr:col>
                    <xdr:colOff>523875</xdr:colOff>
                    <xdr:row>34</xdr:row>
                    <xdr:rowOff>9525</xdr:rowOff>
                  </to>
                </anchor>
              </controlPr>
            </control>
          </mc:Choice>
        </mc:AlternateContent>
        <mc:AlternateContent xmlns:mc="http://schemas.openxmlformats.org/markup-compatibility/2006">
          <mc:Choice Requires="x14">
            <control shapeId="48139" r:id="rId10" name="Check Box 11">
              <controlPr defaultSize="0" autoFill="0" autoLine="0" autoPict="0">
                <anchor moveWithCells="1">
                  <from>
                    <xdr:col>2</xdr:col>
                    <xdr:colOff>219075</xdr:colOff>
                    <xdr:row>34</xdr:row>
                    <xdr:rowOff>0</xdr:rowOff>
                  </from>
                  <to>
                    <xdr:col>2</xdr:col>
                    <xdr:colOff>523875</xdr:colOff>
                    <xdr:row>35</xdr:row>
                    <xdr:rowOff>9525</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0"/>
  <sheetViews>
    <sheetView view="pageBreakPreview" zoomScaleNormal="100" zoomScaleSheetLayoutView="100" workbookViewId="0">
      <selection activeCell="M1" sqref="M1"/>
    </sheetView>
  </sheetViews>
  <sheetFormatPr defaultRowHeight="18.75"/>
  <cols>
    <col min="1" max="1" width="2.625" customWidth="1"/>
    <col min="2" max="2" width="7.375" customWidth="1"/>
    <col min="11" max="11" width="2.125" customWidth="1"/>
  </cols>
  <sheetData>
    <row r="1" spans="1:13">
      <c r="H1" s="457" t="str">
        <f>"令和"&amp;申請書!$V$6&amp;"年"&amp;申請書!$X$6&amp;"月"&amp;申請書!$AA$6&amp;"日"</f>
        <v>令和5年月日</v>
      </c>
      <c r="I1" s="457"/>
      <c r="J1" s="457"/>
      <c r="M1" s="109" t="s">
        <v>186</v>
      </c>
    </row>
    <row r="3" spans="1:13" ht="24">
      <c r="A3" s="458" t="s">
        <v>57</v>
      </c>
      <c r="B3" s="417"/>
      <c r="C3" s="417"/>
      <c r="D3" s="417"/>
      <c r="E3" s="417"/>
      <c r="F3" s="417"/>
      <c r="G3" s="417"/>
      <c r="H3" s="417"/>
      <c r="I3" s="417"/>
      <c r="J3" s="417"/>
    </row>
    <row r="4" spans="1:13" ht="9" customHeight="1">
      <c r="A4" s="25"/>
      <c r="B4" s="25"/>
    </row>
    <row r="5" spans="1:13" ht="24" customHeight="1">
      <c r="A5" s="468" t="s">
        <v>9</v>
      </c>
      <c r="B5" s="462"/>
      <c r="C5" s="782" t="str">
        <f>申請書!$O$22</f>
        <v>○○認定こども園</v>
      </c>
      <c r="D5" s="532"/>
      <c r="E5" s="532"/>
      <c r="F5" s="532"/>
      <c r="G5" s="783"/>
      <c r="H5" s="20"/>
      <c r="I5" s="20"/>
      <c r="J5" s="20"/>
      <c r="K5" s="14"/>
    </row>
    <row r="6" spans="1:13" ht="10.5" customHeight="1">
      <c r="C6" s="233"/>
    </row>
    <row r="7" spans="1:13" ht="20.100000000000001" customHeight="1">
      <c r="A7" s="26"/>
      <c r="B7" s="54" t="s">
        <v>58</v>
      </c>
      <c r="C7" s="55"/>
      <c r="D7" s="17"/>
      <c r="E7" s="17"/>
      <c r="F7" s="17"/>
      <c r="G7" s="17"/>
      <c r="H7" s="17"/>
      <c r="I7" s="17"/>
      <c r="J7" s="17"/>
      <c r="K7" s="21"/>
    </row>
    <row r="8" spans="1:13" ht="6.75" customHeight="1">
      <c r="A8" s="45"/>
      <c r="B8" s="20"/>
      <c r="C8" s="50"/>
      <c r="D8" s="20"/>
      <c r="E8" s="20"/>
      <c r="F8" s="20"/>
      <c r="G8" s="20"/>
      <c r="H8" s="20"/>
      <c r="I8" s="20"/>
      <c r="J8" s="20"/>
      <c r="K8" s="41"/>
    </row>
    <row r="9" spans="1:13" ht="20.100000000000001" customHeight="1">
      <c r="A9" s="45"/>
      <c r="B9" s="784" t="s">
        <v>59</v>
      </c>
      <c r="C9" s="450"/>
      <c r="D9" s="450"/>
      <c r="E9" s="450"/>
      <c r="F9" s="450"/>
      <c r="G9" s="450"/>
      <c r="H9" s="450"/>
      <c r="I9" s="450"/>
      <c r="J9" s="450"/>
      <c r="K9" s="41"/>
    </row>
    <row r="10" spans="1:13" ht="6" customHeight="1">
      <c r="A10" s="45"/>
      <c r="B10" s="59"/>
      <c r="C10" s="35"/>
      <c r="D10" s="35"/>
      <c r="E10" s="35"/>
      <c r="F10" s="35"/>
      <c r="G10" s="35"/>
      <c r="H10" s="35"/>
      <c r="I10" s="35"/>
      <c r="J10" s="44"/>
      <c r="K10" s="41"/>
    </row>
    <row r="11" spans="1:13" ht="20.100000000000001" customHeight="1">
      <c r="A11" s="45"/>
      <c r="B11" s="240"/>
      <c r="C11" s="784" t="s">
        <v>60</v>
      </c>
      <c r="D11" s="784"/>
      <c r="E11" s="784"/>
      <c r="F11" s="784"/>
      <c r="G11" s="784"/>
      <c r="H11" s="784"/>
      <c r="I11" s="784"/>
      <c r="J11" s="785"/>
      <c r="K11" s="41"/>
    </row>
    <row r="12" spans="1:13" ht="20.100000000000001" customHeight="1">
      <c r="A12" s="45"/>
      <c r="B12" s="241"/>
      <c r="C12" s="787" t="s">
        <v>61</v>
      </c>
      <c r="D12" s="788"/>
      <c r="E12" s="788"/>
      <c r="F12" s="788"/>
      <c r="G12" s="788"/>
      <c r="H12" s="788"/>
      <c r="I12" s="788"/>
      <c r="J12" s="602"/>
      <c r="K12" s="41"/>
    </row>
    <row r="13" spans="1:13" ht="20.100000000000001" customHeight="1">
      <c r="A13" s="45"/>
      <c r="B13" s="56"/>
      <c r="C13" s="788"/>
      <c r="D13" s="788"/>
      <c r="E13" s="788"/>
      <c r="F13" s="788"/>
      <c r="G13" s="788"/>
      <c r="H13" s="788"/>
      <c r="I13" s="788"/>
      <c r="J13" s="602"/>
      <c r="K13" s="41"/>
    </row>
    <row r="14" spans="1:13" ht="20.100000000000001" customHeight="1">
      <c r="A14" s="45"/>
      <c r="B14" s="241"/>
      <c r="C14" s="787" t="s">
        <v>62</v>
      </c>
      <c r="D14" s="463"/>
      <c r="E14" s="463"/>
      <c r="F14" s="463"/>
      <c r="G14" s="463"/>
      <c r="H14" s="463"/>
      <c r="I14" s="463"/>
      <c r="J14" s="602"/>
      <c r="K14" s="41"/>
    </row>
    <row r="15" spans="1:13" ht="20.100000000000001" customHeight="1">
      <c r="A15" s="45"/>
      <c r="B15" s="56"/>
      <c r="C15" s="463"/>
      <c r="D15" s="463"/>
      <c r="E15" s="463"/>
      <c r="F15" s="463"/>
      <c r="G15" s="463"/>
      <c r="H15" s="463"/>
      <c r="I15" s="463"/>
      <c r="J15" s="602"/>
      <c r="K15" s="41"/>
    </row>
    <row r="16" spans="1:13" ht="20.100000000000001" customHeight="1">
      <c r="A16" s="45"/>
      <c r="B16" s="45"/>
      <c r="C16" s="463"/>
      <c r="D16" s="463"/>
      <c r="E16" s="463"/>
      <c r="F16" s="463"/>
      <c r="G16" s="463"/>
      <c r="H16" s="463"/>
      <c r="I16" s="463"/>
      <c r="J16" s="602"/>
      <c r="K16" s="41"/>
    </row>
    <row r="17" spans="1:11" ht="20.100000000000001" customHeight="1">
      <c r="A17" s="45"/>
      <c r="B17" s="57"/>
      <c r="C17" s="472"/>
      <c r="D17" s="472"/>
      <c r="E17" s="472"/>
      <c r="F17" s="472"/>
      <c r="G17" s="472"/>
      <c r="H17" s="472"/>
      <c r="I17" s="472"/>
      <c r="J17" s="473"/>
      <c r="K17" s="41"/>
    </row>
    <row r="18" spans="1:11" ht="8.25" customHeight="1">
      <c r="A18" s="45"/>
      <c r="B18" s="49"/>
      <c r="C18" s="46"/>
      <c r="D18" s="20"/>
      <c r="E18" s="20"/>
      <c r="F18" s="20"/>
      <c r="G18" s="20"/>
      <c r="H18" s="20"/>
      <c r="I18" s="20"/>
      <c r="J18" s="20"/>
      <c r="K18" s="41"/>
    </row>
    <row r="19" spans="1:11" ht="20.100000000000001" customHeight="1">
      <c r="A19" s="45"/>
      <c r="B19" s="786" t="s">
        <v>63</v>
      </c>
      <c r="C19" s="510"/>
      <c r="D19" s="510"/>
      <c r="E19" s="510"/>
      <c r="F19" s="510"/>
      <c r="G19" s="20"/>
      <c r="H19" s="20"/>
      <c r="I19" s="20"/>
      <c r="J19" s="20"/>
      <c r="K19" s="41"/>
    </row>
    <row r="20" spans="1:11" ht="20.100000000000001" customHeight="1">
      <c r="A20" s="45"/>
      <c r="B20" s="463" t="s">
        <v>64</v>
      </c>
      <c r="C20" s="463"/>
      <c r="D20" s="463"/>
      <c r="E20" s="463"/>
      <c r="F20" s="463"/>
      <c r="G20" s="463"/>
      <c r="H20" s="463"/>
      <c r="I20" s="463"/>
      <c r="J20" s="450"/>
      <c r="K20" s="41"/>
    </row>
    <row r="21" spans="1:11" ht="20.100000000000001" customHeight="1">
      <c r="A21" s="45"/>
      <c r="B21" s="463"/>
      <c r="C21" s="463"/>
      <c r="D21" s="463"/>
      <c r="E21" s="463"/>
      <c r="F21" s="463"/>
      <c r="G21" s="463"/>
      <c r="H21" s="463"/>
      <c r="I21" s="463"/>
      <c r="J21" s="450"/>
      <c r="K21" s="41"/>
    </row>
    <row r="22" spans="1:11" ht="20.100000000000001" customHeight="1">
      <c r="A22" s="45"/>
      <c r="B22" s="789"/>
      <c r="C22" s="790"/>
      <c r="D22" s="790"/>
      <c r="E22" s="790"/>
      <c r="F22" s="790"/>
      <c r="G22" s="790"/>
      <c r="H22" s="790"/>
      <c r="I22" s="790"/>
      <c r="J22" s="791"/>
      <c r="K22" s="41"/>
    </row>
    <row r="23" spans="1:11" ht="20.100000000000001" customHeight="1">
      <c r="A23" s="45"/>
      <c r="B23" s="792"/>
      <c r="C23" s="793"/>
      <c r="D23" s="793"/>
      <c r="E23" s="793"/>
      <c r="F23" s="793"/>
      <c r="G23" s="793"/>
      <c r="H23" s="793"/>
      <c r="I23" s="793"/>
      <c r="J23" s="794"/>
      <c r="K23" s="41"/>
    </row>
    <row r="24" spans="1:11" ht="10.5" customHeight="1">
      <c r="A24" s="45"/>
      <c r="B24" s="20"/>
      <c r="C24" s="20"/>
      <c r="D24" s="34"/>
      <c r="E24" s="34"/>
      <c r="F24" s="34"/>
      <c r="G24" s="34"/>
      <c r="H24" s="34"/>
      <c r="I24" s="34"/>
      <c r="J24" s="34"/>
      <c r="K24" s="41"/>
    </row>
    <row r="25" spans="1:11" ht="20.100000000000001" customHeight="1">
      <c r="A25" s="45"/>
      <c r="B25" s="40" t="s">
        <v>65</v>
      </c>
      <c r="C25" s="20"/>
      <c r="D25" s="20"/>
      <c r="E25" s="20"/>
      <c r="F25" s="20"/>
      <c r="G25" s="20"/>
      <c r="H25" s="20"/>
      <c r="I25" s="20"/>
      <c r="J25" s="20"/>
      <c r="K25" s="41"/>
    </row>
    <row r="26" spans="1:11" ht="20.100000000000001" customHeight="1">
      <c r="A26" s="45"/>
      <c r="B26" s="463" t="s">
        <v>66</v>
      </c>
      <c r="C26" s="463"/>
      <c r="D26" s="463"/>
      <c r="E26" s="463"/>
      <c r="F26" s="463"/>
      <c r="G26" s="463"/>
      <c r="H26" s="463"/>
      <c r="I26" s="463"/>
      <c r="J26" s="463"/>
      <c r="K26" s="41"/>
    </row>
    <row r="27" spans="1:11" ht="20.100000000000001" customHeight="1">
      <c r="A27" s="45"/>
      <c r="B27" s="463"/>
      <c r="C27" s="463"/>
      <c r="D27" s="463"/>
      <c r="E27" s="463"/>
      <c r="F27" s="463"/>
      <c r="G27" s="463"/>
      <c r="H27" s="463"/>
      <c r="I27" s="463"/>
      <c r="J27" s="463"/>
      <c r="K27" s="41"/>
    </row>
    <row r="28" spans="1:11" ht="20.100000000000001" customHeight="1">
      <c r="A28" s="45"/>
      <c r="B28" s="586" t="s">
        <v>67</v>
      </c>
      <c r="C28" s="586"/>
      <c r="D28" s="586" t="s">
        <v>68</v>
      </c>
      <c r="E28" s="586"/>
      <c r="F28" s="586" t="s">
        <v>69</v>
      </c>
      <c r="G28" s="586"/>
      <c r="H28" s="586"/>
      <c r="I28" s="586"/>
      <c r="J28" s="586"/>
      <c r="K28" s="41"/>
    </row>
    <row r="29" spans="1:11" ht="20.100000000000001" customHeight="1">
      <c r="A29" s="45"/>
      <c r="B29" s="498"/>
      <c r="C29" s="498"/>
      <c r="D29" s="498"/>
      <c r="E29" s="498"/>
      <c r="F29" s="498"/>
      <c r="G29" s="498"/>
      <c r="H29" s="498"/>
      <c r="I29" s="498"/>
      <c r="J29" s="498"/>
      <c r="K29" s="41"/>
    </row>
    <row r="30" spans="1:11" ht="20.100000000000001" customHeight="1">
      <c r="A30" s="45"/>
      <c r="B30" s="498"/>
      <c r="C30" s="498"/>
      <c r="D30" s="498"/>
      <c r="E30" s="498"/>
      <c r="F30" s="498"/>
      <c r="G30" s="498"/>
      <c r="H30" s="498"/>
      <c r="I30" s="498"/>
      <c r="J30" s="498"/>
      <c r="K30" s="41"/>
    </row>
    <row r="31" spans="1:11" ht="20.100000000000001" customHeight="1">
      <c r="A31" s="45"/>
      <c r="B31" s="498"/>
      <c r="C31" s="498"/>
      <c r="D31" s="498"/>
      <c r="E31" s="498"/>
      <c r="F31" s="498"/>
      <c r="G31" s="498"/>
      <c r="H31" s="498"/>
      <c r="I31" s="498"/>
      <c r="J31" s="498"/>
      <c r="K31" s="41"/>
    </row>
    <row r="32" spans="1:11" ht="20.100000000000001" customHeight="1">
      <c r="A32" s="45"/>
      <c r="B32" s="498"/>
      <c r="C32" s="498"/>
      <c r="D32" s="498"/>
      <c r="E32" s="498"/>
      <c r="F32" s="498"/>
      <c r="G32" s="498"/>
      <c r="H32" s="498"/>
      <c r="I32" s="498"/>
      <c r="J32" s="498"/>
      <c r="K32" s="41"/>
    </row>
    <row r="33" spans="1:11" ht="20.100000000000001" customHeight="1">
      <c r="A33" s="45"/>
      <c r="B33" s="498"/>
      <c r="C33" s="498"/>
      <c r="D33" s="498"/>
      <c r="E33" s="498"/>
      <c r="F33" s="498"/>
      <c r="G33" s="498"/>
      <c r="H33" s="498"/>
      <c r="I33" s="498"/>
      <c r="J33" s="498"/>
      <c r="K33" s="41"/>
    </row>
    <row r="34" spans="1:11" ht="20.100000000000001" customHeight="1">
      <c r="A34" s="45"/>
      <c r="B34" s="498"/>
      <c r="C34" s="498"/>
      <c r="D34" s="498"/>
      <c r="E34" s="498"/>
      <c r="F34" s="498"/>
      <c r="G34" s="498"/>
      <c r="H34" s="498"/>
      <c r="I34" s="498"/>
      <c r="J34" s="498"/>
      <c r="K34" s="41"/>
    </row>
    <row r="35" spans="1:11" ht="20.100000000000001" customHeight="1">
      <c r="A35" s="45"/>
      <c r="B35" s="498"/>
      <c r="C35" s="498"/>
      <c r="D35" s="498"/>
      <c r="E35" s="498"/>
      <c r="F35" s="498"/>
      <c r="G35" s="498"/>
      <c r="H35" s="498"/>
      <c r="I35" s="498"/>
      <c r="J35" s="498"/>
      <c r="K35" s="41"/>
    </row>
    <row r="36" spans="1:11" ht="20.100000000000001" customHeight="1">
      <c r="A36" s="45"/>
      <c r="B36" s="498"/>
      <c r="C36" s="498"/>
      <c r="D36" s="498"/>
      <c r="E36" s="498"/>
      <c r="F36" s="498"/>
      <c r="G36" s="498"/>
      <c r="H36" s="498"/>
      <c r="I36" s="498"/>
      <c r="J36" s="498"/>
      <c r="K36" s="41"/>
    </row>
    <row r="37" spans="1:11" ht="20.100000000000001" customHeight="1">
      <c r="A37" s="45"/>
      <c r="B37" s="446" t="s">
        <v>479</v>
      </c>
      <c r="C37" s="762"/>
      <c r="D37" s="762"/>
      <c r="E37" s="762"/>
      <c r="F37" s="762"/>
      <c r="G37" s="762"/>
      <c r="H37" s="762"/>
      <c r="I37" s="762"/>
      <c r="J37" s="762"/>
      <c r="K37" s="41"/>
    </row>
    <row r="38" spans="1:11" ht="20.100000000000001" customHeight="1">
      <c r="A38" s="45"/>
      <c r="B38" s="762"/>
      <c r="C38" s="762"/>
      <c r="D38" s="762"/>
      <c r="E38" s="762"/>
      <c r="F38" s="762"/>
      <c r="G38" s="762"/>
      <c r="H38" s="762"/>
      <c r="I38" s="762"/>
      <c r="J38" s="762"/>
      <c r="K38" s="41"/>
    </row>
    <row r="39" spans="1:11">
      <c r="A39" s="27"/>
      <c r="B39" s="762"/>
      <c r="C39" s="762"/>
      <c r="D39" s="762"/>
      <c r="E39" s="762"/>
      <c r="F39" s="762"/>
      <c r="G39" s="762"/>
      <c r="H39" s="762"/>
      <c r="I39" s="762"/>
      <c r="J39" s="762"/>
      <c r="K39" s="28"/>
    </row>
    <row r="40" spans="1:11">
      <c r="A40" s="18"/>
      <c r="B40" s="25"/>
      <c r="C40" s="25"/>
      <c r="D40" s="25"/>
      <c r="E40" s="25"/>
      <c r="F40" s="25"/>
      <c r="G40" s="25"/>
      <c r="H40" s="25"/>
      <c r="I40" s="25"/>
      <c r="J40" s="25"/>
      <c r="K40" s="23"/>
    </row>
  </sheetData>
  <mergeCells count="40">
    <mergeCell ref="B37:J39"/>
    <mergeCell ref="C12:J13"/>
    <mergeCell ref="C14:J17"/>
    <mergeCell ref="B22:J23"/>
    <mergeCell ref="B35:C35"/>
    <mergeCell ref="D35:E35"/>
    <mergeCell ref="F35:J35"/>
    <mergeCell ref="B36:C36"/>
    <mergeCell ref="D36:E36"/>
    <mergeCell ref="F36:J36"/>
    <mergeCell ref="B33:C33"/>
    <mergeCell ref="D33:E33"/>
    <mergeCell ref="F33:J33"/>
    <mergeCell ref="B34:C34"/>
    <mergeCell ref="D34:E34"/>
    <mergeCell ref="F34:J34"/>
    <mergeCell ref="B31:C31"/>
    <mergeCell ref="D31:E31"/>
    <mergeCell ref="F31:J31"/>
    <mergeCell ref="B32:C32"/>
    <mergeCell ref="D32:E32"/>
    <mergeCell ref="F32:J32"/>
    <mergeCell ref="B29:C29"/>
    <mergeCell ref="D29:E29"/>
    <mergeCell ref="F29:J29"/>
    <mergeCell ref="B30:C30"/>
    <mergeCell ref="D30:E30"/>
    <mergeCell ref="F30:J30"/>
    <mergeCell ref="C11:J11"/>
    <mergeCell ref="B19:F19"/>
    <mergeCell ref="B20:J21"/>
    <mergeCell ref="B26:J27"/>
    <mergeCell ref="B28:C28"/>
    <mergeCell ref="D28:E28"/>
    <mergeCell ref="F28:J28"/>
    <mergeCell ref="H1:J1"/>
    <mergeCell ref="A5:B5"/>
    <mergeCell ref="C5:G5"/>
    <mergeCell ref="A3:J3"/>
    <mergeCell ref="B9:J9"/>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8197" r:id="rId4" name="Check Box 5">
              <controlPr defaultSize="0" autoFill="0" autoLine="0" autoPict="0">
                <anchor moveWithCells="1">
                  <from>
                    <xdr:col>1</xdr:col>
                    <xdr:colOff>171450</xdr:colOff>
                    <xdr:row>9</xdr:row>
                    <xdr:rowOff>66675</xdr:rowOff>
                  </from>
                  <to>
                    <xdr:col>1</xdr:col>
                    <xdr:colOff>457200</xdr:colOff>
                    <xdr:row>10</xdr:row>
                    <xdr:rowOff>228600</xdr:rowOff>
                  </to>
                </anchor>
              </controlPr>
            </control>
          </mc:Choice>
        </mc:AlternateContent>
        <mc:AlternateContent xmlns:mc="http://schemas.openxmlformats.org/markup-compatibility/2006">
          <mc:Choice Requires="x14">
            <control shapeId="8198" r:id="rId5" name="Check Box 6">
              <controlPr defaultSize="0" autoFill="0" autoLine="0" autoPict="0">
                <anchor moveWithCells="1">
                  <from>
                    <xdr:col>1</xdr:col>
                    <xdr:colOff>171450</xdr:colOff>
                    <xdr:row>11</xdr:row>
                    <xdr:rowOff>0</xdr:rowOff>
                  </from>
                  <to>
                    <xdr:col>1</xdr:col>
                    <xdr:colOff>457200</xdr:colOff>
                    <xdr:row>11</xdr:row>
                    <xdr:rowOff>238125</xdr:rowOff>
                  </to>
                </anchor>
              </controlPr>
            </control>
          </mc:Choice>
        </mc:AlternateContent>
        <mc:AlternateContent xmlns:mc="http://schemas.openxmlformats.org/markup-compatibility/2006">
          <mc:Choice Requires="x14">
            <control shapeId="8199" r:id="rId6" name="Check Box 7">
              <controlPr defaultSize="0" autoFill="0" autoLine="0" autoPict="0">
                <anchor moveWithCells="1">
                  <from>
                    <xdr:col>1</xdr:col>
                    <xdr:colOff>180975</xdr:colOff>
                    <xdr:row>13</xdr:row>
                    <xdr:rowOff>0</xdr:rowOff>
                  </from>
                  <to>
                    <xdr:col>1</xdr:col>
                    <xdr:colOff>466725</xdr:colOff>
                    <xdr:row>13</xdr:row>
                    <xdr:rowOff>238125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172"/>
  <sheetViews>
    <sheetView view="pageBreakPreview" zoomScale="115" zoomScaleNormal="100" zoomScaleSheetLayoutView="115" workbookViewId="0">
      <selection sqref="A1:S1"/>
    </sheetView>
  </sheetViews>
  <sheetFormatPr defaultRowHeight="13.5"/>
  <cols>
    <col min="1" max="1" width="3.625" style="85" customWidth="1"/>
    <col min="2" max="3" width="5.5" style="85" customWidth="1"/>
    <col min="4" max="15" width="3.625" style="85" customWidth="1"/>
    <col min="16" max="16" width="4" style="85" bestFit="1" customWidth="1"/>
    <col min="17" max="17" width="3.125" style="85" bestFit="1" customWidth="1"/>
    <col min="18" max="18" width="4" style="85" bestFit="1" customWidth="1"/>
    <col min="19" max="19" width="10.75" style="96" customWidth="1"/>
    <col min="20" max="20" width="3.625" style="85" customWidth="1"/>
    <col min="21" max="21" width="7.125" style="85" bestFit="1" customWidth="1"/>
    <col min="22" max="61" width="3.625" style="85" customWidth="1"/>
    <col min="62" max="16384" width="9" style="85"/>
  </cols>
  <sheetData>
    <row r="1" spans="1:24" s="95" customFormat="1" ht="20.25" customHeight="1">
      <c r="A1" s="422" t="str">
        <f>"Ⅰ　総括表（令和　"&amp;申請書!$E$3&amp;"　年度分)"</f>
        <v>Ⅰ　総括表（令和　5　年度分)</v>
      </c>
      <c r="B1" s="417"/>
      <c r="C1" s="417"/>
      <c r="D1" s="417"/>
      <c r="E1" s="417"/>
      <c r="F1" s="417"/>
      <c r="G1" s="417"/>
      <c r="H1" s="417"/>
      <c r="I1" s="417"/>
      <c r="J1" s="417"/>
      <c r="K1" s="417"/>
      <c r="L1" s="417"/>
      <c r="M1" s="417"/>
      <c r="N1" s="417"/>
      <c r="O1" s="417"/>
      <c r="P1" s="417"/>
      <c r="Q1" s="417"/>
      <c r="R1" s="417"/>
      <c r="S1" s="417"/>
      <c r="T1" s="94"/>
      <c r="U1" s="94"/>
      <c r="V1" s="94"/>
      <c r="W1" s="94"/>
    </row>
    <row r="2" spans="1:24" ht="1.5" customHeight="1"/>
    <row r="3" spans="1:24" ht="25.5" customHeight="1">
      <c r="A3" s="438" t="s">
        <v>9</v>
      </c>
      <c r="B3" s="438"/>
      <c r="C3" s="438"/>
      <c r="D3" s="438"/>
      <c r="E3" s="438"/>
      <c r="F3" s="438"/>
      <c r="G3" s="439" t="str">
        <f>申請書!$O$22</f>
        <v>○○認定こども園</v>
      </c>
      <c r="H3" s="439"/>
      <c r="I3" s="439"/>
      <c r="J3" s="439"/>
      <c r="K3" s="439"/>
      <c r="L3" s="439"/>
      <c r="M3" s="439"/>
      <c r="N3" s="439"/>
      <c r="O3" s="439"/>
      <c r="P3" s="439"/>
    </row>
    <row r="4" spans="1:24" ht="0.75" customHeight="1">
      <c r="A4" s="94"/>
      <c r="B4" s="94"/>
      <c r="C4" s="94"/>
      <c r="D4" s="94"/>
      <c r="E4" s="94"/>
      <c r="F4" s="94"/>
      <c r="G4" s="94"/>
      <c r="H4" s="94"/>
      <c r="I4" s="93"/>
      <c r="J4" s="93"/>
    </row>
    <row r="5" spans="1:24" ht="21">
      <c r="A5" s="97"/>
      <c r="B5" s="98" t="s">
        <v>110</v>
      </c>
      <c r="C5" s="98" t="s">
        <v>158</v>
      </c>
      <c r="D5" s="436" t="s">
        <v>263</v>
      </c>
      <c r="E5" s="437"/>
      <c r="F5" s="442" t="s">
        <v>159</v>
      </c>
      <c r="G5" s="442"/>
      <c r="H5" s="442"/>
      <c r="I5" s="442"/>
      <c r="J5" s="442"/>
      <c r="K5" s="442"/>
      <c r="L5" s="442"/>
      <c r="M5" s="442"/>
      <c r="N5" s="442"/>
      <c r="O5" s="442"/>
      <c r="P5" s="442" t="s">
        <v>160</v>
      </c>
      <c r="Q5" s="442"/>
      <c r="R5" s="442"/>
      <c r="S5" s="100" t="s">
        <v>162</v>
      </c>
      <c r="T5" s="94"/>
      <c r="U5" s="94"/>
      <c r="V5" s="94"/>
      <c r="W5" s="94"/>
    </row>
    <row r="6" spans="1:24" ht="18" customHeight="1">
      <c r="A6" s="433" t="s">
        <v>111</v>
      </c>
      <c r="B6" s="434"/>
      <c r="C6" s="434"/>
      <c r="D6" s="434"/>
      <c r="E6" s="434"/>
      <c r="F6" s="434"/>
      <c r="G6" s="434"/>
      <c r="H6" s="434"/>
      <c r="I6" s="434"/>
      <c r="J6" s="434"/>
      <c r="K6" s="434"/>
      <c r="L6" s="434"/>
      <c r="M6" s="434"/>
      <c r="N6" s="434"/>
      <c r="O6" s="434"/>
      <c r="P6" s="434"/>
      <c r="Q6" s="434"/>
      <c r="R6" s="434"/>
      <c r="S6" s="435"/>
      <c r="T6" s="94"/>
      <c r="U6" s="94"/>
      <c r="V6" s="94"/>
      <c r="W6" s="94"/>
      <c r="X6" s="94"/>
    </row>
    <row r="7" spans="1:24" ht="17.100000000000001" customHeight="1">
      <c r="A7" s="97">
        <v>1</v>
      </c>
      <c r="B7" s="302"/>
      <c r="C7" s="102" t="s">
        <v>165</v>
      </c>
      <c r="D7" s="131" t="s">
        <v>264</v>
      </c>
      <c r="E7" s="131" t="s">
        <v>265</v>
      </c>
      <c r="F7" s="423" t="s">
        <v>112</v>
      </c>
      <c r="G7" s="424"/>
      <c r="H7" s="424"/>
      <c r="I7" s="424"/>
      <c r="J7" s="424"/>
      <c r="K7" s="424"/>
      <c r="L7" s="424"/>
      <c r="M7" s="424"/>
      <c r="N7" s="424"/>
      <c r="O7" s="424"/>
      <c r="P7" s="99">
        <f>申請書!$O$20</f>
        <v>4</v>
      </c>
      <c r="Q7" s="100" t="s">
        <v>161</v>
      </c>
      <c r="R7" s="101">
        <f>申請書!$W$20</f>
        <v>3</v>
      </c>
      <c r="S7" s="374" t="s">
        <v>163</v>
      </c>
    </row>
    <row r="8" spans="1:24" ht="17.100000000000001" customHeight="1">
      <c r="A8" s="97">
        <v>2</v>
      </c>
      <c r="B8" s="103"/>
      <c r="C8" s="102" t="s">
        <v>165</v>
      </c>
      <c r="D8" s="131" t="s">
        <v>264</v>
      </c>
      <c r="E8" s="102"/>
      <c r="F8" s="423" t="s">
        <v>113</v>
      </c>
      <c r="G8" s="424"/>
      <c r="H8" s="424"/>
      <c r="I8" s="424"/>
      <c r="J8" s="424"/>
      <c r="K8" s="424"/>
      <c r="L8" s="424"/>
      <c r="M8" s="424"/>
      <c r="N8" s="424"/>
      <c r="O8" s="424"/>
      <c r="P8" s="99">
        <f>申請書!$O$20</f>
        <v>4</v>
      </c>
      <c r="Q8" s="100" t="s">
        <v>161</v>
      </c>
      <c r="R8" s="101">
        <f>申請書!$W$20</f>
        <v>3</v>
      </c>
      <c r="S8" s="106" t="s">
        <v>164</v>
      </c>
    </row>
    <row r="9" spans="1:24" ht="17.100000000000001" customHeight="1">
      <c r="A9" s="97">
        <v>3</v>
      </c>
      <c r="B9" s="103"/>
      <c r="C9" s="102" t="s">
        <v>165</v>
      </c>
      <c r="D9" s="131" t="s">
        <v>264</v>
      </c>
      <c r="E9" s="102"/>
      <c r="F9" s="423" t="s">
        <v>114</v>
      </c>
      <c r="G9" s="424"/>
      <c r="H9" s="424"/>
      <c r="I9" s="424"/>
      <c r="J9" s="424"/>
      <c r="K9" s="424"/>
      <c r="L9" s="424"/>
      <c r="M9" s="424"/>
      <c r="N9" s="424"/>
      <c r="O9" s="424"/>
      <c r="P9" s="99">
        <f>申請書!$O$20</f>
        <v>4</v>
      </c>
      <c r="Q9" s="100" t="s">
        <v>161</v>
      </c>
      <c r="R9" s="101">
        <f>申請書!$W$20</f>
        <v>3</v>
      </c>
      <c r="S9" s="106" t="s">
        <v>164</v>
      </c>
    </row>
    <row r="10" spans="1:24" ht="17.100000000000001" customHeight="1">
      <c r="A10" s="97">
        <v>4</v>
      </c>
      <c r="B10" s="103"/>
      <c r="C10" s="102" t="s">
        <v>165</v>
      </c>
      <c r="D10" s="131" t="s">
        <v>264</v>
      </c>
      <c r="E10" s="131" t="s">
        <v>265</v>
      </c>
      <c r="F10" s="423" t="s">
        <v>115</v>
      </c>
      <c r="G10" s="424"/>
      <c r="H10" s="424"/>
      <c r="I10" s="424"/>
      <c r="J10" s="424"/>
      <c r="K10" s="424"/>
      <c r="L10" s="424"/>
      <c r="M10" s="424"/>
      <c r="N10" s="424"/>
      <c r="O10" s="424"/>
      <c r="P10" s="99">
        <f>申請書!$O$20</f>
        <v>4</v>
      </c>
      <c r="Q10" s="100" t="s">
        <v>161</v>
      </c>
      <c r="R10" s="101">
        <f>申請書!$W$20</f>
        <v>3</v>
      </c>
      <c r="S10" s="106" t="s">
        <v>166</v>
      </c>
    </row>
    <row r="11" spans="1:24" ht="17.100000000000001" customHeight="1">
      <c r="A11" s="97">
        <v>5</v>
      </c>
      <c r="B11" s="103"/>
      <c r="C11" s="102" t="s">
        <v>165</v>
      </c>
      <c r="D11" s="131" t="s">
        <v>264</v>
      </c>
      <c r="E11" s="102"/>
      <c r="F11" s="423" t="s">
        <v>116</v>
      </c>
      <c r="G11" s="424"/>
      <c r="H11" s="424"/>
      <c r="I11" s="424"/>
      <c r="J11" s="424"/>
      <c r="K11" s="424"/>
      <c r="L11" s="424"/>
      <c r="M11" s="424"/>
      <c r="N11" s="424"/>
      <c r="O11" s="424"/>
      <c r="P11" s="99">
        <f>申請書!$O$20</f>
        <v>4</v>
      </c>
      <c r="Q11" s="100" t="s">
        <v>161</v>
      </c>
      <c r="R11" s="101">
        <f>申請書!$W$20</f>
        <v>3</v>
      </c>
      <c r="S11" s="106" t="s">
        <v>166</v>
      </c>
    </row>
    <row r="12" spans="1:24" ht="17.100000000000001" customHeight="1">
      <c r="A12" s="97">
        <v>6</v>
      </c>
      <c r="B12" s="103"/>
      <c r="C12" s="102" t="s">
        <v>165</v>
      </c>
      <c r="D12" s="131" t="s">
        <v>264</v>
      </c>
      <c r="E12" s="102"/>
      <c r="F12" s="423" t="s">
        <v>117</v>
      </c>
      <c r="G12" s="424"/>
      <c r="H12" s="424"/>
      <c r="I12" s="424"/>
      <c r="J12" s="424"/>
      <c r="K12" s="424"/>
      <c r="L12" s="424"/>
      <c r="M12" s="424"/>
      <c r="N12" s="424"/>
      <c r="O12" s="424"/>
      <c r="P12" s="99">
        <f>申請書!$O$20</f>
        <v>4</v>
      </c>
      <c r="Q12" s="100" t="s">
        <v>161</v>
      </c>
      <c r="R12" s="101">
        <f>申請書!$W$20</f>
        <v>3</v>
      </c>
      <c r="S12" s="106" t="s">
        <v>166</v>
      </c>
    </row>
    <row r="13" spans="1:24" ht="17.100000000000001" customHeight="1">
      <c r="A13" s="97">
        <v>7</v>
      </c>
      <c r="B13" s="103"/>
      <c r="C13" s="108"/>
      <c r="D13" s="131" t="s">
        <v>264</v>
      </c>
      <c r="E13" s="131" t="s">
        <v>265</v>
      </c>
      <c r="F13" s="423" t="str">
        <f>"チーム保育加配加算 （1・2号定員合計："&amp;申請書!$Q$25+申請書!$U$25&amp;"人）"</f>
        <v>チーム保育加配加算 （1・2号定員合計：0人）</v>
      </c>
      <c r="G13" s="424"/>
      <c r="H13" s="424"/>
      <c r="I13" s="424"/>
      <c r="J13" s="424"/>
      <c r="K13" s="424"/>
      <c r="L13" s="424"/>
      <c r="M13" s="424"/>
      <c r="N13" s="424"/>
      <c r="O13" s="424"/>
      <c r="P13" s="99">
        <f>申請書!$O$20</f>
        <v>4</v>
      </c>
      <c r="Q13" s="100" t="s">
        <v>161</v>
      </c>
      <c r="R13" s="101">
        <f>申請書!$W$20</f>
        <v>3</v>
      </c>
      <c r="S13" s="106" t="s">
        <v>166</v>
      </c>
    </row>
    <row r="14" spans="1:24" ht="17.100000000000001" customHeight="1">
      <c r="A14" s="97">
        <v>8</v>
      </c>
      <c r="B14" s="103"/>
      <c r="C14" s="102" t="s">
        <v>165</v>
      </c>
      <c r="D14" s="131" t="s">
        <v>264</v>
      </c>
      <c r="E14" s="102"/>
      <c r="F14" s="423" t="s">
        <v>118</v>
      </c>
      <c r="G14" s="424"/>
      <c r="H14" s="424"/>
      <c r="I14" s="424"/>
      <c r="J14" s="424"/>
      <c r="K14" s="424"/>
      <c r="L14" s="424"/>
      <c r="M14" s="424"/>
      <c r="N14" s="424"/>
      <c r="O14" s="424"/>
      <c r="P14" s="99">
        <f>申請書!$O$20</f>
        <v>4</v>
      </c>
      <c r="Q14" s="100" t="s">
        <v>161</v>
      </c>
      <c r="R14" s="101">
        <f>申請書!$W$20</f>
        <v>3</v>
      </c>
      <c r="S14" s="106" t="s">
        <v>164</v>
      </c>
    </row>
    <row r="15" spans="1:24" ht="17.100000000000001" customHeight="1">
      <c r="A15" s="97">
        <v>9</v>
      </c>
      <c r="B15" s="103"/>
      <c r="C15" s="300" t="str">
        <f>給食実施加算!$Q$26</f>
        <v/>
      </c>
      <c r="D15" s="131" t="s">
        <v>264</v>
      </c>
      <c r="E15" s="102"/>
      <c r="F15" s="423" t="s">
        <v>119</v>
      </c>
      <c r="G15" s="424"/>
      <c r="H15" s="424"/>
      <c r="I15" s="424"/>
      <c r="J15" s="424"/>
      <c r="K15" s="424"/>
      <c r="L15" s="424"/>
      <c r="M15" s="424"/>
      <c r="N15" s="424"/>
      <c r="O15" s="424"/>
      <c r="P15" s="99">
        <f>申請書!$O$20</f>
        <v>4</v>
      </c>
      <c r="Q15" s="100" t="s">
        <v>161</v>
      </c>
      <c r="R15" s="101">
        <f>申請書!$W$20</f>
        <v>3</v>
      </c>
      <c r="S15" s="106" t="s">
        <v>164</v>
      </c>
    </row>
    <row r="16" spans="1:24" ht="17.100000000000001" customHeight="1">
      <c r="A16" s="97">
        <v>10</v>
      </c>
      <c r="B16" s="103"/>
      <c r="C16" s="102" t="s">
        <v>165</v>
      </c>
      <c r="D16" s="131" t="s">
        <v>264</v>
      </c>
      <c r="E16" s="131" t="s">
        <v>265</v>
      </c>
      <c r="F16" s="423" t="s">
        <v>120</v>
      </c>
      <c r="G16" s="424"/>
      <c r="H16" s="424"/>
      <c r="I16" s="424"/>
      <c r="J16" s="424"/>
      <c r="K16" s="424"/>
      <c r="L16" s="424"/>
      <c r="M16" s="424"/>
      <c r="N16" s="424"/>
      <c r="O16" s="424"/>
      <c r="P16" s="99">
        <f>申請書!$O$20</f>
        <v>4</v>
      </c>
      <c r="Q16" s="100" t="s">
        <v>161</v>
      </c>
      <c r="R16" s="101">
        <f>申請書!$W$20</f>
        <v>3</v>
      </c>
      <c r="S16" s="106" t="s">
        <v>166</v>
      </c>
    </row>
    <row r="17" spans="1:25" ht="17.100000000000001" customHeight="1">
      <c r="A17" s="97">
        <v>11</v>
      </c>
      <c r="B17" s="103"/>
      <c r="C17" s="132"/>
      <c r="D17" s="102"/>
      <c r="E17" s="131" t="s">
        <v>265</v>
      </c>
      <c r="F17" s="423" t="s">
        <v>121</v>
      </c>
      <c r="G17" s="424"/>
      <c r="H17" s="424"/>
      <c r="I17" s="424"/>
      <c r="J17" s="424"/>
      <c r="K17" s="424"/>
      <c r="L17" s="424"/>
      <c r="M17" s="424"/>
      <c r="N17" s="424"/>
      <c r="O17" s="424"/>
      <c r="P17" s="99">
        <f>申請書!$O$20</f>
        <v>4</v>
      </c>
      <c r="Q17" s="100" t="s">
        <v>161</v>
      </c>
      <c r="R17" s="101">
        <f>申請書!$W$20</f>
        <v>3</v>
      </c>
      <c r="S17" s="106" t="s">
        <v>164</v>
      </c>
    </row>
    <row r="18" spans="1:25" ht="17.100000000000001" customHeight="1">
      <c r="A18" s="97">
        <v>12</v>
      </c>
      <c r="B18" s="195"/>
      <c r="C18" s="190" t="s">
        <v>165</v>
      </c>
      <c r="D18" s="190"/>
      <c r="E18" s="191" t="s">
        <v>265</v>
      </c>
      <c r="F18" s="429" t="s">
        <v>122</v>
      </c>
      <c r="G18" s="430"/>
      <c r="H18" s="430"/>
      <c r="I18" s="430"/>
      <c r="J18" s="430"/>
      <c r="K18" s="430"/>
      <c r="L18" s="430"/>
      <c r="M18" s="430"/>
      <c r="N18" s="430"/>
      <c r="O18" s="430"/>
      <c r="P18" s="192">
        <f>申請書!$O$20</f>
        <v>4</v>
      </c>
      <c r="Q18" s="193" t="s">
        <v>161</v>
      </c>
      <c r="R18" s="194">
        <f>申請書!$W$20</f>
        <v>3</v>
      </c>
      <c r="S18" s="193"/>
    </row>
    <row r="19" spans="1:25" ht="17.100000000000001" customHeight="1">
      <c r="A19" s="97">
        <v>13</v>
      </c>
      <c r="B19" s="103"/>
      <c r="C19" s="102" t="s">
        <v>165</v>
      </c>
      <c r="D19" s="102"/>
      <c r="E19" s="131" t="s">
        <v>265</v>
      </c>
      <c r="F19" s="423" t="s">
        <v>123</v>
      </c>
      <c r="G19" s="424"/>
      <c r="H19" s="424"/>
      <c r="I19" s="424"/>
      <c r="J19" s="424"/>
      <c r="K19" s="424"/>
      <c r="L19" s="424"/>
      <c r="M19" s="424"/>
      <c r="N19" s="424"/>
      <c r="O19" s="424"/>
      <c r="P19" s="99">
        <f>申請書!$O$20</f>
        <v>4</v>
      </c>
      <c r="Q19" s="100" t="s">
        <v>161</v>
      </c>
      <c r="R19" s="101">
        <f>申請書!$W$20</f>
        <v>3</v>
      </c>
      <c r="S19" s="106" t="s">
        <v>164</v>
      </c>
    </row>
    <row r="20" spans="1:25" ht="17.100000000000001" customHeight="1">
      <c r="A20" s="97">
        <v>14</v>
      </c>
      <c r="B20" s="103"/>
      <c r="C20" s="102" t="s">
        <v>165</v>
      </c>
      <c r="D20" s="102"/>
      <c r="E20" s="131" t="s">
        <v>265</v>
      </c>
      <c r="F20" s="423" t="s">
        <v>124</v>
      </c>
      <c r="G20" s="424"/>
      <c r="H20" s="424"/>
      <c r="I20" s="424"/>
      <c r="J20" s="424"/>
      <c r="K20" s="424"/>
      <c r="L20" s="424"/>
      <c r="M20" s="424"/>
      <c r="N20" s="424"/>
      <c r="O20" s="424"/>
      <c r="P20" s="99">
        <f>申請書!$O$20</f>
        <v>4</v>
      </c>
      <c r="Q20" s="100" t="s">
        <v>161</v>
      </c>
      <c r="R20" s="101">
        <f>申請書!$W$20</f>
        <v>3</v>
      </c>
      <c r="S20" s="106" t="s">
        <v>164</v>
      </c>
    </row>
    <row r="21" spans="1:25" ht="17.100000000000001" customHeight="1">
      <c r="A21" s="97">
        <v>15</v>
      </c>
      <c r="B21" s="103"/>
      <c r="C21" s="102" t="s">
        <v>165</v>
      </c>
      <c r="D21" s="131" t="s">
        <v>264</v>
      </c>
      <c r="E21" s="131" t="s">
        <v>265</v>
      </c>
      <c r="F21" s="423" t="s">
        <v>125</v>
      </c>
      <c r="G21" s="424"/>
      <c r="H21" s="424"/>
      <c r="I21" s="424"/>
      <c r="J21" s="424"/>
      <c r="K21" s="424"/>
      <c r="L21" s="424"/>
      <c r="M21" s="424"/>
      <c r="N21" s="424"/>
      <c r="O21" s="424"/>
      <c r="P21" s="99">
        <f>申請書!$O$20</f>
        <v>4</v>
      </c>
      <c r="Q21" s="100" t="s">
        <v>161</v>
      </c>
      <c r="R21" s="101">
        <f>申請書!$W$20</f>
        <v>3</v>
      </c>
      <c r="S21" s="106" t="s">
        <v>166</v>
      </c>
    </row>
    <row r="22" spans="1:25" ht="17.100000000000001" customHeight="1">
      <c r="A22" s="433" t="s">
        <v>141</v>
      </c>
      <c r="B22" s="434"/>
      <c r="C22" s="434"/>
      <c r="D22" s="434"/>
      <c r="E22" s="434"/>
      <c r="F22" s="434"/>
      <c r="G22" s="434"/>
      <c r="H22" s="434"/>
      <c r="I22" s="434"/>
      <c r="J22" s="434"/>
      <c r="K22" s="434"/>
      <c r="L22" s="434"/>
      <c r="M22" s="434"/>
      <c r="N22" s="434"/>
      <c r="O22" s="434"/>
      <c r="P22" s="434"/>
      <c r="Q22" s="434"/>
      <c r="R22" s="434"/>
      <c r="S22" s="435"/>
      <c r="T22" s="94"/>
      <c r="U22" s="94"/>
      <c r="V22" s="94"/>
      <c r="W22" s="94"/>
      <c r="X22" s="94"/>
    </row>
    <row r="23" spans="1:25" ht="17.100000000000001" customHeight="1">
      <c r="A23" s="97">
        <v>16</v>
      </c>
      <c r="B23" s="105"/>
      <c r="C23" s="102" t="s">
        <v>165</v>
      </c>
      <c r="D23" s="102"/>
      <c r="E23" s="131" t="s">
        <v>265</v>
      </c>
      <c r="F23" s="428" t="s">
        <v>137</v>
      </c>
      <c r="G23" s="428"/>
      <c r="H23" s="428"/>
      <c r="I23" s="428"/>
      <c r="J23" s="428"/>
      <c r="K23" s="428"/>
      <c r="L23" s="428"/>
      <c r="M23" s="428"/>
      <c r="N23" s="428"/>
      <c r="O23" s="428"/>
      <c r="P23" s="99">
        <f>申請書!$O$20</f>
        <v>4</v>
      </c>
      <c r="Q23" s="100" t="s">
        <v>161</v>
      </c>
      <c r="R23" s="101">
        <f>申請書!$W$20</f>
        <v>3</v>
      </c>
      <c r="S23" s="106" t="s">
        <v>166</v>
      </c>
    </row>
    <row r="24" spans="1:25" ht="17.100000000000001" customHeight="1">
      <c r="A24" s="97">
        <v>17</v>
      </c>
      <c r="B24" s="189"/>
      <c r="C24" s="190" t="s">
        <v>165</v>
      </c>
      <c r="D24" s="190"/>
      <c r="E24" s="191" t="s">
        <v>265</v>
      </c>
      <c r="F24" s="429" t="s">
        <v>138</v>
      </c>
      <c r="G24" s="430"/>
      <c r="H24" s="430"/>
      <c r="I24" s="430"/>
      <c r="J24" s="430"/>
      <c r="K24" s="430"/>
      <c r="L24" s="430"/>
      <c r="M24" s="430"/>
      <c r="N24" s="430"/>
      <c r="O24" s="430"/>
      <c r="P24" s="192">
        <f>申請書!$O$20</f>
        <v>4</v>
      </c>
      <c r="Q24" s="193" t="s">
        <v>161</v>
      </c>
      <c r="R24" s="194">
        <f>申請書!$W$20</f>
        <v>3</v>
      </c>
      <c r="S24" s="193"/>
    </row>
    <row r="25" spans="1:25" ht="27.75" customHeight="1">
      <c r="A25" s="97">
        <v>18</v>
      </c>
      <c r="B25" s="105"/>
      <c r="C25" s="102"/>
      <c r="D25" s="102"/>
      <c r="E25" s="131" t="s">
        <v>265</v>
      </c>
      <c r="F25" s="431" t="s">
        <v>456</v>
      </c>
      <c r="G25" s="424"/>
      <c r="H25" s="424"/>
      <c r="I25" s="424"/>
      <c r="J25" s="424"/>
      <c r="K25" s="424"/>
      <c r="L25" s="424"/>
      <c r="M25" s="424"/>
      <c r="N25" s="424"/>
      <c r="O25" s="424"/>
      <c r="P25" s="99">
        <f>申請書!$O$20</f>
        <v>4</v>
      </c>
      <c r="Q25" s="100" t="s">
        <v>161</v>
      </c>
      <c r="R25" s="318" t="s">
        <v>442</v>
      </c>
      <c r="S25" s="106" t="s">
        <v>395</v>
      </c>
      <c r="T25" s="440" t="s">
        <v>475</v>
      </c>
      <c r="U25" s="441"/>
      <c r="V25" s="441"/>
      <c r="W25" s="441"/>
      <c r="X25" s="441"/>
      <c r="Y25" s="441"/>
    </row>
    <row r="26" spans="1:25" ht="27.75" customHeight="1">
      <c r="A26" s="97">
        <v>19</v>
      </c>
      <c r="B26" s="105"/>
      <c r="C26" s="102"/>
      <c r="D26" s="131" t="s">
        <v>264</v>
      </c>
      <c r="E26" s="131" t="s">
        <v>265</v>
      </c>
      <c r="F26" s="432" t="s">
        <v>267</v>
      </c>
      <c r="G26" s="432"/>
      <c r="H26" s="432"/>
      <c r="I26" s="432"/>
      <c r="J26" s="432"/>
      <c r="K26" s="432"/>
      <c r="L26" s="432"/>
      <c r="M26" s="432"/>
      <c r="N26" s="432"/>
      <c r="O26" s="432"/>
      <c r="P26" s="99">
        <f>申請書!$O$20</f>
        <v>4</v>
      </c>
      <c r="Q26" s="100" t="s">
        <v>161</v>
      </c>
      <c r="R26" s="101">
        <f>申請書!$W$20</f>
        <v>3</v>
      </c>
      <c r="S26" s="106" t="s">
        <v>164</v>
      </c>
    </row>
    <row r="27" spans="1:25" ht="17.100000000000001" customHeight="1">
      <c r="A27" s="97">
        <v>20</v>
      </c>
      <c r="B27" s="105"/>
      <c r="C27" s="229" t="str">
        <f>IF(要確認資料!$C$42="","",要確認資料!$C$42)</f>
        <v/>
      </c>
      <c r="D27" s="131" t="s">
        <v>264</v>
      </c>
      <c r="E27" s="131" t="s">
        <v>265</v>
      </c>
      <c r="F27" s="423" t="s">
        <v>139</v>
      </c>
      <c r="G27" s="424"/>
      <c r="H27" s="424"/>
      <c r="I27" s="424"/>
      <c r="J27" s="424"/>
      <c r="K27" s="424"/>
      <c r="L27" s="424"/>
      <c r="M27" s="424"/>
      <c r="N27" s="424"/>
      <c r="O27" s="424"/>
      <c r="P27" s="99">
        <f>申請書!$O$20</f>
        <v>4</v>
      </c>
      <c r="Q27" s="100" t="s">
        <v>161</v>
      </c>
      <c r="R27" s="101">
        <f>申請書!$W$20</f>
        <v>3</v>
      </c>
      <c r="S27" s="106" t="s">
        <v>166</v>
      </c>
    </row>
    <row r="28" spans="1:25" ht="17.100000000000001" customHeight="1">
      <c r="A28" s="97">
        <v>21</v>
      </c>
      <c r="B28" s="105"/>
      <c r="C28" s="230" t="str">
        <f>IF(要確認資料!$C$49="","",要確認資料!$C$49)</f>
        <v/>
      </c>
      <c r="D28" s="131" t="s">
        <v>264</v>
      </c>
      <c r="E28" s="131" t="s">
        <v>265</v>
      </c>
      <c r="F28" s="423" t="s">
        <v>140</v>
      </c>
      <c r="G28" s="424"/>
      <c r="H28" s="424"/>
      <c r="I28" s="424"/>
      <c r="J28" s="424"/>
      <c r="K28" s="424"/>
      <c r="L28" s="424"/>
      <c r="M28" s="424"/>
      <c r="N28" s="424"/>
      <c r="O28" s="424"/>
      <c r="P28" s="99">
        <f>申請書!$O$20</f>
        <v>4</v>
      </c>
      <c r="Q28" s="100" t="s">
        <v>161</v>
      </c>
      <c r="R28" s="101">
        <f>申請書!$W$20</f>
        <v>3</v>
      </c>
      <c r="S28" s="231" t="s">
        <v>166</v>
      </c>
    </row>
    <row r="29" spans="1:25" ht="17.100000000000001" customHeight="1">
      <c r="A29" s="433" t="s">
        <v>142</v>
      </c>
      <c r="B29" s="434"/>
      <c r="C29" s="434"/>
      <c r="D29" s="434"/>
      <c r="E29" s="434"/>
      <c r="F29" s="434"/>
      <c r="G29" s="434"/>
      <c r="H29" s="434"/>
      <c r="I29" s="434"/>
      <c r="J29" s="434"/>
      <c r="K29" s="434"/>
      <c r="L29" s="434"/>
      <c r="M29" s="434"/>
      <c r="N29" s="434"/>
      <c r="O29" s="434"/>
      <c r="P29" s="434"/>
      <c r="Q29" s="434"/>
      <c r="R29" s="434"/>
      <c r="S29" s="435"/>
      <c r="T29" s="94"/>
      <c r="U29" s="94"/>
      <c r="V29" s="94"/>
      <c r="W29" s="94"/>
      <c r="X29" s="94"/>
    </row>
    <row r="30" spans="1:25" ht="30.75" customHeight="1">
      <c r="A30" s="97">
        <v>22</v>
      </c>
      <c r="B30" s="105"/>
      <c r="C30" s="107"/>
      <c r="D30" s="131" t="s">
        <v>264</v>
      </c>
      <c r="E30" s="131" t="s">
        <v>265</v>
      </c>
      <c r="F30" s="431" t="s">
        <v>268</v>
      </c>
      <c r="G30" s="424"/>
      <c r="H30" s="424"/>
      <c r="I30" s="424"/>
      <c r="J30" s="424"/>
      <c r="K30" s="424"/>
      <c r="L30" s="424"/>
      <c r="M30" s="424"/>
      <c r="N30" s="424"/>
      <c r="O30" s="424"/>
      <c r="P30" s="99">
        <f>申請書!$O$20</f>
        <v>4</v>
      </c>
      <c r="Q30" s="100" t="s">
        <v>161</v>
      </c>
      <c r="R30" s="101">
        <f>申請書!$W$20</f>
        <v>3</v>
      </c>
      <c r="S30" s="106" t="s">
        <v>266</v>
      </c>
    </row>
    <row r="31" spans="1:25" ht="17.100000000000001" customHeight="1">
      <c r="A31" s="433" t="s">
        <v>143</v>
      </c>
      <c r="B31" s="434"/>
      <c r="C31" s="434"/>
      <c r="D31" s="434"/>
      <c r="E31" s="434"/>
      <c r="F31" s="434"/>
      <c r="G31" s="434"/>
      <c r="H31" s="434"/>
      <c r="I31" s="434"/>
      <c r="J31" s="434"/>
      <c r="K31" s="434"/>
      <c r="L31" s="434"/>
      <c r="M31" s="434"/>
      <c r="N31" s="434"/>
      <c r="O31" s="434"/>
      <c r="P31" s="434"/>
      <c r="Q31" s="434"/>
      <c r="R31" s="434"/>
      <c r="S31" s="435"/>
      <c r="T31" s="94"/>
      <c r="U31" s="94"/>
      <c r="V31" s="94"/>
      <c r="W31" s="94"/>
      <c r="X31" s="94"/>
    </row>
    <row r="32" spans="1:25" ht="17.100000000000001" customHeight="1">
      <c r="A32" s="97">
        <v>23</v>
      </c>
      <c r="B32" s="105"/>
      <c r="C32" s="303" t="str">
        <f>IF(療育支援加算!$I$7="取得不可","",療育支援加算!$I$7)</f>
        <v/>
      </c>
      <c r="D32" s="131" t="s">
        <v>264</v>
      </c>
      <c r="E32" s="131" t="s">
        <v>265</v>
      </c>
      <c r="F32" s="423" t="s">
        <v>144</v>
      </c>
      <c r="G32" s="424"/>
      <c r="H32" s="424"/>
      <c r="I32" s="424"/>
      <c r="J32" s="424"/>
      <c r="K32" s="424"/>
      <c r="L32" s="424"/>
      <c r="M32" s="424"/>
      <c r="N32" s="424"/>
      <c r="O32" s="424"/>
      <c r="P32" s="99">
        <f>申請書!$O$20</f>
        <v>4</v>
      </c>
      <c r="Q32" s="100" t="s">
        <v>161</v>
      </c>
      <c r="R32" s="101">
        <f>申請書!$W$20</f>
        <v>3</v>
      </c>
      <c r="S32" s="106" t="s">
        <v>164</v>
      </c>
    </row>
    <row r="33" spans="1:20" ht="17.100000000000001" customHeight="1">
      <c r="A33" s="97">
        <v>24</v>
      </c>
      <c r="B33" s="105"/>
      <c r="C33" s="102" t="s">
        <v>165</v>
      </c>
      <c r="D33" s="131" t="s">
        <v>264</v>
      </c>
      <c r="E33" s="102"/>
      <c r="F33" s="423" t="s">
        <v>145</v>
      </c>
      <c r="G33" s="424"/>
      <c r="H33" s="424"/>
      <c r="I33" s="424"/>
      <c r="J33" s="424"/>
      <c r="K33" s="424"/>
      <c r="L33" s="424"/>
      <c r="M33" s="424"/>
      <c r="N33" s="424"/>
      <c r="O33" s="424"/>
      <c r="P33" s="99">
        <f>申請書!$O$20</f>
        <v>4</v>
      </c>
      <c r="Q33" s="100" t="s">
        <v>161</v>
      </c>
      <c r="R33" s="101">
        <f>申請書!$W$20</f>
        <v>3</v>
      </c>
      <c r="S33" s="106" t="s">
        <v>166</v>
      </c>
    </row>
    <row r="34" spans="1:20" ht="17.100000000000001" customHeight="1">
      <c r="A34" s="97">
        <v>25</v>
      </c>
      <c r="B34" s="189"/>
      <c r="C34" s="190" t="s">
        <v>165</v>
      </c>
      <c r="D34" s="191" t="s">
        <v>264</v>
      </c>
      <c r="E34" s="190"/>
      <c r="F34" s="429" t="s">
        <v>146</v>
      </c>
      <c r="G34" s="430"/>
      <c r="H34" s="430"/>
      <c r="I34" s="430"/>
      <c r="J34" s="430"/>
      <c r="K34" s="430"/>
      <c r="L34" s="430"/>
      <c r="M34" s="430"/>
      <c r="N34" s="430"/>
      <c r="O34" s="430"/>
      <c r="P34" s="192">
        <f>申請書!$O$20</f>
        <v>4</v>
      </c>
      <c r="Q34" s="193" t="s">
        <v>161</v>
      </c>
      <c r="R34" s="194">
        <f>申請書!$W$20</f>
        <v>3</v>
      </c>
      <c r="S34" s="193"/>
    </row>
    <row r="35" spans="1:20" ht="17.100000000000001" customHeight="1">
      <c r="A35" s="97">
        <v>26</v>
      </c>
      <c r="B35" s="189"/>
      <c r="C35" s="190" t="s">
        <v>165</v>
      </c>
      <c r="D35" s="191" t="s">
        <v>264</v>
      </c>
      <c r="E35" s="190"/>
      <c r="F35" s="429" t="s">
        <v>147</v>
      </c>
      <c r="G35" s="430"/>
      <c r="H35" s="430"/>
      <c r="I35" s="430"/>
      <c r="J35" s="430"/>
      <c r="K35" s="430"/>
      <c r="L35" s="430"/>
      <c r="M35" s="430"/>
      <c r="N35" s="430"/>
      <c r="O35" s="430"/>
      <c r="P35" s="192">
        <f>申請書!$O$20</f>
        <v>4</v>
      </c>
      <c r="Q35" s="193" t="s">
        <v>161</v>
      </c>
      <c r="R35" s="194">
        <f>申請書!$W$20</f>
        <v>3</v>
      </c>
      <c r="S35" s="193"/>
    </row>
    <row r="36" spans="1:20" ht="17.100000000000001" customHeight="1">
      <c r="A36" s="97">
        <v>27</v>
      </c>
      <c r="B36" s="105"/>
      <c r="C36" s="102" t="s">
        <v>165</v>
      </c>
      <c r="D36" s="131" t="s">
        <v>264</v>
      </c>
      <c r="E36" s="131" t="s">
        <v>265</v>
      </c>
      <c r="F36" s="425" t="s">
        <v>148</v>
      </c>
      <c r="G36" s="426"/>
      <c r="H36" s="426"/>
      <c r="I36" s="426"/>
      <c r="J36" s="426"/>
      <c r="K36" s="426"/>
      <c r="L36" s="426"/>
      <c r="M36" s="426"/>
      <c r="N36" s="426"/>
      <c r="O36" s="427"/>
      <c r="P36" s="99">
        <f>申請書!$O$20</f>
        <v>4</v>
      </c>
      <c r="Q36" s="100" t="s">
        <v>161</v>
      </c>
      <c r="R36" s="101">
        <f>申請書!$W$20</f>
        <v>3</v>
      </c>
      <c r="S36" s="100" t="s">
        <v>163</v>
      </c>
    </row>
    <row r="37" spans="1:20" ht="17.100000000000001" customHeight="1">
      <c r="A37" s="97">
        <v>28</v>
      </c>
      <c r="B37" s="301"/>
      <c r="C37" s="102" t="s">
        <v>165</v>
      </c>
      <c r="D37" s="131" t="s">
        <v>132</v>
      </c>
      <c r="E37" s="131" t="s">
        <v>265</v>
      </c>
      <c r="F37" s="425" t="s">
        <v>505</v>
      </c>
      <c r="G37" s="426"/>
      <c r="H37" s="426"/>
      <c r="I37" s="426"/>
      <c r="J37" s="426"/>
      <c r="K37" s="426"/>
      <c r="L37" s="426"/>
      <c r="M37" s="426"/>
      <c r="N37" s="426"/>
      <c r="O37" s="427"/>
      <c r="P37" s="99">
        <f>申請書!$O$20</f>
        <v>4</v>
      </c>
      <c r="Q37" s="404" t="s">
        <v>161</v>
      </c>
      <c r="R37" s="101">
        <f>申請書!$W$20</f>
        <v>3</v>
      </c>
      <c r="S37" s="404" t="s">
        <v>163</v>
      </c>
    </row>
    <row r="38" spans="1:20" ht="17.100000000000001" customHeight="1">
      <c r="A38" s="97">
        <v>29</v>
      </c>
      <c r="B38" s="301"/>
      <c r="C38" s="102" t="s">
        <v>165</v>
      </c>
      <c r="D38" s="131" t="s">
        <v>264</v>
      </c>
      <c r="E38" s="131" t="s">
        <v>265</v>
      </c>
      <c r="F38" s="423" t="s">
        <v>149</v>
      </c>
      <c r="G38" s="424"/>
      <c r="H38" s="424"/>
      <c r="I38" s="424"/>
      <c r="J38" s="424"/>
      <c r="K38" s="424"/>
      <c r="L38" s="424"/>
      <c r="M38" s="424"/>
      <c r="N38" s="424"/>
      <c r="O38" s="424"/>
      <c r="P38" s="99">
        <f>申請書!$O$20</f>
        <v>4</v>
      </c>
      <c r="Q38" s="100" t="s">
        <v>161</v>
      </c>
      <c r="R38" s="101">
        <f>申請書!$W$20</f>
        <v>3</v>
      </c>
      <c r="S38" s="100"/>
      <c r="T38" s="85" t="s">
        <v>462</v>
      </c>
    </row>
    <row r="39" spans="1:20" ht="17.100000000000001" customHeight="1">
      <c r="A39" s="97">
        <v>30</v>
      </c>
      <c r="B39" s="105"/>
      <c r="C39" s="102" t="s">
        <v>165</v>
      </c>
      <c r="D39" s="131" t="s">
        <v>264</v>
      </c>
      <c r="E39" s="131" t="s">
        <v>265</v>
      </c>
      <c r="F39" s="423" t="s">
        <v>150</v>
      </c>
      <c r="G39" s="424"/>
      <c r="H39" s="424"/>
      <c r="I39" s="424"/>
      <c r="J39" s="424"/>
      <c r="K39" s="424"/>
      <c r="L39" s="424"/>
      <c r="M39" s="424"/>
      <c r="N39" s="424"/>
      <c r="O39" s="424"/>
      <c r="P39" s="99">
        <f>申請書!$O$20</f>
        <v>4</v>
      </c>
      <c r="Q39" s="100" t="s">
        <v>161</v>
      </c>
      <c r="R39" s="101">
        <f>申請書!$W$20</f>
        <v>3</v>
      </c>
      <c r="S39" s="106" t="s">
        <v>266</v>
      </c>
    </row>
    <row r="40" spans="1:20" ht="17.100000000000001" customHeight="1">
      <c r="A40" s="97">
        <v>31</v>
      </c>
      <c r="B40" s="189"/>
      <c r="C40" s="190" t="s">
        <v>165</v>
      </c>
      <c r="D40" s="191" t="s">
        <v>264</v>
      </c>
      <c r="E40" s="191" t="s">
        <v>265</v>
      </c>
      <c r="F40" s="429" t="s">
        <v>151</v>
      </c>
      <c r="G40" s="430"/>
      <c r="H40" s="430"/>
      <c r="I40" s="430"/>
      <c r="J40" s="430"/>
      <c r="K40" s="430"/>
      <c r="L40" s="430"/>
      <c r="M40" s="430"/>
      <c r="N40" s="430"/>
      <c r="O40" s="430"/>
      <c r="P40" s="192">
        <f>申請書!$O$20</f>
        <v>4</v>
      </c>
      <c r="Q40" s="193" t="s">
        <v>161</v>
      </c>
      <c r="R40" s="194">
        <f>申請書!$W$20</f>
        <v>3</v>
      </c>
      <c r="S40" s="193"/>
    </row>
    <row r="41" spans="1:20" ht="17.100000000000001" customHeight="1">
      <c r="A41" s="97">
        <v>32</v>
      </c>
      <c r="B41" s="189"/>
      <c r="C41" s="190" t="s">
        <v>165</v>
      </c>
      <c r="D41" s="191" t="s">
        <v>264</v>
      </c>
      <c r="E41" s="191" t="s">
        <v>265</v>
      </c>
      <c r="F41" s="429" t="s">
        <v>152</v>
      </c>
      <c r="G41" s="430"/>
      <c r="H41" s="430"/>
      <c r="I41" s="430"/>
      <c r="J41" s="430"/>
      <c r="K41" s="430"/>
      <c r="L41" s="430"/>
      <c r="M41" s="430"/>
      <c r="N41" s="430"/>
      <c r="O41" s="430"/>
      <c r="P41" s="192">
        <f>申請書!$O$20</f>
        <v>4</v>
      </c>
      <c r="Q41" s="193" t="s">
        <v>161</v>
      </c>
      <c r="R41" s="194">
        <f>申請書!$W$20</f>
        <v>3</v>
      </c>
      <c r="S41" s="193"/>
    </row>
    <row r="42" spans="1:20" ht="17.100000000000001" customHeight="1">
      <c r="A42" s="97">
        <v>33</v>
      </c>
      <c r="B42" s="105"/>
      <c r="C42" s="104" t="str">
        <f>高齢者等活躍促進加算!$S$9</f>
        <v/>
      </c>
      <c r="D42" s="102"/>
      <c r="E42" s="131" t="s">
        <v>265</v>
      </c>
      <c r="F42" s="423" t="s">
        <v>153</v>
      </c>
      <c r="G42" s="424"/>
      <c r="H42" s="424"/>
      <c r="I42" s="424"/>
      <c r="J42" s="424"/>
      <c r="K42" s="424"/>
      <c r="L42" s="424"/>
      <c r="M42" s="424"/>
      <c r="N42" s="424"/>
      <c r="O42" s="424"/>
      <c r="P42" s="99">
        <f>申請書!$O$20</f>
        <v>4</v>
      </c>
      <c r="Q42" s="100" t="s">
        <v>161</v>
      </c>
      <c r="R42" s="101">
        <f>申請書!$W$20</f>
        <v>3</v>
      </c>
      <c r="S42" s="106" t="s">
        <v>266</v>
      </c>
    </row>
    <row r="43" spans="1:20" ht="17.100000000000001" customHeight="1">
      <c r="A43" s="97">
        <v>34</v>
      </c>
      <c r="B43" s="105"/>
      <c r="C43" s="102" t="s">
        <v>165</v>
      </c>
      <c r="D43" s="131" t="s">
        <v>264</v>
      </c>
      <c r="E43" s="131" t="s">
        <v>265</v>
      </c>
      <c r="F43" s="423" t="s">
        <v>154</v>
      </c>
      <c r="G43" s="424"/>
      <c r="H43" s="424"/>
      <c r="I43" s="424"/>
      <c r="J43" s="424"/>
      <c r="K43" s="424"/>
      <c r="L43" s="424"/>
      <c r="M43" s="424"/>
      <c r="N43" s="424"/>
      <c r="O43" s="424"/>
      <c r="P43" s="99">
        <f>申請書!$O$20</f>
        <v>4</v>
      </c>
      <c r="Q43" s="100" t="s">
        <v>161</v>
      </c>
      <c r="R43" s="101">
        <f>申請書!$W$20</f>
        <v>3</v>
      </c>
      <c r="S43" s="106" t="s">
        <v>266</v>
      </c>
    </row>
    <row r="44" spans="1:20" ht="17.100000000000001" customHeight="1">
      <c r="A44" s="97">
        <v>35</v>
      </c>
      <c r="B44" s="105"/>
      <c r="C44" s="102" t="s">
        <v>165</v>
      </c>
      <c r="D44" s="131" t="s">
        <v>264</v>
      </c>
      <c r="E44" s="131" t="s">
        <v>265</v>
      </c>
      <c r="F44" s="423" t="s">
        <v>155</v>
      </c>
      <c r="G44" s="424"/>
      <c r="H44" s="424"/>
      <c r="I44" s="424"/>
      <c r="J44" s="424"/>
      <c r="K44" s="424"/>
      <c r="L44" s="424"/>
      <c r="M44" s="424"/>
      <c r="N44" s="424"/>
      <c r="O44" s="424"/>
      <c r="P44" s="99">
        <f>申請書!$O$20</f>
        <v>4</v>
      </c>
      <c r="Q44" s="100" t="s">
        <v>161</v>
      </c>
      <c r="R44" s="101">
        <f>申請書!$W$20</f>
        <v>3</v>
      </c>
      <c r="S44" s="106" t="s">
        <v>266</v>
      </c>
    </row>
    <row r="45" spans="1:20" ht="17.100000000000001" customHeight="1">
      <c r="A45" s="97">
        <v>36</v>
      </c>
      <c r="B45" s="105"/>
      <c r="C45" s="230" t="str">
        <f>栄養管理加算!$O$8</f>
        <v>-</v>
      </c>
      <c r="D45" s="102"/>
      <c r="E45" s="131" t="s">
        <v>265</v>
      </c>
      <c r="F45" s="423" t="s">
        <v>156</v>
      </c>
      <c r="G45" s="424"/>
      <c r="H45" s="424"/>
      <c r="I45" s="424"/>
      <c r="J45" s="424"/>
      <c r="K45" s="424"/>
      <c r="L45" s="424"/>
      <c r="M45" s="424"/>
      <c r="N45" s="424"/>
      <c r="O45" s="424"/>
      <c r="P45" s="99">
        <f>申請書!$O$20</f>
        <v>4</v>
      </c>
      <c r="Q45" s="100" t="s">
        <v>161</v>
      </c>
      <c r="R45" s="101">
        <f>申請書!$W$20</f>
        <v>3</v>
      </c>
      <c r="S45" s="106" t="s">
        <v>164</v>
      </c>
    </row>
    <row r="46" spans="1:20" ht="17.100000000000001" customHeight="1">
      <c r="A46" s="97">
        <v>37</v>
      </c>
      <c r="B46" s="105"/>
      <c r="C46" s="102" t="s">
        <v>165</v>
      </c>
      <c r="D46" s="131" t="s">
        <v>264</v>
      </c>
      <c r="E46" s="131" t="s">
        <v>265</v>
      </c>
      <c r="F46" s="423" t="s">
        <v>157</v>
      </c>
      <c r="G46" s="424"/>
      <c r="H46" s="424"/>
      <c r="I46" s="424"/>
      <c r="J46" s="424"/>
      <c r="K46" s="424"/>
      <c r="L46" s="424"/>
      <c r="M46" s="424"/>
      <c r="N46" s="424"/>
      <c r="O46" s="424"/>
      <c r="P46" s="99">
        <f>申請書!$O$20</f>
        <v>4</v>
      </c>
      <c r="Q46" s="100" t="s">
        <v>161</v>
      </c>
      <c r="R46" s="101">
        <f>申請書!$W$20</f>
        <v>3</v>
      </c>
      <c r="S46" s="106" t="s">
        <v>266</v>
      </c>
      <c r="T46" s="295" t="s">
        <v>395</v>
      </c>
    </row>
    <row r="47" spans="1:20" ht="18" customHeight="1"/>
    <row r="48" spans="1:20"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sheetData>
  <mergeCells count="48">
    <mergeCell ref="A3:F3"/>
    <mergeCell ref="G3:P3"/>
    <mergeCell ref="T25:Y25"/>
    <mergeCell ref="F46:O46"/>
    <mergeCell ref="F5:O5"/>
    <mergeCell ref="P5:R5"/>
    <mergeCell ref="A6:S6"/>
    <mergeCell ref="F38:O38"/>
    <mergeCell ref="F39:O39"/>
    <mergeCell ref="F40:O40"/>
    <mergeCell ref="F41:O41"/>
    <mergeCell ref="F42:O42"/>
    <mergeCell ref="F43:O43"/>
    <mergeCell ref="F30:O30"/>
    <mergeCell ref="F32:O32"/>
    <mergeCell ref="F33:O33"/>
    <mergeCell ref="F45:O45"/>
    <mergeCell ref="D5:E5"/>
    <mergeCell ref="F14:O14"/>
    <mergeCell ref="F15:O15"/>
    <mergeCell ref="F16:O16"/>
    <mergeCell ref="F17:O17"/>
    <mergeCell ref="F18:O18"/>
    <mergeCell ref="F11:O11"/>
    <mergeCell ref="F12:O12"/>
    <mergeCell ref="F13:O13"/>
    <mergeCell ref="F21:O21"/>
    <mergeCell ref="A29:S29"/>
    <mergeCell ref="A31:S31"/>
    <mergeCell ref="F19:O19"/>
    <mergeCell ref="F20:O20"/>
    <mergeCell ref="F37:O37"/>
    <mergeCell ref="A1:S1"/>
    <mergeCell ref="F44:O44"/>
    <mergeCell ref="F36:O36"/>
    <mergeCell ref="F23:O23"/>
    <mergeCell ref="F24:O24"/>
    <mergeCell ref="F25:O25"/>
    <mergeCell ref="F26:O26"/>
    <mergeCell ref="F27:O27"/>
    <mergeCell ref="F28:O28"/>
    <mergeCell ref="F7:O7"/>
    <mergeCell ref="F8:O8"/>
    <mergeCell ref="F9:O9"/>
    <mergeCell ref="F10:O10"/>
    <mergeCell ref="F34:O34"/>
    <mergeCell ref="F35:O35"/>
    <mergeCell ref="A22:S22"/>
  </mergeCells>
  <phoneticPr fontId="2"/>
  <dataValidations count="3">
    <dataValidation type="list" allowBlank="1" showInputMessage="1" showErrorMessage="1" sqref="C13">
      <formula1>"1,2,3,4,5,6,7,8"</formula1>
    </dataValidation>
    <dataValidation type="list" allowBlank="1" showInputMessage="1" showErrorMessage="1" sqref="C30">
      <formula1>"１号,２・３号,両方"</formula1>
    </dataValidation>
    <dataValidation type="list" allowBlank="1" showInputMessage="1" showErrorMessage="1" sqref="C17">
      <formula1>"～210人,211人～279人,280人～349人,350人～419人,420人～489人,490人～559人,560人～629人,630人～699人,700人～769人,770人～839人,840人～909人,910人～979人,980人～1,049人,1,050人～"</formula1>
    </dataValidation>
  </dataValidations>
  <hyperlinks>
    <hyperlink ref="S8" location="副園長・教頭配置加算!A1" display="調書"/>
    <hyperlink ref="S9" location="学級編成調整加配加算!A1" display="調書"/>
    <hyperlink ref="S10" location="要確認資料!A12" display="確認書"/>
    <hyperlink ref="S15" location="給食実施加算!A1" display="調書"/>
    <hyperlink ref="S14" location="通園送迎加算!A1" display="調書"/>
    <hyperlink ref="S17" location="休日保育加算!A1" display="調書"/>
    <hyperlink ref="S19" location="減価償却費加算!A1" display="調書"/>
    <hyperlink ref="S20" location="賃借料加算!A1" display="調書"/>
    <hyperlink ref="S11" location="要確認資料!A13" display="確認書"/>
    <hyperlink ref="S16" location="要確認資料!A26" display="確認書"/>
    <hyperlink ref="S21" location="要確認資料!A30" display="確認書"/>
    <hyperlink ref="S12" location="要確認資料!A17" display="確認書"/>
    <hyperlink ref="S13" location="要確認資料!A22" display="確認書"/>
    <hyperlink ref="S30" location="定員を恒常的に超過する場合!A1" display="調書"/>
    <hyperlink ref="S44" location="小学校接続加算!A1" display="調書"/>
    <hyperlink ref="S26" location="主幹専任化要件!A1" display="調書"/>
    <hyperlink ref="S32" location="療育支援加算!A1" display="調書"/>
    <hyperlink ref="S23" location="要確認資料!A36" display="確認書"/>
    <hyperlink ref="S27" location="要確認資料!A40" display="確認書"/>
    <hyperlink ref="S28" location="要確認資料!A47" display="確認書"/>
    <hyperlink ref="S33" location="要確認資料!A54" display="確認書"/>
    <hyperlink ref="S45" location="栄養管理加算!A1" display="調書"/>
    <hyperlink ref="S39" location="施設関係者評価加算!A1" display="調書"/>
    <hyperlink ref="S42" location="高齢者等活躍促進加算!A1" display="調書"/>
    <hyperlink ref="S43" location="施設機能強化推進費加算!A1" display="調書"/>
    <hyperlink ref="S46" location="'第三者評価受審加算（申請）'!A1" display="調書"/>
    <hyperlink ref="T46" location="'第三者評価受審加算（実績報告）'!A1" display="実績報告書"/>
    <hyperlink ref="S25" location="'土曜日閉所（4-9月）'!Print_Area" display="実績報告書"/>
    <hyperlink ref="T25:Y25" location="'土曜日閉所（10-3月）'!Print_Area" display="10月～3月の報告はこちら"/>
  </hyperlinks>
  <pageMargins left="0.70866141732283472" right="0.70866141732283472" top="0.55118110236220474" bottom="0.35433070866141736" header="0.31496062992125984" footer="0.31496062992125984"/>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xdr:col>
                    <xdr:colOff>95250</xdr:colOff>
                    <xdr:row>6</xdr:row>
                    <xdr:rowOff>0</xdr:rowOff>
                  </from>
                  <to>
                    <xdr:col>1</xdr:col>
                    <xdr:colOff>381000</xdr:colOff>
                    <xdr:row>7</xdr:row>
                    <xdr:rowOff>28575</xdr:rowOff>
                  </to>
                </anchor>
              </controlPr>
            </control>
          </mc:Choice>
        </mc:AlternateContent>
        <mc:AlternateContent xmlns:mc="http://schemas.openxmlformats.org/markup-compatibility/2006">
          <mc:Choice Requires="x14">
            <control shapeId="14342" r:id="rId5" name="Check Box 6">
              <controlPr defaultSize="0" autoFill="0" autoLine="0" autoPict="0">
                <anchor moveWithCells="1">
                  <from>
                    <xdr:col>1</xdr:col>
                    <xdr:colOff>95250</xdr:colOff>
                    <xdr:row>8</xdr:row>
                    <xdr:rowOff>0</xdr:rowOff>
                  </from>
                  <to>
                    <xdr:col>1</xdr:col>
                    <xdr:colOff>381000</xdr:colOff>
                    <xdr:row>9</xdr:row>
                    <xdr:rowOff>28575</xdr:rowOff>
                  </to>
                </anchor>
              </controlPr>
            </control>
          </mc:Choice>
        </mc:AlternateContent>
        <mc:AlternateContent xmlns:mc="http://schemas.openxmlformats.org/markup-compatibility/2006">
          <mc:Choice Requires="x14">
            <control shapeId="14343" r:id="rId6" name="Check Box 7">
              <controlPr defaultSize="0" autoFill="0" autoLine="0" autoPict="0">
                <anchor moveWithCells="1">
                  <from>
                    <xdr:col>1</xdr:col>
                    <xdr:colOff>95250</xdr:colOff>
                    <xdr:row>7</xdr:row>
                    <xdr:rowOff>0</xdr:rowOff>
                  </from>
                  <to>
                    <xdr:col>1</xdr:col>
                    <xdr:colOff>381000</xdr:colOff>
                    <xdr:row>8</xdr:row>
                    <xdr:rowOff>28575</xdr:rowOff>
                  </to>
                </anchor>
              </controlPr>
            </control>
          </mc:Choice>
        </mc:AlternateContent>
        <mc:AlternateContent xmlns:mc="http://schemas.openxmlformats.org/markup-compatibility/2006">
          <mc:Choice Requires="x14">
            <control shapeId="14344" r:id="rId7" name="Check Box 8">
              <controlPr defaultSize="0" autoFill="0" autoLine="0" autoPict="0">
                <anchor moveWithCells="1">
                  <from>
                    <xdr:col>1</xdr:col>
                    <xdr:colOff>95250</xdr:colOff>
                    <xdr:row>9</xdr:row>
                    <xdr:rowOff>0</xdr:rowOff>
                  </from>
                  <to>
                    <xdr:col>1</xdr:col>
                    <xdr:colOff>381000</xdr:colOff>
                    <xdr:row>10</xdr:row>
                    <xdr:rowOff>28575</xdr:rowOff>
                  </to>
                </anchor>
              </controlPr>
            </control>
          </mc:Choice>
        </mc:AlternateContent>
        <mc:AlternateContent xmlns:mc="http://schemas.openxmlformats.org/markup-compatibility/2006">
          <mc:Choice Requires="x14">
            <control shapeId="14345" r:id="rId8" name="Check Box 9">
              <controlPr defaultSize="0" autoFill="0" autoLine="0" autoPict="0">
                <anchor moveWithCells="1">
                  <from>
                    <xdr:col>1</xdr:col>
                    <xdr:colOff>95250</xdr:colOff>
                    <xdr:row>10</xdr:row>
                    <xdr:rowOff>0</xdr:rowOff>
                  </from>
                  <to>
                    <xdr:col>1</xdr:col>
                    <xdr:colOff>381000</xdr:colOff>
                    <xdr:row>11</xdr:row>
                    <xdr:rowOff>28575</xdr:rowOff>
                  </to>
                </anchor>
              </controlPr>
            </control>
          </mc:Choice>
        </mc:AlternateContent>
        <mc:AlternateContent xmlns:mc="http://schemas.openxmlformats.org/markup-compatibility/2006">
          <mc:Choice Requires="x14">
            <control shapeId="14346" r:id="rId9" name="Check Box 10">
              <controlPr defaultSize="0" autoFill="0" autoLine="0" autoPict="0">
                <anchor moveWithCells="1">
                  <from>
                    <xdr:col>1</xdr:col>
                    <xdr:colOff>95250</xdr:colOff>
                    <xdr:row>11</xdr:row>
                    <xdr:rowOff>0</xdr:rowOff>
                  </from>
                  <to>
                    <xdr:col>1</xdr:col>
                    <xdr:colOff>381000</xdr:colOff>
                    <xdr:row>12</xdr:row>
                    <xdr:rowOff>28575</xdr:rowOff>
                  </to>
                </anchor>
              </controlPr>
            </control>
          </mc:Choice>
        </mc:AlternateContent>
        <mc:AlternateContent xmlns:mc="http://schemas.openxmlformats.org/markup-compatibility/2006">
          <mc:Choice Requires="x14">
            <control shapeId="14347" r:id="rId10" name="Check Box 11">
              <controlPr defaultSize="0" autoFill="0" autoLine="0" autoPict="0">
                <anchor moveWithCells="1">
                  <from>
                    <xdr:col>1</xdr:col>
                    <xdr:colOff>95250</xdr:colOff>
                    <xdr:row>12</xdr:row>
                    <xdr:rowOff>0</xdr:rowOff>
                  </from>
                  <to>
                    <xdr:col>1</xdr:col>
                    <xdr:colOff>381000</xdr:colOff>
                    <xdr:row>13</xdr:row>
                    <xdr:rowOff>28575</xdr:rowOff>
                  </to>
                </anchor>
              </controlPr>
            </control>
          </mc:Choice>
        </mc:AlternateContent>
        <mc:AlternateContent xmlns:mc="http://schemas.openxmlformats.org/markup-compatibility/2006">
          <mc:Choice Requires="x14">
            <control shapeId="14348" r:id="rId11" name="Check Box 12">
              <controlPr defaultSize="0" autoFill="0" autoLine="0" autoPict="0">
                <anchor moveWithCells="1">
                  <from>
                    <xdr:col>1</xdr:col>
                    <xdr:colOff>95250</xdr:colOff>
                    <xdr:row>13</xdr:row>
                    <xdr:rowOff>0</xdr:rowOff>
                  </from>
                  <to>
                    <xdr:col>1</xdr:col>
                    <xdr:colOff>381000</xdr:colOff>
                    <xdr:row>14</xdr:row>
                    <xdr:rowOff>28575</xdr:rowOff>
                  </to>
                </anchor>
              </controlPr>
            </control>
          </mc:Choice>
        </mc:AlternateContent>
        <mc:AlternateContent xmlns:mc="http://schemas.openxmlformats.org/markup-compatibility/2006">
          <mc:Choice Requires="x14">
            <control shapeId="14349" r:id="rId12" name="Check Box 13">
              <controlPr defaultSize="0" autoFill="0" autoLine="0" autoPict="0">
                <anchor moveWithCells="1">
                  <from>
                    <xdr:col>1</xdr:col>
                    <xdr:colOff>95250</xdr:colOff>
                    <xdr:row>14</xdr:row>
                    <xdr:rowOff>0</xdr:rowOff>
                  </from>
                  <to>
                    <xdr:col>1</xdr:col>
                    <xdr:colOff>381000</xdr:colOff>
                    <xdr:row>15</xdr:row>
                    <xdr:rowOff>28575</xdr:rowOff>
                  </to>
                </anchor>
              </controlPr>
            </control>
          </mc:Choice>
        </mc:AlternateContent>
        <mc:AlternateContent xmlns:mc="http://schemas.openxmlformats.org/markup-compatibility/2006">
          <mc:Choice Requires="x14">
            <control shapeId="14350" r:id="rId13" name="Check Box 14">
              <controlPr defaultSize="0" autoFill="0" autoLine="0" autoPict="0">
                <anchor moveWithCells="1">
                  <from>
                    <xdr:col>1</xdr:col>
                    <xdr:colOff>95250</xdr:colOff>
                    <xdr:row>15</xdr:row>
                    <xdr:rowOff>0</xdr:rowOff>
                  </from>
                  <to>
                    <xdr:col>1</xdr:col>
                    <xdr:colOff>381000</xdr:colOff>
                    <xdr:row>16</xdr:row>
                    <xdr:rowOff>28575</xdr:rowOff>
                  </to>
                </anchor>
              </controlPr>
            </control>
          </mc:Choice>
        </mc:AlternateContent>
        <mc:AlternateContent xmlns:mc="http://schemas.openxmlformats.org/markup-compatibility/2006">
          <mc:Choice Requires="x14">
            <control shapeId="14351" r:id="rId14" name="Check Box 15">
              <controlPr defaultSize="0" autoFill="0" autoLine="0" autoPict="0">
                <anchor moveWithCells="1">
                  <from>
                    <xdr:col>1</xdr:col>
                    <xdr:colOff>95250</xdr:colOff>
                    <xdr:row>16</xdr:row>
                    <xdr:rowOff>0</xdr:rowOff>
                  </from>
                  <to>
                    <xdr:col>1</xdr:col>
                    <xdr:colOff>381000</xdr:colOff>
                    <xdr:row>17</xdr:row>
                    <xdr:rowOff>28575</xdr:rowOff>
                  </to>
                </anchor>
              </controlPr>
            </control>
          </mc:Choice>
        </mc:AlternateContent>
        <mc:AlternateContent xmlns:mc="http://schemas.openxmlformats.org/markup-compatibility/2006">
          <mc:Choice Requires="x14">
            <control shapeId="14352" r:id="rId15" name="Check Box 16">
              <controlPr defaultSize="0" autoFill="0" autoLine="0" autoPict="0">
                <anchor moveWithCells="1">
                  <from>
                    <xdr:col>1</xdr:col>
                    <xdr:colOff>95250</xdr:colOff>
                    <xdr:row>17</xdr:row>
                    <xdr:rowOff>0</xdr:rowOff>
                  </from>
                  <to>
                    <xdr:col>1</xdr:col>
                    <xdr:colOff>381000</xdr:colOff>
                    <xdr:row>18</xdr:row>
                    <xdr:rowOff>28575</xdr:rowOff>
                  </to>
                </anchor>
              </controlPr>
            </control>
          </mc:Choice>
        </mc:AlternateContent>
        <mc:AlternateContent xmlns:mc="http://schemas.openxmlformats.org/markup-compatibility/2006">
          <mc:Choice Requires="x14">
            <control shapeId="14353" r:id="rId16" name="Check Box 17">
              <controlPr defaultSize="0" autoFill="0" autoLine="0" autoPict="0">
                <anchor moveWithCells="1">
                  <from>
                    <xdr:col>1</xdr:col>
                    <xdr:colOff>95250</xdr:colOff>
                    <xdr:row>18</xdr:row>
                    <xdr:rowOff>0</xdr:rowOff>
                  </from>
                  <to>
                    <xdr:col>1</xdr:col>
                    <xdr:colOff>381000</xdr:colOff>
                    <xdr:row>19</xdr:row>
                    <xdr:rowOff>28575</xdr:rowOff>
                  </to>
                </anchor>
              </controlPr>
            </control>
          </mc:Choice>
        </mc:AlternateContent>
        <mc:AlternateContent xmlns:mc="http://schemas.openxmlformats.org/markup-compatibility/2006">
          <mc:Choice Requires="x14">
            <control shapeId="14354" r:id="rId17" name="Check Box 18">
              <controlPr defaultSize="0" autoFill="0" autoLine="0" autoPict="0">
                <anchor moveWithCells="1">
                  <from>
                    <xdr:col>1</xdr:col>
                    <xdr:colOff>95250</xdr:colOff>
                    <xdr:row>19</xdr:row>
                    <xdr:rowOff>0</xdr:rowOff>
                  </from>
                  <to>
                    <xdr:col>1</xdr:col>
                    <xdr:colOff>381000</xdr:colOff>
                    <xdr:row>20</xdr:row>
                    <xdr:rowOff>28575</xdr:rowOff>
                  </to>
                </anchor>
              </controlPr>
            </control>
          </mc:Choice>
        </mc:AlternateContent>
        <mc:AlternateContent xmlns:mc="http://schemas.openxmlformats.org/markup-compatibility/2006">
          <mc:Choice Requires="x14">
            <control shapeId="14355" r:id="rId18" name="Check Box 19">
              <controlPr defaultSize="0" autoFill="0" autoLine="0" autoPict="0">
                <anchor moveWithCells="1">
                  <from>
                    <xdr:col>1</xdr:col>
                    <xdr:colOff>95250</xdr:colOff>
                    <xdr:row>20</xdr:row>
                    <xdr:rowOff>0</xdr:rowOff>
                  </from>
                  <to>
                    <xdr:col>1</xdr:col>
                    <xdr:colOff>381000</xdr:colOff>
                    <xdr:row>21</xdr:row>
                    <xdr:rowOff>28575</xdr:rowOff>
                  </to>
                </anchor>
              </controlPr>
            </control>
          </mc:Choice>
        </mc:AlternateContent>
        <mc:AlternateContent xmlns:mc="http://schemas.openxmlformats.org/markup-compatibility/2006">
          <mc:Choice Requires="x14">
            <control shapeId="14356" r:id="rId19" name="Check Box 20">
              <controlPr defaultSize="0" autoFill="0" autoLine="0" autoPict="0">
                <anchor moveWithCells="1">
                  <from>
                    <xdr:col>1</xdr:col>
                    <xdr:colOff>95250</xdr:colOff>
                    <xdr:row>22</xdr:row>
                    <xdr:rowOff>0</xdr:rowOff>
                  </from>
                  <to>
                    <xdr:col>1</xdr:col>
                    <xdr:colOff>381000</xdr:colOff>
                    <xdr:row>23</xdr:row>
                    <xdr:rowOff>28575</xdr:rowOff>
                  </to>
                </anchor>
              </controlPr>
            </control>
          </mc:Choice>
        </mc:AlternateContent>
        <mc:AlternateContent xmlns:mc="http://schemas.openxmlformats.org/markup-compatibility/2006">
          <mc:Choice Requires="x14">
            <control shapeId="14357" r:id="rId20" name="Check Box 21">
              <controlPr defaultSize="0" autoFill="0" autoLine="0" autoPict="0">
                <anchor moveWithCells="1">
                  <from>
                    <xdr:col>1</xdr:col>
                    <xdr:colOff>95250</xdr:colOff>
                    <xdr:row>23</xdr:row>
                    <xdr:rowOff>0</xdr:rowOff>
                  </from>
                  <to>
                    <xdr:col>1</xdr:col>
                    <xdr:colOff>381000</xdr:colOff>
                    <xdr:row>24</xdr:row>
                    <xdr:rowOff>28575</xdr:rowOff>
                  </to>
                </anchor>
              </controlPr>
            </control>
          </mc:Choice>
        </mc:AlternateContent>
        <mc:AlternateContent xmlns:mc="http://schemas.openxmlformats.org/markup-compatibility/2006">
          <mc:Choice Requires="x14">
            <control shapeId="14358" r:id="rId21" name="Check Box 22">
              <controlPr defaultSize="0" autoFill="0" autoLine="0" autoPict="0">
                <anchor moveWithCells="1">
                  <from>
                    <xdr:col>1</xdr:col>
                    <xdr:colOff>95250</xdr:colOff>
                    <xdr:row>24</xdr:row>
                    <xdr:rowOff>85725</xdr:rowOff>
                  </from>
                  <to>
                    <xdr:col>1</xdr:col>
                    <xdr:colOff>381000</xdr:colOff>
                    <xdr:row>24</xdr:row>
                    <xdr:rowOff>314325</xdr:rowOff>
                  </to>
                </anchor>
              </controlPr>
            </control>
          </mc:Choice>
        </mc:AlternateContent>
        <mc:AlternateContent xmlns:mc="http://schemas.openxmlformats.org/markup-compatibility/2006">
          <mc:Choice Requires="x14">
            <control shapeId="14359" r:id="rId22" name="Check Box 23">
              <controlPr defaultSize="0" autoFill="0" autoLine="0" autoPict="0">
                <anchor moveWithCells="1">
                  <from>
                    <xdr:col>1</xdr:col>
                    <xdr:colOff>95250</xdr:colOff>
                    <xdr:row>25</xdr:row>
                    <xdr:rowOff>57150</xdr:rowOff>
                  </from>
                  <to>
                    <xdr:col>1</xdr:col>
                    <xdr:colOff>381000</xdr:colOff>
                    <xdr:row>25</xdr:row>
                    <xdr:rowOff>295275</xdr:rowOff>
                  </to>
                </anchor>
              </controlPr>
            </control>
          </mc:Choice>
        </mc:AlternateContent>
        <mc:AlternateContent xmlns:mc="http://schemas.openxmlformats.org/markup-compatibility/2006">
          <mc:Choice Requires="x14">
            <control shapeId="14360" r:id="rId23" name="Check Box 24">
              <controlPr defaultSize="0" autoFill="0" autoLine="0" autoPict="0">
                <anchor moveWithCells="1">
                  <from>
                    <xdr:col>1</xdr:col>
                    <xdr:colOff>95250</xdr:colOff>
                    <xdr:row>26</xdr:row>
                    <xdr:rowOff>0</xdr:rowOff>
                  </from>
                  <to>
                    <xdr:col>1</xdr:col>
                    <xdr:colOff>381000</xdr:colOff>
                    <xdr:row>27</xdr:row>
                    <xdr:rowOff>28575</xdr:rowOff>
                  </to>
                </anchor>
              </controlPr>
            </control>
          </mc:Choice>
        </mc:AlternateContent>
        <mc:AlternateContent xmlns:mc="http://schemas.openxmlformats.org/markup-compatibility/2006">
          <mc:Choice Requires="x14">
            <control shapeId="14361" r:id="rId24" name="Check Box 25">
              <controlPr defaultSize="0" autoFill="0" autoLine="0" autoPict="0">
                <anchor moveWithCells="1">
                  <from>
                    <xdr:col>1</xdr:col>
                    <xdr:colOff>95250</xdr:colOff>
                    <xdr:row>27</xdr:row>
                    <xdr:rowOff>0</xdr:rowOff>
                  </from>
                  <to>
                    <xdr:col>1</xdr:col>
                    <xdr:colOff>381000</xdr:colOff>
                    <xdr:row>28</xdr:row>
                    <xdr:rowOff>28575</xdr:rowOff>
                  </to>
                </anchor>
              </controlPr>
            </control>
          </mc:Choice>
        </mc:AlternateContent>
        <mc:AlternateContent xmlns:mc="http://schemas.openxmlformats.org/markup-compatibility/2006">
          <mc:Choice Requires="x14">
            <control shapeId="14362" r:id="rId25" name="Check Box 26">
              <controlPr defaultSize="0" autoFill="0" autoLine="0" autoPict="0">
                <anchor moveWithCells="1">
                  <from>
                    <xdr:col>1</xdr:col>
                    <xdr:colOff>95250</xdr:colOff>
                    <xdr:row>29</xdr:row>
                    <xdr:rowOff>76200</xdr:rowOff>
                  </from>
                  <to>
                    <xdr:col>1</xdr:col>
                    <xdr:colOff>381000</xdr:colOff>
                    <xdr:row>29</xdr:row>
                    <xdr:rowOff>314325</xdr:rowOff>
                  </to>
                </anchor>
              </controlPr>
            </control>
          </mc:Choice>
        </mc:AlternateContent>
        <mc:AlternateContent xmlns:mc="http://schemas.openxmlformats.org/markup-compatibility/2006">
          <mc:Choice Requires="x14">
            <control shapeId="14363" r:id="rId26" name="Check Box 27">
              <controlPr defaultSize="0" autoFill="0" autoLine="0" autoPict="0">
                <anchor moveWithCells="1">
                  <from>
                    <xdr:col>1</xdr:col>
                    <xdr:colOff>95250</xdr:colOff>
                    <xdr:row>31</xdr:row>
                    <xdr:rowOff>0</xdr:rowOff>
                  </from>
                  <to>
                    <xdr:col>1</xdr:col>
                    <xdr:colOff>381000</xdr:colOff>
                    <xdr:row>32</xdr:row>
                    <xdr:rowOff>28575</xdr:rowOff>
                  </to>
                </anchor>
              </controlPr>
            </control>
          </mc:Choice>
        </mc:AlternateContent>
        <mc:AlternateContent xmlns:mc="http://schemas.openxmlformats.org/markup-compatibility/2006">
          <mc:Choice Requires="x14">
            <control shapeId="14364" r:id="rId27" name="Check Box 28">
              <controlPr defaultSize="0" autoFill="0" autoLine="0" autoPict="0">
                <anchor moveWithCells="1">
                  <from>
                    <xdr:col>1</xdr:col>
                    <xdr:colOff>95250</xdr:colOff>
                    <xdr:row>32</xdr:row>
                    <xdr:rowOff>0</xdr:rowOff>
                  </from>
                  <to>
                    <xdr:col>1</xdr:col>
                    <xdr:colOff>381000</xdr:colOff>
                    <xdr:row>33</xdr:row>
                    <xdr:rowOff>28575</xdr:rowOff>
                  </to>
                </anchor>
              </controlPr>
            </control>
          </mc:Choice>
        </mc:AlternateContent>
        <mc:AlternateContent xmlns:mc="http://schemas.openxmlformats.org/markup-compatibility/2006">
          <mc:Choice Requires="x14">
            <control shapeId="14365" r:id="rId28" name="Check Box 29">
              <controlPr defaultSize="0" autoFill="0" autoLine="0" autoPict="0">
                <anchor moveWithCells="1">
                  <from>
                    <xdr:col>1</xdr:col>
                    <xdr:colOff>95250</xdr:colOff>
                    <xdr:row>33</xdr:row>
                    <xdr:rowOff>0</xdr:rowOff>
                  </from>
                  <to>
                    <xdr:col>1</xdr:col>
                    <xdr:colOff>381000</xdr:colOff>
                    <xdr:row>34</xdr:row>
                    <xdr:rowOff>28575</xdr:rowOff>
                  </to>
                </anchor>
              </controlPr>
            </control>
          </mc:Choice>
        </mc:AlternateContent>
        <mc:AlternateContent xmlns:mc="http://schemas.openxmlformats.org/markup-compatibility/2006">
          <mc:Choice Requires="x14">
            <control shapeId="14366" r:id="rId29" name="Check Box 30">
              <controlPr defaultSize="0" autoFill="0" autoLine="0" autoPict="0">
                <anchor moveWithCells="1">
                  <from>
                    <xdr:col>1</xdr:col>
                    <xdr:colOff>95250</xdr:colOff>
                    <xdr:row>34</xdr:row>
                    <xdr:rowOff>0</xdr:rowOff>
                  </from>
                  <to>
                    <xdr:col>1</xdr:col>
                    <xdr:colOff>381000</xdr:colOff>
                    <xdr:row>35</xdr:row>
                    <xdr:rowOff>28575</xdr:rowOff>
                  </to>
                </anchor>
              </controlPr>
            </control>
          </mc:Choice>
        </mc:AlternateContent>
        <mc:AlternateContent xmlns:mc="http://schemas.openxmlformats.org/markup-compatibility/2006">
          <mc:Choice Requires="x14">
            <control shapeId="14367" r:id="rId30" name="Check Box 31">
              <controlPr defaultSize="0" autoFill="0" autoLine="0" autoPict="0">
                <anchor moveWithCells="1">
                  <from>
                    <xdr:col>1</xdr:col>
                    <xdr:colOff>95250</xdr:colOff>
                    <xdr:row>35</xdr:row>
                    <xdr:rowOff>0</xdr:rowOff>
                  </from>
                  <to>
                    <xdr:col>1</xdr:col>
                    <xdr:colOff>381000</xdr:colOff>
                    <xdr:row>36</xdr:row>
                    <xdr:rowOff>28575</xdr:rowOff>
                  </to>
                </anchor>
              </controlPr>
            </control>
          </mc:Choice>
        </mc:AlternateContent>
        <mc:AlternateContent xmlns:mc="http://schemas.openxmlformats.org/markup-compatibility/2006">
          <mc:Choice Requires="x14">
            <control shapeId="14368" r:id="rId31" name="Check Box 32">
              <controlPr defaultSize="0" autoFill="0" autoLine="0" autoPict="0">
                <anchor moveWithCells="1">
                  <from>
                    <xdr:col>1</xdr:col>
                    <xdr:colOff>95250</xdr:colOff>
                    <xdr:row>37</xdr:row>
                    <xdr:rowOff>0</xdr:rowOff>
                  </from>
                  <to>
                    <xdr:col>1</xdr:col>
                    <xdr:colOff>381000</xdr:colOff>
                    <xdr:row>38</xdr:row>
                    <xdr:rowOff>28575</xdr:rowOff>
                  </to>
                </anchor>
              </controlPr>
            </control>
          </mc:Choice>
        </mc:AlternateContent>
        <mc:AlternateContent xmlns:mc="http://schemas.openxmlformats.org/markup-compatibility/2006">
          <mc:Choice Requires="x14">
            <control shapeId="14369" r:id="rId32" name="Check Box 33">
              <controlPr defaultSize="0" autoFill="0" autoLine="0" autoPict="0">
                <anchor moveWithCells="1">
                  <from>
                    <xdr:col>1</xdr:col>
                    <xdr:colOff>95250</xdr:colOff>
                    <xdr:row>38</xdr:row>
                    <xdr:rowOff>0</xdr:rowOff>
                  </from>
                  <to>
                    <xdr:col>1</xdr:col>
                    <xdr:colOff>381000</xdr:colOff>
                    <xdr:row>39</xdr:row>
                    <xdr:rowOff>28575</xdr:rowOff>
                  </to>
                </anchor>
              </controlPr>
            </control>
          </mc:Choice>
        </mc:AlternateContent>
        <mc:AlternateContent xmlns:mc="http://schemas.openxmlformats.org/markup-compatibility/2006">
          <mc:Choice Requires="x14">
            <control shapeId="14370" r:id="rId33" name="Check Box 34">
              <controlPr defaultSize="0" autoFill="0" autoLine="0" autoPict="0">
                <anchor moveWithCells="1">
                  <from>
                    <xdr:col>1</xdr:col>
                    <xdr:colOff>95250</xdr:colOff>
                    <xdr:row>39</xdr:row>
                    <xdr:rowOff>0</xdr:rowOff>
                  </from>
                  <to>
                    <xdr:col>1</xdr:col>
                    <xdr:colOff>381000</xdr:colOff>
                    <xdr:row>40</xdr:row>
                    <xdr:rowOff>28575</xdr:rowOff>
                  </to>
                </anchor>
              </controlPr>
            </control>
          </mc:Choice>
        </mc:AlternateContent>
        <mc:AlternateContent xmlns:mc="http://schemas.openxmlformats.org/markup-compatibility/2006">
          <mc:Choice Requires="x14">
            <control shapeId="14371" r:id="rId34" name="Check Box 35">
              <controlPr defaultSize="0" autoFill="0" autoLine="0" autoPict="0">
                <anchor moveWithCells="1">
                  <from>
                    <xdr:col>1</xdr:col>
                    <xdr:colOff>95250</xdr:colOff>
                    <xdr:row>40</xdr:row>
                    <xdr:rowOff>0</xdr:rowOff>
                  </from>
                  <to>
                    <xdr:col>1</xdr:col>
                    <xdr:colOff>381000</xdr:colOff>
                    <xdr:row>41</xdr:row>
                    <xdr:rowOff>28575</xdr:rowOff>
                  </to>
                </anchor>
              </controlPr>
            </control>
          </mc:Choice>
        </mc:AlternateContent>
        <mc:AlternateContent xmlns:mc="http://schemas.openxmlformats.org/markup-compatibility/2006">
          <mc:Choice Requires="x14">
            <control shapeId="14372" r:id="rId35" name="Check Box 36">
              <controlPr defaultSize="0" autoFill="0" autoLine="0" autoPict="0">
                <anchor moveWithCells="1">
                  <from>
                    <xdr:col>1</xdr:col>
                    <xdr:colOff>95250</xdr:colOff>
                    <xdr:row>41</xdr:row>
                    <xdr:rowOff>0</xdr:rowOff>
                  </from>
                  <to>
                    <xdr:col>1</xdr:col>
                    <xdr:colOff>381000</xdr:colOff>
                    <xdr:row>42</xdr:row>
                    <xdr:rowOff>28575</xdr:rowOff>
                  </to>
                </anchor>
              </controlPr>
            </control>
          </mc:Choice>
        </mc:AlternateContent>
        <mc:AlternateContent xmlns:mc="http://schemas.openxmlformats.org/markup-compatibility/2006">
          <mc:Choice Requires="x14">
            <control shapeId="14373" r:id="rId36" name="Check Box 37">
              <controlPr defaultSize="0" autoFill="0" autoLine="0" autoPict="0">
                <anchor moveWithCells="1">
                  <from>
                    <xdr:col>1</xdr:col>
                    <xdr:colOff>95250</xdr:colOff>
                    <xdr:row>42</xdr:row>
                    <xdr:rowOff>0</xdr:rowOff>
                  </from>
                  <to>
                    <xdr:col>1</xdr:col>
                    <xdr:colOff>381000</xdr:colOff>
                    <xdr:row>43</xdr:row>
                    <xdr:rowOff>28575</xdr:rowOff>
                  </to>
                </anchor>
              </controlPr>
            </control>
          </mc:Choice>
        </mc:AlternateContent>
        <mc:AlternateContent xmlns:mc="http://schemas.openxmlformats.org/markup-compatibility/2006">
          <mc:Choice Requires="x14">
            <control shapeId="14374" r:id="rId37" name="Check Box 38">
              <controlPr defaultSize="0" autoFill="0" autoLine="0" autoPict="0">
                <anchor moveWithCells="1">
                  <from>
                    <xdr:col>1</xdr:col>
                    <xdr:colOff>95250</xdr:colOff>
                    <xdr:row>43</xdr:row>
                    <xdr:rowOff>0</xdr:rowOff>
                  </from>
                  <to>
                    <xdr:col>1</xdr:col>
                    <xdr:colOff>381000</xdr:colOff>
                    <xdr:row>44</xdr:row>
                    <xdr:rowOff>28575</xdr:rowOff>
                  </to>
                </anchor>
              </controlPr>
            </control>
          </mc:Choice>
        </mc:AlternateContent>
        <mc:AlternateContent xmlns:mc="http://schemas.openxmlformats.org/markup-compatibility/2006">
          <mc:Choice Requires="x14">
            <control shapeId="14375" r:id="rId38" name="Check Box 39">
              <controlPr defaultSize="0" autoFill="0" autoLine="0" autoPict="0">
                <anchor moveWithCells="1">
                  <from>
                    <xdr:col>1</xdr:col>
                    <xdr:colOff>95250</xdr:colOff>
                    <xdr:row>45</xdr:row>
                    <xdr:rowOff>0</xdr:rowOff>
                  </from>
                  <to>
                    <xdr:col>1</xdr:col>
                    <xdr:colOff>381000</xdr:colOff>
                    <xdr:row>46</xdr:row>
                    <xdr:rowOff>28575</xdr:rowOff>
                  </to>
                </anchor>
              </controlPr>
            </control>
          </mc:Choice>
        </mc:AlternateContent>
        <mc:AlternateContent xmlns:mc="http://schemas.openxmlformats.org/markup-compatibility/2006">
          <mc:Choice Requires="x14">
            <control shapeId="14376" r:id="rId39" name="Check Box 40">
              <controlPr defaultSize="0" autoFill="0" autoLine="0" autoPict="0">
                <anchor moveWithCells="1">
                  <from>
                    <xdr:col>1</xdr:col>
                    <xdr:colOff>95250</xdr:colOff>
                    <xdr:row>44</xdr:row>
                    <xdr:rowOff>0</xdr:rowOff>
                  </from>
                  <to>
                    <xdr:col>1</xdr:col>
                    <xdr:colOff>381000</xdr:colOff>
                    <xdr:row>45</xdr:row>
                    <xdr:rowOff>28575</xdr:rowOff>
                  </to>
                </anchor>
              </controlPr>
            </control>
          </mc:Choice>
        </mc:AlternateContent>
        <mc:AlternateContent xmlns:mc="http://schemas.openxmlformats.org/markup-compatibility/2006">
          <mc:Choice Requires="x14">
            <control shapeId="14381" r:id="rId40" name="Check Box 45">
              <controlPr defaultSize="0" autoFill="0" autoLine="0" autoPict="0">
                <anchor moveWithCells="1">
                  <from>
                    <xdr:col>1</xdr:col>
                    <xdr:colOff>95250</xdr:colOff>
                    <xdr:row>35</xdr:row>
                    <xdr:rowOff>0</xdr:rowOff>
                  </from>
                  <to>
                    <xdr:col>1</xdr:col>
                    <xdr:colOff>381000</xdr:colOff>
                    <xdr:row>36</xdr:row>
                    <xdr:rowOff>28575</xdr:rowOff>
                  </to>
                </anchor>
              </controlPr>
            </control>
          </mc:Choice>
        </mc:AlternateContent>
        <mc:AlternateContent xmlns:mc="http://schemas.openxmlformats.org/markup-compatibility/2006">
          <mc:Choice Requires="x14">
            <control shapeId="14382" r:id="rId41" name="Check Box 46">
              <controlPr defaultSize="0" autoFill="0" autoLine="0" autoPict="0">
                <anchor moveWithCells="1">
                  <from>
                    <xdr:col>1</xdr:col>
                    <xdr:colOff>95250</xdr:colOff>
                    <xdr:row>36</xdr:row>
                    <xdr:rowOff>0</xdr:rowOff>
                  </from>
                  <to>
                    <xdr:col>1</xdr:col>
                    <xdr:colOff>381000</xdr:colOff>
                    <xdr:row>37</xdr:row>
                    <xdr:rowOff>28575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6"/>
  <sheetViews>
    <sheetView view="pageBreakPreview" zoomScaleNormal="100" zoomScaleSheetLayoutView="100" workbookViewId="0">
      <selection activeCell="E8" sqref="E8"/>
    </sheetView>
  </sheetViews>
  <sheetFormatPr defaultRowHeight="18.75"/>
  <cols>
    <col min="1" max="1" width="2.625" customWidth="1"/>
    <col min="2" max="2" width="7.375" customWidth="1"/>
    <col min="11" max="11" width="2.125" customWidth="1"/>
  </cols>
  <sheetData>
    <row r="1" spans="1:15">
      <c r="H1" s="798" t="str">
        <f>"令和"&amp;申請書!$V$6&amp;"年"&amp;申請書!$X$6&amp;"月"&amp;申請書!$AA$6&amp;"日"</f>
        <v>令和5年月日</v>
      </c>
      <c r="I1" s="798"/>
      <c r="J1" s="798"/>
      <c r="M1" s="109" t="s">
        <v>186</v>
      </c>
    </row>
    <row r="3" spans="1:15" ht="24">
      <c r="A3" s="458" t="s">
        <v>70</v>
      </c>
      <c r="B3" s="417"/>
      <c r="C3" s="417"/>
      <c r="D3" s="417"/>
      <c r="E3" s="417"/>
      <c r="F3" s="417"/>
      <c r="G3" s="417"/>
      <c r="H3" s="417"/>
      <c r="I3" s="417"/>
      <c r="J3" s="417"/>
    </row>
    <row r="4" spans="1:15" ht="9" customHeight="1">
      <c r="A4" s="25"/>
      <c r="B4" s="25"/>
    </row>
    <row r="5" spans="1:15" ht="24" customHeight="1">
      <c r="A5" s="468" t="s">
        <v>9</v>
      </c>
      <c r="B5" s="462"/>
      <c r="C5" s="782" t="str">
        <f>申請書!$O$22</f>
        <v>○○認定こども園</v>
      </c>
      <c r="D5" s="532"/>
      <c r="E5" s="532"/>
      <c r="F5" s="532"/>
      <c r="G5" s="783"/>
      <c r="H5" s="20"/>
      <c r="I5" s="20"/>
      <c r="J5" s="20"/>
      <c r="K5" s="14"/>
    </row>
    <row r="6" spans="1:15" ht="8.1" customHeight="1">
      <c r="A6" s="20"/>
      <c r="B6" s="20"/>
      <c r="C6" s="20"/>
      <c r="D6" s="20"/>
      <c r="E6" s="20"/>
      <c r="F6" s="20"/>
      <c r="G6" s="20"/>
      <c r="H6" s="20"/>
      <c r="I6" s="20"/>
      <c r="J6" s="20"/>
      <c r="K6" s="14"/>
    </row>
    <row r="7" spans="1:15" s="2" customFormat="1" ht="8.1" customHeight="1">
      <c r="C7" s="62"/>
    </row>
    <row r="8" spans="1:15" s="2" customFormat="1" ht="20.100000000000001" customHeight="1">
      <c r="A8" s="20"/>
      <c r="B8" s="40" t="s">
        <v>71</v>
      </c>
      <c r="C8" s="65"/>
      <c r="D8" s="20"/>
      <c r="E8" s="20"/>
      <c r="F8" s="20"/>
      <c r="G8" s="20"/>
      <c r="H8" s="20"/>
      <c r="I8" s="20"/>
      <c r="J8" s="20"/>
      <c r="K8" s="20"/>
      <c r="M8" s="304">
        <f>IF(AND(M9=1,M21=1,M26=1),1,0)</f>
        <v>0</v>
      </c>
      <c r="O8" s="2" t="str">
        <f>IF(AND(M8=1,L12=TRUE),"A",IF(AND(M8=1,L15=TRUE),"B",IF(AND(M8=1,L18=TRUE),"C","-")))</f>
        <v>-</v>
      </c>
    </row>
    <row r="9" spans="1:15" s="2" customFormat="1" ht="25.5" customHeight="1">
      <c r="A9" s="185"/>
      <c r="B9" s="239"/>
      <c r="C9" s="64" t="s">
        <v>72</v>
      </c>
      <c r="D9" s="181"/>
      <c r="E9" s="181"/>
      <c r="F9" s="181"/>
      <c r="G9" s="181"/>
      <c r="H9" s="181"/>
      <c r="I9" s="181"/>
      <c r="J9" s="181"/>
      <c r="K9" s="182"/>
      <c r="L9" s="358" t="b">
        <v>0</v>
      </c>
      <c r="M9" s="304">
        <f>IF($L$9=TRUE,1,0)</f>
        <v>0</v>
      </c>
    </row>
    <row r="10" spans="1:15" s="2" customFormat="1" ht="20.100000000000001" customHeight="1">
      <c r="A10" s="20"/>
      <c r="B10" s="66"/>
      <c r="C10" s="172" t="s">
        <v>73</v>
      </c>
      <c r="D10" s="172"/>
      <c r="E10" s="172"/>
      <c r="F10" s="172"/>
      <c r="G10" s="172"/>
      <c r="H10" s="172"/>
      <c r="I10" s="172"/>
      <c r="J10" s="172"/>
      <c r="K10" s="185"/>
      <c r="L10" s="358"/>
      <c r="M10" s="304"/>
    </row>
    <row r="11" spans="1:15" s="2" customFormat="1" ht="20.100000000000001" customHeight="1">
      <c r="A11" s="20"/>
      <c r="B11" s="66"/>
      <c r="C11" s="795"/>
      <c r="D11" s="800" t="s">
        <v>334</v>
      </c>
      <c r="E11" s="476" t="s">
        <v>74</v>
      </c>
      <c r="F11" s="476"/>
      <c r="G11" s="476"/>
      <c r="H11" s="476"/>
      <c r="I11" s="476"/>
      <c r="J11" s="477"/>
      <c r="K11" s="185"/>
      <c r="L11" s="358"/>
      <c r="M11" s="304"/>
    </row>
    <row r="12" spans="1:15" s="2" customFormat="1" ht="20.100000000000001" customHeight="1">
      <c r="A12" s="20"/>
      <c r="B12" s="60"/>
      <c r="C12" s="796"/>
      <c r="D12" s="752"/>
      <c r="E12" s="463"/>
      <c r="F12" s="463"/>
      <c r="G12" s="463"/>
      <c r="H12" s="463"/>
      <c r="I12" s="463"/>
      <c r="J12" s="799"/>
      <c r="K12" s="185"/>
      <c r="L12" s="358" t="b">
        <v>0</v>
      </c>
      <c r="M12" s="304"/>
    </row>
    <row r="13" spans="1:15" s="2" customFormat="1" ht="20.100000000000001" customHeight="1">
      <c r="A13" s="20"/>
      <c r="B13" s="56"/>
      <c r="C13" s="730"/>
      <c r="D13" s="801"/>
      <c r="E13" s="450"/>
      <c r="F13" s="450"/>
      <c r="G13" s="450"/>
      <c r="H13" s="450"/>
      <c r="I13" s="450"/>
      <c r="J13" s="602"/>
      <c r="K13" s="185"/>
      <c r="L13" s="358"/>
      <c r="M13" s="304"/>
    </row>
    <row r="14" spans="1:15" s="2" customFormat="1" ht="20.100000000000001" customHeight="1">
      <c r="A14" s="20"/>
      <c r="B14" s="56"/>
      <c r="C14" s="797"/>
      <c r="D14" s="800" t="s">
        <v>335</v>
      </c>
      <c r="E14" s="476" t="s">
        <v>75</v>
      </c>
      <c r="F14" s="476"/>
      <c r="G14" s="476"/>
      <c r="H14" s="476"/>
      <c r="I14" s="476"/>
      <c r="J14" s="477"/>
      <c r="K14" s="185"/>
      <c r="L14" s="358"/>
      <c r="M14" s="304"/>
    </row>
    <row r="15" spans="1:15" s="2" customFormat="1" ht="20.100000000000001" customHeight="1">
      <c r="A15" s="20"/>
      <c r="B15" s="56"/>
      <c r="C15" s="796"/>
      <c r="D15" s="752"/>
      <c r="E15" s="463"/>
      <c r="F15" s="463"/>
      <c r="G15" s="463"/>
      <c r="H15" s="463"/>
      <c r="I15" s="463"/>
      <c r="J15" s="799"/>
      <c r="K15" s="185"/>
      <c r="L15" s="358" t="b">
        <v>0</v>
      </c>
      <c r="M15" s="304"/>
    </row>
    <row r="16" spans="1:15" s="2" customFormat="1" ht="20.100000000000001" customHeight="1">
      <c r="A16" s="20"/>
      <c r="B16" s="56"/>
      <c r="C16" s="730"/>
      <c r="D16" s="801"/>
      <c r="E16" s="472"/>
      <c r="F16" s="472"/>
      <c r="G16" s="472"/>
      <c r="H16" s="472"/>
      <c r="I16" s="472"/>
      <c r="J16" s="473"/>
      <c r="K16" s="185"/>
      <c r="L16" s="358"/>
      <c r="M16" s="304"/>
    </row>
    <row r="17" spans="1:13" s="2" customFormat="1" ht="20.100000000000001" customHeight="1">
      <c r="A17" s="20"/>
      <c r="B17" s="188"/>
      <c r="C17" s="797"/>
      <c r="D17" s="800" t="s">
        <v>336</v>
      </c>
      <c r="E17" s="168" t="s">
        <v>76</v>
      </c>
      <c r="F17" s="463"/>
      <c r="G17" s="463"/>
      <c r="H17" s="463"/>
      <c r="I17" s="463"/>
      <c r="J17" s="799"/>
      <c r="K17" s="185"/>
      <c r="L17" s="358"/>
      <c r="M17" s="304"/>
    </row>
    <row r="18" spans="1:13" s="2" customFormat="1" ht="20.100000000000001" customHeight="1">
      <c r="A18" s="20"/>
      <c r="B18" s="56"/>
      <c r="C18" s="796"/>
      <c r="D18" s="752"/>
      <c r="E18" s="463" t="s">
        <v>77</v>
      </c>
      <c r="F18" s="450"/>
      <c r="G18" s="450"/>
      <c r="H18" s="450"/>
      <c r="I18" s="450"/>
      <c r="J18" s="602"/>
      <c r="K18" s="185"/>
      <c r="L18" s="358" t="b">
        <v>0</v>
      </c>
      <c r="M18" s="304"/>
    </row>
    <row r="19" spans="1:13" s="2" customFormat="1" ht="20.100000000000001" customHeight="1">
      <c r="A19" s="20"/>
      <c r="B19" s="57"/>
      <c r="C19" s="730"/>
      <c r="D19" s="801"/>
      <c r="E19" s="472"/>
      <c r="F19" s="472"/>
      <c r="G19" s="472"/>
      <c r="H19" s="472"/>
      <c r="I19" s="472"/>
      <c r="J19" s="473"/>
      <c r="K19" s="183"/>
      <c r="L19" s="358"/>
      <c r="M19" s="304"/>
    </row>
    <row r="20" spans="1:13" s="2" customFormat="1" ht="24.95" customHeight="1">
      <c r="A20" s="20"/>
      <c r="B20" s="67"/>
      <c r="C20" s="186" t="s">
        <v>78</v>
      </c>
      <c r="D20" s="63"/>
      <c r="E20" s="63"/>
      <c r="F20" s="63"/>
      <c r="G20" s="181"/>
      <c r="H20" s="181"/>
      <c r="I20" s="181"/>
      <c r="J20" s="181"/>
      <c r="K20" s="182"/>
      <c r="L20" s="358"/>
      <c r="M20" s="304"/>
    </row>
    <row r="21" spans="1:13" s="2" customFormat="1" ht="21.95" customHeight="1">
      <c r="A21" s="20"/>
      <c r="B21" s="188"/>
      <c r="C21" s="355"/>
      <c r="D21" s="462" t="s">
        <v>337</v>
      </c>
      <c r="E21" s="462"/>
      <c r="F21" s="462"/>
      <c r="G21" s="462"/>
      <c r="H21" s="462"/>
      <c r="I21" s="462"/>
      <c r="J21" s="470"/>
      <c r="K21" s="185"/>
      <c r="L21" s="358" t="b">
        <v>0</v>
      </c>
      <c r="M21" s="304">
        <f>IF(AND($L$21=TRUE,$L$22=TRUE,$L$23=TRUE),1,0)</f>
        <v>0</v>
      </c>
    </row>
    <row r="22" spans="1:13" s="2" customFormat="1" ht="21.95" customHeight="1">
      <c r="A22" s="20"/>
      <c r="B22" s="188"/>
      <c r="C22" s="357"/>
      <c r="D22" s="808" t="s">
        <v>338</v>
      </c>
      <c r="E22" s="808"/>
      <c r="F22" s="808"/>
      <c r="G22" s="808"/>
      <c r="H22" s="808"/>
      <c r="I22" s="808"/>
      <c r="J22" s="809"/>
      <c r="K22" s="185"/>
      <c r="L22" s="358" t="b">
        <v>0</v>
      </c>
      <c r="M22" s="304"/>
    </row>
    <row r="23" spans="1:13" s="2" customFormat="1" ht="21.95" customHeight="1">
      <c r="A23" s="20"/>
      <c r="B23" s="68"/>
      <c r="C23" s="356"/>
      <c r="D23" s="472" t="s">
        <v>339</v>
      </c>
      <c r="E23" s="472"/>
      <c r="F23" s="472"/>
      <c r="G23" s="472"/>
      <c r="H23" s="472"/>
      <c r="I23" s="472"/>
      <c r="J23" s="473"/>
      <c r="K23" s="171"/>
      <c r="L23" s="358" t="b">
        <v>0</v>
      </c>
      <c r="M23" s="305"/>
    </row>
    <row r="24" spans="1:13" s="2" customFormat="1" ht="20.100000000000001" customHeight="1">
      <c r="A24" s="20"/>
      <c r="B24" s="187"/>
      <c r="C24" s="181"/>
      <c r="D24" s="181"/>
      <c r="E24" s="181"/>
      <c r="F24" s="181"/>
      <c r="G24" s="181"/>
      <c r="H24" s="181"/>
      <c r="I24" s="181"/>
      <c r="J24" s="181"/>
      <c r="K24" s="182"/>
      <c r="M24" s="304"/>
    </row>
    <row r="25" spans="1:13" s="2" customFormat="1" ht="30" customHeight="1">
      <c r="A25" s="20"/>
      <c r="B25" s="531" t="s">
        <v>79</v>
      </c>
      <c r="C25" s="532"/>
      <c r="D25" s="532"/>
      <c r="E25" s="806" t="s">
        <v>81</v>
      </c>
      <c r="F25" s="806"/>
      <c r="G25" s="806"/>
      <c r="H25" s="807" t="s">
        <v>82</v>
      </c>
      <c r="I25" s="807"/>
      <c r="J25" s="466"/>
      <c r="K25" s="185"/>
      <c r="M25" s="304"/>
    </row>
    <row r="26" spans="1:13" s="2" customFormat="1" ht="30" customHeight="1">
      <c r="A26" s="20"/>
      <c r="B26" s="805" t="s">
        <v>80</v>
      </c>
      <c r="C26" s="801"/>
      <c r="D26" s="801"/>
      <c r="E26" s="474"/>
      <c r="F26" s="474"/>
      <c r="G26" s="474"/>
      <c r="H26" s="474"/>
      <c r="I26" s="474"/>
      <c r="J26" s="524"/>
      <c r="K26" s="171"/>
      <c r="M26" s="304">
        <f>IF($E$26="",0,1)</f>
        <v>0</v>
      </c>
    </row>
    <row r="27" spans="1:13" s="2" customFormat="1" ht="20.100000000000001" customHeight="1">
      <c r="A27" s="20"/>
      <c r="B27" s="20"/>
      <c r="C27" s="20"/>
      <c r="D27" s="20"/>
      <c r="E27" s="20"/>
      <c r="F27" s="20"/>
      <c r="G27" s="20"/>
      <c r="H27" s="20"/>
      <c r="I27" s="20"/>
      <c r="J27" s="20"/>
      <c r="K27" s="20"/>
      <c r="M27" s="304"/>
    </row>
    <row r="28" spans="1:13" s="2" customFormat="1" ht="20.100000000000001" customHeight="1">
      <c r="A28" s="20"/>
      <c r="B28" s="20" t="s">
        <v>83</v>
      </c>
      <c r="C28" s="20"/>
      <c r="D28" s="20"/>
      <c r="E28" s="20"/>
      <c r="F28" s="20"/>
      <c r="G28" s="20"/>
      <c r="H28" s="20"/>
      <c r="I28" s="20"/>
      <c r="J28" s="20"/>
      <c r="K28" s="20"/>
      <c r="M28" s="304"/>
    </row>
    <row r="29" spans="1:13" s="2" customFormat="1" ht="20.100000000000001" customHeight="1">
      <c r="A29" s="20"/>
      <c r="B29" s="803" t="s">
        <v>84</v>
      </c>
      <c r="C29" s="804"/>
      <c r="D29" s="804"/>
      <c r="E29" s="804"/>
      <c r="F29" s="804"/>
      <c r="G29" s="804"/>
      <c r="H29" s="804"/>
      <c r="I29" s="804"/>
      <c r="J29" s="804"/>
      <c r="K29" s="20"/>
      <c r="M29" s="304"/>
    </row>
    <row r="30" spans="1:13" s="2" customFormat="1" ht="20.100000000000001" customHeight="1">
      <c r="A30" s="20"/>
      <c r="B30" s="804"/>
      <c r="C30" s="804"/>
      <c r="D30" s="804"/>
      <c r="E30" s="804"/>
      <c r="F30" s="804"/>
      <c r="G30" s="804"/>
      <c r="H30" s="804"/>
      <c r="I30" s="804"/>
      <c r="J30" s="804"/>
      <c r="K30" s="20"/>
      <c r="M30" s="304"/>
    </row>
    <row r="31" spans="1:13" s="2" customFormat="1" ht="20.100000000000001" customHeight="1">
      <c r="A31" s="20"/>
      <c r="B31" s="804"/>
      <c r="C31" s="804"/>
      <c r="D31" s="804"/>
      <c r="E31" s="804"/>
      <c r="F31" s="804"/>
      <c r="G31" s="804"/>
      <c r="H31" s="804"/>
      <c r="I31" s="804"/>
      <c r="J31" s="804"/>
      <c r="K31" s="20"/>
    </row>
    <row r="32" spans="1:13" s="2" customFormat="1" ht="20.100000000000001" customHeight="1">
      <c r="A32" s="20"/>
      <c r="B32" s="804"/>
      <c r="C32" s="804"/>
      <c r="D32" s="804"/>
      <c r="E32" s="804"/>
      <c r="F32" s="804"/>
      <c r="G32" s="804"/>
      <c r="H32" s="804"/>
      <c r="I32" s="804"/>
      <c r="J32" s="804"/>
      <c r="K32" s="20"/>
    </row>
    <row r="33" spans="1:11" s="2" customFormat="1" ht="20.100000000000001" customHeight="1">
      <c r="A33" s="20"/>
      <c r="B33" s="548" t="s">
        <v>85</v>
      </c>
      <c r="C33" s="802"/>
      <c r="D33" s="802"/>
      <c r="E33" s="802"/>
      <c r="F33" s="802"/>
      <c r="G33" s="802"/>
      <c r="H33" s="802"/>
      <c r="I33" s="802"/>
      <c r="J33" s="802"/>
      <c r="K33" s="20"/>
    </row>
    <row r="34" spans="1:11" s="2" customFormat="1" ht="20.100000000000001" customHeight="1">
      <c r="A34" s="20"/>
      <c r="B34" s="802"/>
      <c r="C34" s="802"/>
      <c r="D34" s="802"/>
      <c r="E34" s="802"/>
      <c r="F34" s="802"/>
      <c r="G34" s="802"/>
      <c r="H34" s="802"/>
      <c r="I34" s="802"/>
      <c r="J34" s="802"/>
      <c r="K34" s="20"/>
    </row>
    <row r="35" spans="1:11" s="2" customFormat="1" ht="20.100000000000001" customHeight="1">
      <c r="A35" s="20"/>
      <c r="B35" s="802"/>
      <c r="C35" s="802"/>
      <c r="D35" s="802"/>
      <c r="E35" s="802"/>
      <c r="F35" s="802"/>
      <c r="G35" s="802"/>
      <c r="H35" s="802"/>
      <c r="I35" s="802"/>
      <c r="J35" s="802"/>
      <c r="K35" s="20"/>
    </row>
    <row r="36" spans="1:11" s="2" customFormat="1" ht="20.100000000000001" customHeight="1">
      <c r="A36" s="20"/>
      <c r="B36" s="802"/>
      <c r="C36" s="802"/>
      <c r="D36" s="802"/>
      <c r="E36" s="802"/>
      <c r="F36" s="802"/>
      <c r="G36" s="802"/>
      <c r="H36" s="802"/>
      <c r="I36" s="802"/>
      <c r="J36" s="802"/>
      <c r="K36" s="20"/>
    </row>
    <row r="37" spans="1:11" s="2" customFormat="1" ht="20.100000000000001" customHeight="1">
      <c r="A37" s="20"/>
      <c r="B37" s="20"/>
      <c r="C37" s="20"/>
      <c r="D37" s="20"/>
      <c r="E37" s="20"/>
      <c r="F37" s="20"/>
      <c r="G37" s="20"/>
      <c r="H37" s="20"/>
      <c r="I37" s="20"/>
      <c r="J37" s="20"/>
      <c r="K37" s="20"/>
    </row>
    <row r="38" spans="1:11" s="2" customFormat="1" ht="20.100000000000001" customHeight="1">
      <c r="A38" s="20"/>
      <c r="B38" s="50"/>
      <c r="C38" s="61"/>
      <c r="D38" s="61"/>
      <c r="E38" s="61"/>
      <c r="F38" s="61"/>
      <c r="G38" s="61"/>
      <c r="H38" s="61"/>
      <c r="I38" s="61"/>
      <c r="J38" s="61"/>
      <c r="K38" s="20"/>
    </row>
    <row r="39" spans="1:11" s="2" customFormat="1" ht="20.100000000000001" customHeight="1">
      <c r="A39" s="20"/>
      <c r="B39" s="61"/>
      <c r="C39" s="61"/>
      <c r="D39" s="61"/>
      <c r="E39" s="61"/>
      <c r="F39" s="61"/>
      <c r="G39" s="61"/>
      <c r="H39" s="61"/>
      <c r="I39" s="61"/>
      <c r="J39" s="61"/>
      <c r="K39" s="20"/>
    </row>
    <row r="40" spans="1:11" s="2" customFormat="1" ht="20.100000000000001" customHeight="1">
      <c r="A40" s="20"/>
      <c r="B40" s="61"/>
      <c r="C40" s="61"/>
      <c r="D40" s="61"/>
      <c r="E40" s="61"/>
      <c r="F40" s="61"/>
      <c r="G40" s="61"/>
      <c r="H40" s="61"/>
      <c r="I40" s="61"/>
      <c r="J40" s="61"/>
      <c r="K40" s="20"/>
    </row>
    <row r="41" spans="1:11" s="2" customFormat="1" ht="20.100000000000001" customHeight="1">
      <c r="A41" s="20"/>
      <c r="B41" s="20"/>
      <c r="C41" s="20"/>
      <c r="D41" s="20"/>
      <c r="E41" s="20"/>
      <c r="F41" s="20"/>
      <c r="G41" s="20"/>
      <c r="H41" s="20"/>
      <c r="I41" s="20"/>
      <c r="J41" s="20"/>
      <c r="K41" s="20"/>
    </row>
    <row r="42" spans="1:11" s="2" customFormat="1">
      <c r="A42" s="20"/>
      <c r="B42" s="20"/>
      <c r="C42" s="20"/>
      <c r="D42" s="20"/>
      <c r="E42" s="20"/>
      <c r="F42" s="20"/>
      <c r="G42" s="20"/>
      <c r="H42" s="20"/>
      <c r="I42" s="20"/>
      <c r="J42" s="20"/>
      <c r="K42" s="20"/>
    </row>
    <row r="43" spans="1:11">
      <c r="A43" s="14"/>
      <c r="B43" s="14"/>
      <c r="C43" s="14"/>
      <c r="D43" s="14"/>
      <c r="E43" s="14"/>
      <c r="F43" s="14"/>
      <c r="G43" s="14"/>
      <c r="H43" s="14"/>
      <c r="I43" s="14"/>
      <c r="J43" s="14"/>
      <c r="K43" s="14"/>
    </row>
    <row r="44" spans="1:11">
      <c r="A44" s="14"/>
      <c r="B44" s="14"/>
      <c r="C44" s="14"/>
      <c r="D44" s="14"/>
      <c r="E44" s="14"/>
      <c r="F44" s="14"/>
      <c r="G44" s="14"/>
      <c r="H44" s="14"/>
      <c r="I44" s="14"/>
      <c r="J44" s="14"/>
      <c r="K44" s="14"/>
    </row>
    <row r="45" spans="1:11">
      <c r="A45" s="14"/>
      <c r="B45" s="14"/>
      <c r="C45" s="14"/>
      <c r="D45" s="14"/>
      <c r="E45" s="14"/>
      <c r="F45" s="14"/>
      <c r="G45" s="14"/>
      <c r="H45" s="14"/>
      <c r="I45" s="14"/>
      <c r="J45" s="14"/>
      <c r="K45" s="14"/>
    </row>
    <row r="46" spans="1:11">
      <c r="A46" s="14"/>
      <c r="B46" s="14"/>
      <c r="C46" s="14"/>
      <c r="D46" s="14"/>
      <c r="E46" s="14"/>
      <c r="F46" s="14"/>
      <c r="G46" s="14"/>
      <c r="H46" s="14"/>
      <c r="I46" s="14"/>
      <c r="J46" s="14"/>
      <c r="K46" s="14"/>
    </row>
  </sheetData>
  <mergeCells count="24">
    <mergeCell ref="B33:J36"/>
    <mergeCell ref="B29:J32"/>
    <mergeCell ref="E18:J19"/>
    <mergeCell ref="B26:D26"/>
    <mergeCell ref="E25:G25"/>
    <mergeCell ref="H25:J25"/>
    <mergeCell ref="E26:J26"/>
    <mergeCell ref="B25:D25"/>
    <mergeCell ref="D21:J21"/>
    <mergeCell ref="D22:J22"/>
    <mergeCell ref="D23:J23"/>
    <mergeCell ref="C11:C13"/>
    <mergeCell ref="C14:C16"/>
    <mergeCell ref="C17:C19"/>
    <mergeCell ref="H1:J1"/>
    <mergeCell ref="A3:J3"/>
    <mergeCell ref="A5:B5"/>
    <mergeCell ref="C5:G5"/>
    <mergeCell ref="E11:J13"/>
    <mergeCell ref="D11:D13"/>
    <mergeCell ref="E14:J16"/>
    <mergeCell ref="F17:J17"/>
    <mergeCell ref="D14:D16"/>
    <mergeCell ref="D17:D19"/>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6325" r:id="rId4" name="Check Box 5">
              <controlPr defaultSize="0" autoFill="0" autoLine="0" autoPict="0">
                <anchor moveWithCells="1">
                  <from>
                    <xdr:col>2</xdr:col>
                    <xdr:colOff>238125</xdr:colOff>
                    <xdr:row>19</xdr:row>
                    <xdr:rowOff>304800</xdr:rowOff>
                  </from>
                  <to>
                    <xdr:col>2</xdr:col>
                    <xdr:colOff>542925</xdr:colOff>
                    <xdr:row>21</xdr:row>
                    <xdr:rowOff>38100</xdr:rowOff>
                  </to>
                </anchor>
              </controlPr>
            </control>
          </mc:Choice>
        </mc:AlternateContent>
        <mc:AlternateContent xmlns:mc="http://schemas.openxmlformats.org/markup-compatibility/2006">
          <mc:Choice Requires="x14">
            <control shapeId="56326" r:id="rId5" name="Check Box 6">
              <controlPr defaultSize="0" autoFill="0" autoLine="0" autoPict="0">
                <anchor moveWithCells="1">
                  <from>
                    <xdr:col>2</xdr:col>
                    <xdr:colOff>238125</xdr:colOff>
                    <xdr:row>20</xdr:row>
                    <xdr:rowOff>266700</xdr:rowOff>
                  </from>
                  <to>
                    <xdr:col>2</xdr:col>
                    <xdr:colOff>542925</xdr:colOff>
                    <xdr:row>22</xdr:row>
                    <xdr:rowOff>38100</xdr:rowOff>
                  </to>
                </anchor>
              </controlPr>
            </control>
          </mc:Choice>
        </mc:AlternateContent>
        <mc:AlternateContent xmlns:mc="http://schemas.openxmlformats.org/markup-compatibility/2006">
          <mc:Choice Requires="x14">
            <control shapeId="56327" r:id="rId6" name="Check Box 7">
              <controlPr defaultSize="0" autoFill="0" autoLine="0" autoPict="0">
                <anchor moveWithCells="1">
                  <from>
                    <xdr:col>2</xdr:col>
                    <xdr:colOff>238125</xdr:colOff>
                    <xdr:row>21</xdr:row>
                    <xdr:rowOff>266700</xdr:rowOff>
                  </from>
                  <to>
                    <xdr:col>2</xdr:col>
                    <xdr:colOff>542925</xdr:colOff>
                    <xdr:row>23</xdr:row>
                    <xdr:rowOff>38100</xdr:rowOff>
                  </to>
                </anchor>
              </controlPr>
            </control>
          </mc:Choice>
        </mc:AlternateContent>
        <mc:AlternateContent xmlns:mc="http://schemas.openxmlformats.org/markup-compatibility/2006">
          <mc:Choice Requires="x14">
            <control shapeId="56328" r:id="rId7" name="Check Box 8">
              <controlPr defaultSize="0" autoFill="0" autoLine="0" autoPict="0">
                <anchor moveWithCells="1">
                  <from>
                    <xdr:col>2</xdr:col>
                    <xdr:colOff>238125</xdr:colOff>
                    <xdr:row>10</xdr:row>
                    <xdr:rowOff>209550</xdr:rowOff>
                  </from>
                  <to>
                    <xdr:col>2</xdr:col>
                    <xdr:colOff>542925</xdr:colOff>
                    <xdr:row>12</xdr:row>
                    <xdr:rowOff>38100</xdr:rowOff>
                  </to>
                </anchor>
              </controlPr>
            </control>
          </mc:Choice>
        </mc:AlternateContent>
        <mc:AlternateContent xmlns:mc="http://schemas.openxmlformats.org/markup-compatibility/2006">
          <mc:Choice Requires="x14">
            <control shapeId="56329" r:id="rId8" name="Check Box 9">
              <controlPr defaultSize="0" autoFill="0" autoLine="0" autoPict="0">
                <anchor moveWithCells="1">
                  <from>
                    <xdr:col>2</xdr:col>
                    <xdr:colOff>238125</xdr:colOff>
                    <xdr:row>13</xdr:row>
                    <xdr:rowOff>228600</xdr:rowOff>
                  </from>
                  <to>
                    <xdr:col>2</xdr:col>
                    <xdr:colOff>542925</xdr:colOff>
                    <xdr:row>15</xdr:row>
                    <xdr:rowOff>57150</xdr:rowOff>
                  </to>
                </anchor>
              </controlPr>
            </control>
          </mc:Choice>
        </mc:AlternateContent>
        <mc:AlternateContent xmlns:mc="http://schemas.openxmlformats.org/markup-compatibility/2006">
          <mc:Choice Requires="x14">
            <control shapeId="56330" r:id="rId9" name="Check Box 10">
              <controlPr defaultSize="0" autoFill="0" autoLine="0" autoPict="0">
                <anchor moveWithCells="1">
                  <from>
                    <xdr:col>2</xdr:col>
                    <xdr:colOff>238125</xdr:colOff>
                    <xdr:row>16</xdr:row>
                    <xdr:rowOff>209550</xdr:rowOff>
                  </from>
                  <to>
                    <xdr:col>2</xdr:col>
                    <xdr:colOff>542925</xdr:colOff>
                    <xdr:row>18</xdr:row>
                    <xdr:rowOff>38100</xdr:rowOff>
                  </to>
                </anchor>
              </controlPr>
            </control>
          </mc:Choice>
        </mc:AlternateContent>
        <mc:AlternateContent xmlns:mc="http://schemas.openxmlformats.org/markup-compatibility/2006">
          <mc:Choice Requires="x14">
            <control shapeId="56331" r:id="rId10" name="Check Box 11">
              <controlPr defaultSize="0" autoFill="0" autoLine="0" autoPict="0">
                <anchor moveWithCells="1">
                  <from>
                    <xdr:col>1</xdr:col>
                    <xdr:colOff>180975</xdr:colOff>
                    <xdr:row>8</xdr:row>
                    <xdr:rowOff>9525</xdr:rowOff>
                  </from>
                  <to>
                    <xdr:col>1</xdr:col>
                    <xdr:colOff>485775</xdr:colOff>
                    <xdr:row>9</xdr:row>
                    <xdr:rowOff>9525</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view="pageBreakPreview" zoomScaleNormal="100" zoomScaleSheetLayoutView="100" workbookViewId="0">
      <selection activeCell="M1" sqref="M1"/>
    </sheetView>
  </sheetViews>
  <sheetFormatPr defaultRowHeight="18.75"/>
  <cols>
    <col min="1" max="1" width="2.625" customWidth="1"/>
    <col min="2" max="2" width="7.375" customWidth="1"/>
    <col min="11" max="11" width="2.125" customWidth="1"/>
  </cols>
  <sheetData>
    <row r="1" spans="1:13">
      <c r="H1" s="798" t="str">
        <f>"令和"&amp;申請書!$V$6&amp;"年"&amp;申請書!$X$6&amp;"月"&amp;申請書!$AA$6&amp;"日"</f>
        <v>令和5年月日</v>
      </c>
      <c r="I1" s="798"/>
      <c r="J1" s="798"/>
      <c r="M1" s="109" t="s">
        <v>186</v>
      </c>
    </row>
    <row r="3" spans="1:13" ht="24">
      <c r="A3" s="458" t="s">
        <v>88</v>
      </c>
      <c r="B3" s="417"/>
      <c r="C3" s="417"/>
      <c r="D3" s="417"/>
      <c r="E3" s="417"/>
      <c r="F3" s="417"/>
      <c r="G3" s="417"/>
      <c r="H3" s="417"/>
      <c r="I3" s="417"/>
      <c r="J3" s="417"/>
    </row>
    <row r="4" spans="1:13" ht="9" customHeight="1">
      <c r="A4" s="25"/>
      <c r="B4" s="25"/>
    </row>
    <row r="5" spans="1:13" ht="24" customHeight="1">
      <c r="A5" s="468" t="s">
        <v>9</v>
      </c>
      <c r="B5" s="462"/>
      <c r="C5" s="782" t="str">
        <f>申請書!$O$22</f>
        <v>○○認定こども園</v>
      </c>
      <c r="D5" s="532"/>
      <c r="E5" s="532"/>
      <c r="F5" s="532"/>
      <c r="G5" s="783"/>
      <c r="H5" s="24"/>
      <c r="I5" s="24"/>
      <c r="J5" s="24"/>
      <c r="K5" s="14"/>
    </row>
    <row r="6" spans="1:13" ht="8.1" customHeight="1">
      <c r="A6" s="24"/>
      <c r="B6" s="24"/>
      <c r="C6" s="24"/>
      <c r="D6" s="24"/>
      <c r="E6" s="24"/>
      <c r="F6" s="24"/>
      <c r="G6" s="24"/>
      <c r="H6" s="24"/>
      <c r="I6" s="24"/>
      <c r="J6" s="24"/>
      <c r="K6" s="14"/>
    </row>
    <row r="7" spans="1:13" s="13" customFormat="1" ht="8.1" customHeight="1">
      <c r="C7" s="62"/>
      <c r="K7" s="24"/>
    </row>
    <row r="8" spans="1:13" s="13" customFormat="1" ht="20.100000000000001" customHeight="1">
      <c r="A8" s="43"/>
      <c r="B8" s="63"/>
      <c r="C8" s="64"/>
      <c r="D8" s="35"/>
      <c r="E8" s="35"/>
      <c r="F8" s="35"/>
      <c r="G8" s="35"/>
      <c r="H8" s="35"/>
      <c r="I8" s="35"/>
      <c r="J8" s="35"/>
      <c r="K8" s="44"/>
    </row>
    <row r="9" spans="1:13" s="13" customFormat="1" ht="50.1" customHeight="1">
      <c r="A9" s="402"/>
      <c r="B9" s="541" t="s">
        <v>86</v>
      </c>
      <c r="C9" s="541"/>
      <c r="D9" s="541"/>
      <c r="E9" s="498"/>
      <c r="F9" s="498"/>
      <c r="G9" s="498"/>
      <c r="H9" s="498"/>
      <c r="I9" s="498"/>
      <c r="J9" s="498"/>
      <c r="K9" s="403"/>
    </row>
    <row r="10" spans="1:13" s="13" customFormat="1" ht="50.1" customHeight="1">
      <c r="A10" s="402"/>
      <c r="B10" s="583" t="s">
        <v>499</v>
      </c>
      <c r="C10" s="541"/>
      <c r="D10" s="541"/>
      <c r="E10" s="811"/>
      <c r="F10" s="806"/>
      <c r="G10" s="806"/>
      <c r="H10" s="462"/>
      <c r="I10" s="462"/>
      <c r="J10" s="470"/>
      <c r="K10" s="403"/>
    </row>
    <row r="11" spans="1:13" s="13" customFormat="1" ht="50.1" customHeight="1">
      <c r="A11" s="402"/>
      <c r="B11" s="583" t="s">
        <v>503</v>
      </c>
      <c r="C11" s="541"/>
      <c r="D11" s="541"/>
      <c r="E11" s="810" t="s">
        <v>501</v>
      </c>
      <c r="F11" s="807"/>
      <c r="G11" s="807"/>
      <c r="H11" s="532"/>
      <c r="I11" s="532"/>
      <c r="J11" s="783"/>
      <c r="K11" s="403"/>
    </row>
    <row r="12" spans="1:13" s="13" customFormat="1" ht="50.1" customHeight="1">
      <c r="A12" s="402"/>
      <c r="B12" s="541" t="s">
        <v>500</v>
      </c>
      <c r="C12" s="541"/>
      <c r="D12" s="541"/>
      <c r="E12" s="604"/>
      <c r="F12" s="604"/>
      <c r="G12" s="604"/>
      <c r="H12" s="604"/>
      <c r="I12" s="604"/>
      <c r="J12" s="604"/>
      <c r="K12" s="403"/>
    </row>
    <row r="13" spans="1:13" s="13" customFormat="1" ht="50.1" customHeight="1">
      <c r="A13" s="402"/>
      <c r="B13" s="476" t="s">
        <v>502</v>
      </c>
      <c r="C13" s="476"/>
      <c r="D13" s="476"/>
      <c r="E13" s="476"/>
      <c r="F13" s="476"/>
      <c r="G13" s="476"/>
      <c r="H13" s="476"/>
      <c r="I13" s="476"/>
      <c r="J13" s="476"/>
      <c r="K13" s="403"/>
    </row>
    <row r="14" spans="1:13" s="13" customFormat="1" ht="50.1" customHeight="1">
      <c r="A14" s="402"/>
      <c r="B14" s="463"/>
      <c r="C14" s="463"/>
      <c r="D14" s="463"/>
      <c r="E14" s="463"/>
      <c r="F14" s="463"/>
      <c r="G14" s="463"/>
      <c r="H14" s="463"/>
      <c r="I14" s="463"/>
      <c r="J14" s="463"/>
      <c r="K14" s="403"/>
    </row>
    <row r="15" spans="1:13" s="13" customFormat="1" ht="20.100000000000001" customHeight="1">
      <c r="A15" s="402"/>
      <c r="B15" s="450"/>
      <c r="C15" s="450"/>
      <c r="D15" s="450"/>
      <c r="E15" s="450"/>
      <c r="F15" s="450"/>
      <c r="G15" s="450"/>
      <c r="H15" s="450"/>
      <c r="I15" s="450"/>
      <c r="J15" s="450"/>
      <c r="K15" s="403"/>
    </row>
    <row r="16" spans="1:13" s="13" customFormat="1" ht="20.100000000000001" customHeight="1">
      <c r="A16" s="400"/>
      <c r="B16" s="472"/>
      <c r="C16" s="472"/>
      <c r="D16" s="472"/>
      <c r="E16" s="472"/>
      <c r="F16" s="472"/>
      <c r="G16" s="472"/>
      <c r="H16" s="472"/>
      <c r="I16" s="472"/>
      <c r="J16" s="472"/>
      <c r="K16" s="401"/>
    </row>
    <row r="17" spans="1:11" s="13" customFormat="1" ht="20.100000000000001" customHeight="1">
      <c r="A17" s="24"/>
      <c r="B17" s="24"/>
      <c r="C17" s="24"/>
      <c r="D17" s="24"/>
      <c r="E17" s="24"/>
      <c r="F17" s="24"/>
      <c r="G17" s="24"/>
      <c r="H17" s="24"/>
      <c r="I17" s="24"/>
      <c r="J17" s="24"/>
      <c r="K17" s="24"/>
    </row>
    <row r="18" spans="1:11" s="13" customFormat="1" ht="20.100000000000001" customHeight="1">
      <c r="A18" s="24"/>
      <c r="B18" s="49"/>
      <c r="C18" s="24"/>
      <c r="D18" s="24"/>
      <c r="E18" s="24"/>
      <c r="F18" s="24"/>
      <c r="G18" s="24"/>
      <c r="H18" s="24"/>
      <c r="I18" s="24"/>
      <c r="J18" s="24"/>
      <c r="K18" s="24"/>
    </row>
    <row r="19" spans="1:11" s="13" customFormat="1" ht="20.100000000000001" customHeight="1">
      <c r="A19" s="24"/>
      <c r="B19" s="49"/>
      <c r="C19" s="24"/>
      <c r="D19" s="24"/>
      <c r="E19" s="24"/>
      <c r="F19" s="24"/>
      <c r="G19" s="24"/>
      <c r="H19" s="24"/>
      <c r="I19" s="24"/>
      <c r="J19" s="24"/>
      <c r="K19" s="24"/>
    </row>
    <row r="20" spans="1:11" s="13" customFormat="1" ht="24.95" customHeight="1">
      <c r="A20" s="24"/>
      <c r="B20" s="52"/>
      <c r="C20" s="51"/>
      <c r="D20" s="40"/>
      <c r="E20" s="40"/>
      <c r="F20" s="40"/>
      <c r="G20" s="24"/>
      <c r="H20" s="24"/>
      <c r="I20" s="24"/>
      <c r="J20" s="24"/>
      <c r="K20" s="24"/>
    </row>
    <row r="21" spans="1:11" s="13" customFormat="1" ht="21.95" customHeight="1">
      <c r="A21" s="24"/>
      <c r="B21" s="24"/>
      <c r="C21" s="24"/>
      <c r="D21" s="24"/>
      <c r="E21" s="24"/>
      <c r="F21" s="24"/>
      <c r="G21" s="24"/>
      <c r="H21" s="24"/>
      <c r="I21" s="24"/>
      <c r="J21" s="24"/>
      <c r="K21" s="24"/>
    </row>
    <row r="22" spans="1:11" s="13" customFormat="1" ht="21.95" customHeight="1">
      <c r="A22" s="24"/>
      <c r="B22" s="24"/>
      <c r="C22" s="24"/>
      <c r="D22" s="24"/>
      <c r="E22" s="24"/>
      <c r="F22" s="24"/>
      <c r="G22" s="24"/>
      <c r="H22" s="24"/>
      <c r="I22" s="24"/>
      <c r="J22" s="24"/>
      <c r="K22" s="24"/>
    </row>
    <row r="23" spans="1:11" s="13" customFormat="1" ht="21.95" customHeight="1">
      <c r="A23" s="24"/>
      <c r="B23" s="40"/>
      <c r="C23" s="24"/>
      <c r="D23" s="24"/>
      <c r="E23" s="24"/>
      <c r="F23" s="24"/>
      <c r="G23" s="24"/>
      <c r="H23" s="24"/>
      <c r="I23" s="24"/>
      <c r="J23" s="24"/>
      <c r="K23" s="24"/>
    </row>
    <row r="24" spans="1:11" s="13" customFormat="1" ht="20.100000000000001" customHeight="1">
      <c r="A24" s="24"/>
      <c r="B24" s="24"/>
      <c r="C24" s="24"/>
      <c r="D24" s="24"/>
      <c r="E24" s="24"/>
      <c r="F24" s="24"/>
      <c r="G24" s="24"/>
      <c r="H24" s="24"/>
      <c r="I24" s="24"/>
      <c r="J24" s="24"/>
      <c r="K24" s="24"/>
    </row>
    <row r="25" spans="1:11" s="13" customFormat="1" ht="30" customHeight="1">
      <c r="A25" s="24"/>
      <c r="B25" s="32"/>
      <c r="C25" s="32"/>
      <c r="D25" s="32"/>
      <c r="E25" s="69"/>
      <c r="F25" s="69"/>
      <c r="G25" s="69"/>
      <c r="H25" s="32"/>
      <c r="I25" s="32"/>
      <c r="J25" s="24"/>
      <c r="K25" s="24"/>
    </row>
    <row r="26" spans="1:11" s="13" customFormat="1" ht="30" customHeight="1">
      <c r="A26" s="24"/>
      <c r="B26" s="32"/>
      <c r="C26" s="32"/>
      <c r="D26" s="32"/>
      <c r="E26" s="24"/>
      <c r="F26" s="24"/>
      <c r="G26" s="24"/>
      <c r="H26" s="24"/>
      <c r="I26" s="24"/>
      <c r="J26" s="24"/>
      <c r="K26" s="24"/>
    </row>
    <row r="27" spans="1:11" s="13" customFormat="1" ht="20.100000000000001" customHeight="1">
      <c r="A27" s="24"/>
      <c r="B27" s="24"/>
      <c r="C27" s="24"/>
      <c r="D27" s="24"/>
      <c r="E27" s="24"/>
      <c r="F27" s="24"/>
      <c r="G27" s="24"/>
      <c r="H27" s="24"/>
      <c r="I27" s="24"/>
      <c r="J27" s="24"/>
      <c r="K27" s="24"/>
    </row>
    <row r="28" spans="1:11" s="13" customFormat="1" ht="20.100000000000001" customHeight="1">
      <c r="A28" s="24"/>
      <c r="B28" s="24"/>
      <c r="C28" s="24"/>
      <c r="D28" s="24"/>
      <c r="E28" s="24"/>
      <c r="F28" s="24"/>
      <c r="G28" s="24"/>
      <c r="H28" s="24"/>
      <c r="I28" s="24"/>
      <c r="J28" s="24"/>
      <c r="K28" s="24"/>
    </row>
    <row r="29" spans="1:11" s="13" customFormat="1" ht="20.100000000000001" customHeight="1">
      <c r="A29" s="24"/>
      <c r="B29" s="33"/>
      <c r="C29" s="33"/>
      <c r="D29" s="33"/>
      <c r="E29" s="33"/>
      <c r="F29" s="33"/>
      <c r="G29" s="33"/>
      <c r="H29" s="33"/>
      <c r="I29" s="33"/>
      <c r="J29" s="33"/>
      <c r="K29" s="24"/>
    </row>
    <row r="30" spans="1:11" s="13" customFormat="1" ht="20.100000000000001" customHeight="1">
      <c r="A30" s="24"/>
      <c r="B30" s="33"/>
      <c r="C30" s="33"/>
      <c r="D30" s="33"/>
      <c r="E30" s="33"/>
      <c r="F30" s="33"/>
      <c r="G30" s="33"/>
      <c r="H30" s="33"/>
      <c r="I30" s="33"/>
      <c r="J30" s="33"/>
      <c r="K30" s="24"/>
    </row>
    <row r="31" spans="1:11" s="13" customFormat="1" ht="20.100000000000001" customHeight="1">
      <c r="A31" s="24"/>
      <c r="B31" s="33"/>
      <c r="C31" s="33"/>
      <c r="D31" s="33"/>
      <c r="E31" s="33"/>
      <c r="F31" s="33"/>
      <c r="G31" s="33"/>
      <c r="H31" s="33"/>
      <c r="I31" s="33"/>
      <c r="J31" s="33"/>
      <c r="K31" s="24"/>
    </row>
    <row r="32" spans="1:11" s="13" customFormat="1" ht="20.100000000000001" customHeight="1">
      <c r="A32" s="24"/>
      <c r="B32" s="33"/>
      <c r="C32" s="33"/>
      <c r="D32" s="33"/>
      <c r="E32" s="33"/>
      <c r="F32" s="33"/>
      <c r="G32" s="33"/>
      <c r="H32" s="33"/>
      <c r="I32" s="33"/>
      <c r="J32" s="33"/>
      <c r="K32" s="24"/>
    </row>
    <row r="33" spans="1:11" s="13" customFormat="1" ht="20.100000000000001" customHeight="1">
      <c r="A33" s="24"/>
      <c r="B33" s="70"/>
      <c r="C33" s="71"/>
      <c r="D33" s="71"/>
      <c r="E33" s="71"/>
      <c r="F33" s="71"/>
      <c r="G33" s="71"/>
      <c r="H33" s="71"/>
      <c r="I33" s="71"/>
      <c r="J33" s="71"/>
      <c r="K33" s="24"/>
    </row>
    <row r="34" spans="1:11" s="13" customFormat="1" ht="20.100000000000001" customHeight="1">
      <c r="A34" s="24"/>
      <c r="B34" s="71"/>
      <c r="C34" s="71"/>
      <c r="D34" s="71"/>
      <c r="E34" s="71"/>
      <c r="F34" s="71"/>
      <c r="G34" s="71"/>
      <c r="H34" s="71"/>
      <c r="I34" s="71"/>
      <c r="J34" s="71"/>
      <c r="K34" s="24"/>
    </row>
    <row r="35" spans="1:11" s="13" customFormat="1" ht="20.100000000000001" customHeight="1">
      <c r="A35" s="24"/>
      <c r="B35" s="71"/>
      <c r="C35" s="71"/>
      <c r="D35" s="71"/>
      <c r="E35" s="71"/>
      <c r="F35" s="71"/>
      <c r="G35" s="71"/>
      <c r="H35" s="71"/>
      <c r="I35" s="71"/>
      <c r="J35" s="71"/>
      <c r="K35" s="24"/>
    </row>
    <row r="36" spans="1:11" s="13" customFormat="1" ht="20.100000000000001" customHeight="1">
      <c r="A36" s="24"/>
      <c r="B36" s="71"/>
      <c r="C36" s="71"/>
      <c r="D36" s="71"/>
      <c r="E36" s="71"/>
      <c r="F36" s="71"/>
      <c r="G36" s="71"/>
      <c r="H36" s="71"/>
      <c r="I36" s="71"/>
      <c r="J36" s="71"/>
      <c r="K36" s="24"/>
    </row>
    <row r="37" spans="1:11" s="13" customFormat="1" ht="20.100000000000001" customHeight="1">
      <c r="A37" s="24"/>
      <c r="B37" s="24"/>
      <c r="C37" s="24"/>
      <c r="D37" s="24"/>
      <c r="E37" s="24"/>
      <c r="F37" s="24"/>
      <c r="G37" s="24"/>
      <c r="H37" s="24"/>
      <c r="I37" s="24"/>
      <c r="J37" s="24"/>
      <c r="K37" s="24"/>
    </row>
    <row r="38" spans="1:11" s="13" customFormat="1" ht="20.100000000000001" customHeight="1">
      <c r="A38" s="24"/>
      <c r="B38" s="50"/>
      <c r="C38" s="61"/>
      <c r="D38" s="61"/>
      <c r="E38" s="61"/>
      <c r="F38" s="61"/>
      <c r="G38" s="61"/>
      <c r="H38" s="61"/>
      <c r="I38" s="61"/>
      <c r="J38" s="61"/>
      <c r="K38" s="24"/>
    </row>
    <row r="39" spans="1:11" s="13" customFormat="1" ht="20.100000000000001" customHeight="1">
      <c r="A39" s="24"/>
      <c r="B39" s="61"/>
      <c r="C39" s="61"/>
      <c r="D39" s="61"/>
      <c r="E39" s="61"/>
      <c r="F39" s="61"/>
      <c r="G39" s="61"/>
      <c r="H39" s="61"/>
      <c r="I39" s="61"/>
      <c r="J39" s="61"/>
      <c r="K39" s="24"/>
    </row>
    <row r="40" spans="1:11" s="13" customFormat="1" ht="20.100000000000001" customHeight="1">
      <c r="A40" s="24"/>
      <c r="B40" s="61"/>
      <c r="C40" s="61"/>
      <c r="D40" s="61"/>
      <c r="E40" s="61"/>
      <c r="F40" s="61"/>
      <c r="G40" s="61"/>
      <c r="H40" s="61"/>
      <c r="I40" s="61"/>
      <c r="J40" s="61"/>
      <c r="K40" s="24"/>
    </row>
    <row r="41" spans="1:11" s="13" customFormat="1" ht="20.100000000000001" customHeight="1">
      <c r="A41" s="24"/>
      <c r="B41" s="24"/>
      <c r="C41" s="24"/>
      <c r="D41" s="24"/>
      <c r="E41" s="24"/>
      <c r="F41" s="24"/>
      <c r="G41" s="24"/>
      <c r="H41" s="24"/>
      <c r="I41" s="24"/>
      <c r="J41" s="24"/>
      <c r="K41" s="24"/>
    </row>
    <row r="42" spans="1:11" s="13" customFormat="1">
      <c r="A42" s="24"/>
      <c r="B42" s="24"/>
      <c r="C42" s="24"/>
      <c r="D42" s="24"/>
      <c r="E42" s="24"/>
      <c r="F42" s="24"/>
      <c r="G42" s="24"/>
      <c r="H42" s="24"/>
      <c r="I42" s="24"/>
      <c r="J42" s="24"/>
      <c r="K42" s="24"/>
    </row>
    <row r="43" spans="1:11">
      <c r="A43" s="14"/>
      <c r="B43" s="14"/>
      <c r="C43" s="14"/>
      <c r="D43" s="14"/>
      <c r="E43" s="14"/>
      <c r="F43" s="14"/>
      <c r="G43" s="14"/>
      <c r="H43" s="14"/>
      <c r="I43" s="14"/>
      <c r="J43" s="14"/>
      <c r="K43" s="14"/>
    </row>
    <row r="44" spans="1:11">
      <c r="A44" s="14"/>
      <c r="B44" s="14"/>
      <c r="C44" s="14"/>
      <c r="D44" s="14"/>
      <c r="E44" s="14"/>
      <c r="F44" s="14"/>
      <c r="G44" s="14"/>
      <c r="H44" s="14"/>
      <c r="I44" s="14"/>
      <c r="J44" s="14"/>
      <c r="K44" s="14"/>
    </row>
    <row r="45" spans="1:11">
      <c r="A45" s="14"/>
      <c r="B45" s="14"/>
      <c r="C45" s="14"/>
      <c r="D45" s="14"/>
      <c r="E45" s="14"/>
      <c r="F45" s="14"/>
      <c r="G45" s="14"/>
      <c r="H45" s="14"/>
      <c r="I45" s="14"/>
      <c r="J45" s="14"/>
      <c r="K45" s="14"/>
    </row>
    <row r="46" spans="1:11">
      <c r="A46" s="14"/>
      <c r="B46" s="14"/>
      <c r="C46" s="14"/>
      <c r="D46" s="14"/>
      <c r="E46" s="14"/>
      <c r="F46" s="14"/>
      <c r="G46" s="14"/>
      <c r="H46" s="14"/>
      <c r="I46" s="14"/>
      <c r="J46" s="14"/>
      <c r="K46" s="14"/>
    </row>
  </sheetData>
  <mergeCells count="13">
    <mergeCell ref="B13:J16"/>
    <mergeCell ref="H1:J1"/>
    <mergeCell ref="A3:J3"/>
    <mergeCell ref="A5:B5"/>
    <mergeCell ref="C5:G5"/>
    <mergeCell ref="E12:J12"/>
    <mergeCell ref="B9:D9"/>
    <mergeCell ref="B10:D10"/>
    <mergeCell ref="B11:D11"/>
    <mergeCell ref="B12:D12"/>
    <mergeCell ref="E9:J9"/>
    <mergeCell ref="E11:J11"/>
    <mergeCell ref="E10:J10"/>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6"/>
  <sheetViews>
    <sheetView view="pageBreakPreview" zoomScaleNormal="100" zoomScaleSheetLayoutView="100" workbookViewId="0">
      <selection activeCell="M1" sqref="M1"/>
    </sheetView>
  </sheetViews>
  <sheetFormatPr defaultRowHeight="18.75"/>
  <cols>
    <col min="1" max="1" width="2.625" customWidth="1"/>
    <col min="2" max="2" width="7.375" customWidth="1"/>
    <col min="11" max="11" width="2.125" customWidth="1"/>
  </cols>
  <sheetData>
    <row r="1" spans="1:13">
      <c r="H1" s="798" t="str">
        <f>"令和"&amp;申請書!$V$6&amp;"年"&amp;申請書!$X$6&amp;"月"&amp;申請書!$AA$6&amp;"日"</f>
        <v>令和5年月日</v>
      </c>
      <c r="I1" s="798"/>
      <c r="J1" s="798"/>
      <c r="M1" s="109" t="s">
        <v>186</v>
      </c>
    </row>
    <row r="3" spans="1:13" ht="24">
      <c r="A3" s="458" t="s">
        <v>89</v>
      </c>
      <c r="B3" s="417"/>
      <c r="C3" s="417"/>
      <c r="D3" s="417"/>
      <c r="E3" s="417"/>
      <c r="F3" s="417"/>
      <c r="G3" s="417"/>
      <c r="H3" s="417"/>
      <c r="I3" s="417"/>
      <c r="J3" s="417"/>
    </row>
    <row r="4" spans="1:13" ht="9" customHeight="1">
      <c r="A4" s="25"/>
      <c r="B4" s="25"/>
    </row>
    <row r="5" spans="1:13" ht="24" customHeight="1">
      <c r="A5" s="468" t="s">
        <v>9</v>
      </c>
      <c r="B5" s="462"/>
      <c r="C5" s="782" t="str">
        <f>申請書!$O$22</f>
        <v>○○認定こども園</v>
      </c>
      <c r="D5" s="532"/>
      <c r="E5" s="532"/>
      <c r="F5" s="532"/>
      <c r="G5" s="783"/>
      <c r="H5" s="24"/>
      <c r="I5" s="24"/>
      <c r="J5" s="24"/>
      <c r="K5" s="14"/>
    </row>
    <row r="6" spans="1:13" ht="8.1" customHeight="1">
      <c r="A6" s="24"/>
      <c r="B6" s="24"/>
      <c r="C6" s="24"/>
      <c r="D6" s="24"/>
      <c r="E6" s="24"/>
      <c r="F6" s="24"/>
      <c r="G6" s="24"/>
      <c r="H6" s="24"/>
      <c r="I6" s="24"/>
      <c r="J6" s="24"/>
      <c r="K6" s="14"/>
    </row>
    <row r="7" spans="1:13" s="13" customFormat="1" ht="8.1" customHeight="1">
      <c r="C7" s="62"/>
      <c r="I7" s="72" t="s">
        <v>91</v>
      </c>
      <c r="K7" s="24"/>
    </row>
    <row r="8" spans="1:13" s="13" customFormat="1" ht="20.100000000000001" customHeight="1">
      <c r="A8" s="43"/>
      <c r="B8" s="63"/>
      <c r="C8" s="64"/>
      <c r="D8" s="35"/>
      <c r="E8" s="35"/>
      <c r="F8" s="35"/>
      <c r="G8" s="35"/>
      <c r="H8" s="35"/>
      <c r="I8" s="35"/>
      <c r="J8" s="35"/>
      <c r="K8" s="44"/>
    </row>
    <row r="9" spans="1:13" s="13" customFormat="1" ht="50.1" customHeight="1">
      <c r="A9" s="58"/>
      <c r="B9" s="541" t="s">
        <v>86</v>
      </c>
      <c r="C9" s="541"/>
      <c r="D9" s="541"/>
      <c r="E9" s="498"/>
      <c r="F9" s="498"/>
      <c r="G9" s="498"/>
      <c r="H9" s="498"/>
      <c r="I9" s="498"/>
      <c r="J9" s="498"/>
      <c r="K9" s="53"/>
    </row>
    <row r="10" spans="1:13" s="13" customFormat="1" ht="50.1" customHeight="1">
      <c r="A10" s="58"/>
      <c r="B10" s="583" t="s">
        <v>504</v>
      </c>
      <c r="C10" s="541"/>
      <c r="D10" s="541"/>
      <c r="E10" s="811"/>
      <c r="F10" s="806"/>
      <c r="G10" s="806"/>
      <c r="H10" s="462"/>
      <c r="I10" s="462"/>
      <c r="J10" s="470"/>
      <c r="K10" s="53"/>
    </row>
    <row r="11" spans="1:13" s="13" customFormat="1" ht="117.75" customHeight="1">
      <c r="A11" s="58"/>
      <c r="B11" s="583" t="s">
        <v>90</v>
      </c>
      <c r="C11" s="583"/>
      <c r="D11" s="583"/>
      <c r="E11" s="812" t="s">
        <v>91</v>
      </c>
      <c r="F11" s="813"/>
      <c r="G11" s="813"/>
      <c r="H11" s="813"/>
      <c r="I11" s="813"/>
      <c r="J11" s="814"/>
      <c r="K11" s="53"/>
    </row>
    <row r="12" spans="1:13" s="13" customFormat="1" ht="50.1" customHeight="1">
      <c r="A12" s="58"/>
      <c r="B12" s="541" t="s">
        <v>500</v>
      </c>
      <c r="C12" s="541"/>
      <c r="D12" s="541"/>
      <c r="E12" s="604" t="s">
        <v>87</v>
      </c>
      <c r="F12" s="604"/>
      <c r="G12" s="604"/>
      <c r="H12" s="604"/>
      <c r="I12" s="604"/>
      <c r="J12" s="604"/>
      <c r="K12" s="53"/>
    </row>
    <row r="13" spans="1:13" s="13" customFormat="1" ht="50.1" customHeight="1">
      <c r="A13" s="58"/>
      <c r="B13" s="476" t="s">
        <v>502</v>
      </c>
      <c r="C13" s="476"/>
      <c r="D13" s="476"/>
      <c r="E13" s="476"/>
      <c r="F13" s="476"/>
      <c r="G13" s="476"/>
      <c r="H13" s="476"/>
      <c r="I13" s="476"/>
      <c r="J13" s="476"/>
      <c r="K13" s="53"/>
    </row>
    <row r="14" spans="1:13" s="13" customFormat="1" ht="50.1" customHeight="1">
      <c r="A14" s="58"/>
      <c r="B14" s="463"/>
      <c r="C14" s="463"/>
      <c r="D14" s="463"/>
      <c r="E14" s="463"/>
      <c r="F14" s="463"/>
      <c r="G14" s="463"/>
      <c r="H14" s="463"/>
      <c r="I14" s="463"/>
      <c r="J14" s="463"/>
      <c r="K14" s="53"/>
    </row>
    <row r="15" spans="1:13" s="13" customFormat="1" ht="20.100000000000001" customHeight="1">
      <c r="A15" s="58"/>
      <c r="B15" s="450"/>
      <c r="C15" s="450"/>
      <c r="D15" s="450"/>
      <c r="E15" s="450"/>
      <c r="F15" s="450"/>
      <c r="G15" s="450"/>
      <c r="H15" s="450"/>
      <c r="I15" s="450"/>
      <c r="J15" s="450"/>
      <c r="K15" s="53"/>
    </row>
    <row r="16" spans="1:13" s="13" customFormat="1" ht="20.100000000000001" customHeight="1">
      <c r="A16" s="22"/>
      <c r="B16" s="472"/>
      <c r="C16" s="472"/>
      <c r="D16" s="472"/>
      <c r="E16" s="472"/>
      <c r="F16" s="472"/>
      <c r="G16" s="472"/>
      <c r="H16" s="472"/>
      <c r="I16" s="472"/>
      <c r="J16" s="472"/>
      <c r="K16" s="39"/>
    </row>
    <row r="17" spans="1:11" s="13" customFormat="1" ht="20.100000000000001" customHeight="1">
      <c r="A17" s="24"/>
      <c r="B17" s="24"/>
      <c r="C17" s="24"/>
      <c r="D17" s="24"/>
      <c r="E17" s="24"/>
      <c r="F17" s="24"/>
      <c r="G17" s="24"/>
      <c r="H17" s="24"/>
      <c r="I17" s="24"/>
      <c r="J17" s="24"/>
      <c r="K17" s="24"/>
    </row>
    <row r="18" spans="1:11" s="13" customFormat="1" ht="20.100000000000001" customHeight="1">
      <c r="A18" s="24"/>
      <c r="B18" s="49"/>
      <c r="C18" s="24"/>
      <c r="D18" s="24"/>
      <c r="E18" s="24"/>
      <c r="F18" s="24"/>
      <c r="G18" s="24"/>
      <c r="H18" s="24"/>
      <c r="I18" s="24"/>
      <c r="J18" s="24"/>
      <c r="K18" s="24"/>
    </row>
    <row r="19" spans="1:11" s="13" customFormat="1" ht="20.100000000000001" customHeight="1">
      <c r="A19" s="24"/>
      <c r="B19" s="49"/>
      <c r="C19" s="24"/>
      <c r="D19" s="24"/>
      <c r="E19" s="24"/>
      <c r="F19" s="24"/>
      <c r="G19" s="24"/>
      <c r="H19" s="24"/>
      <c r="I19" s="24"/>
      <c r="J19" s="24"/>
      <c r="K19" s="24"/>
    </row>
    <row r="20" spans="1:11" s="13" customFormat="1" ht="24.95" customHeight="1">
      <c r="A20" s="24"/>
      <c r="B20" s="52"/>
      <c r="C20" s="51"/>
      <c r="D20" s="40"/>
      <c r="E20" s="40"/>
      <c r="F20" s="40"/>
      <c r="G20" s="24"/>
      <c r="H20" s="24"/>
      <c r="I20" s="24"/>
      <c r="J20" s="24"/>
      <c r="K20" s="24"/>
    </row>
    <row r="21" spans="1:11" s="13" customFormat="1" ht="21.95" customHeight="1">
      <c r="A21" s="24"/>
      <c r="B21" s="24"/>
      <c r="C21" s="24"/>
      <c r="D21" s="24"/>
      <c r="E21" s="24"/>
      <c r="F21" s="24"/>
      <c r="G21" s="24"/>
      <c r="H21" s="24"/>
      <c r="I21" s="24"/>
      <c r="J21" s="24"/>
      <c r="K21" s="24"/>
    </row>
    <row r="22" spans="1:11" s="13" customFormat="1" ht="21.95" customHeight="1">
      <c r="A22" s="24"/>
      <c r="B22" s="24"/>
      <c r="C22" s="24"/>
      <c r="D22" s="24"/>
      <c r="E22" s="24"/>
      <c r="F22" s="24"/>
      <c r="G22" s="24"/>
      <c r="H22" s="24"/>
      <c r="I22" s="24"/>
      <c r="J22" s="24"/>
      <c r="K22" s="24"/>
    </row>
    <row r="23" spans="1:11" s="13" customFormat="1" ht="21.95" customHeight="1">
      <c r="A23" s="24"/>
      <c r="B23" s="40"/>
      <c r="C23" s="24"/>
      <c r="D23" s="24"/>
      <c r="E23" s="24"/>
      <c r="F23" s="24"/>
      <c r="G23" s="24"/>
      <c r="H23" s="24"/>
      <c r="I23" s="24"/>
      <c r="J23" s="24"/>
      <c r="K23" s="24"/>
    </row>
    <row r="24" spans="1:11" s="13" customFormat="1" ht="20.100000000000001" customHeight="1">
      <c r="A24" s="24"/>
      <c r="B24" s="24"/>
      <c r="C24" s="24"/>
      <c r="D24" s="24"/>
      <c r="E24" s="24"/>
      <c r="F24" s="24"/>
      <c r="G24" s="24"/>
      <c r="H24" s="24"/>
      <c r="I24" s="24"/>
      <c r="J24" s="24"/>
      <c r="K24" s="24"/>
    </row>
    <row r="25" spans="1:11" s="13" customFormat="1" ht="30" customHeight="1">
      <c r="A25" s="24"/>
      <c r="B25" s="32"/>
      <c r="C25" s="32"/>
      <c r="D25" s="32"/>
      <c r="E25" s="69"/>
      <c r="F25" s="69"/>
      <c r="G25" s="69"/>
      <c r="H25" s="32"/>
      <c r="I25" s="32"/>
      <c r="J25" s="24"/>
      <c r="K25" s="24"/>
    </row>
    <row r="26" spans="1:11" s="13" customFormat="1" ht="30" customHeight="1">
      <c r="A26" s="24"/>
      <c r="B26" s="32"/>
      <c r="C26" s="32"/>
      <c r="D26" s="32"/>
      <c r="E26" s="24"/>
      <c r="F26" s="24"/>
      <c r="G26" s="24"/>
      <c r="H26" s="24"/>
      <c r="I26" s="24"/>
      <c r="J26" s="24"/>
      <c r="K26" s="24"/>
    </row>
    <row r="27" spans="1:11" s="13" customFormat="1" ht="20.100000000000001" customHeight="1">
      <c r="A27" s="24"/>
      <c r="B27" s="24"/>
      <c r="C27" s="24"/>
      <c r="D27" s="24"/>
      <c r="E27" s="24"/>
      <c r="F27" s="24"/>
      <c r="G27" s="24"/>
      <c r="H27" s="24"/>
      <c r="I27" s="24"/>
      <c r="J27" s="24"/>
      <c r="K27" s="24"/>
    </row>
    <row r="28" spans="1:11" s="13" customFormat="1" ht="20.100000000000001" customHeight="1">
      <c r="A28" s="24"/>
      <c r="B28" s="24"/>
      <c r="C28" s="24"/>
      <c r="D28" s="24"/>
      <c r="E28" s="24"/>
      <c r="F28" s="24"/>
      <c r="G28" s="24"/>
      <c r="H28" s="24"/>
      <c r="I28" s="24"/>
      <c r="J28" s="24"/>
      <c r="K28" s="24"/>
    </row>
    <row r="29" spans="1:11" s="13" customFormat="1" ht="20.100000000000001" customHeight="1">
      <c r="A29" s="24"/>
      <c r="B29" s="33"/>
      <c r="C29" s="33"/>
      <c r="D29" s="33"/>
      <c r="E29" s="33"/>
      <c r="F29" s="33"/>
      <c r="G29" s="33"/>
      <c r="H29" s="33"/>
      <c r="I29" s="33"/>
      <c r="J29" s="33"/>
      <c r="K29" s="24"/>
    </row>
    <row r="30" spans="1:11" s="13" customFormat="1" ht="20.100000000000001" customHeight="1">
      <c r="A30" s="24"/>
      <c r="B30" s="33"/>
      <c r="C30" s="33"/>
      <c r="D30" s="33"/>
      <c r="E30" s="33"/>
      <c r="F30" s="33"/>
      <c r="G30" s="33"/>
      <c r="H30" s="33"/>
      <c r="I30" s="33"/>
      <c r="J30" s="33"/>
      <c r="K30" s="24"/>
    </row>
    <row r="31" spans="1:11" s="13" customFormat="1" ht="20.100000000000001" customHeight="1">
      <c r="A31" s="24"/>
      <c r="B31" s="33"/>
      <c r="C31" s="33"/>
      <c r="D31" s="33"/>
      <c r="E31" s="33"/>
      <c r="F31" s="33"/>
      <c r="G31" s="33"/>
      <c r="H31" s="33"/>
      <c r="I31" s="33"/>
      <c r="J31" s="33"/>
      <c r="K31" s="24"/>
    </row>
    <row r="32" spans="1:11" s="13" customFormat="1" ht="20.100000000000001" customHeight="1">
      <c r="A32" s="24"/>
      <c r="B32" s="33"/>
      <c r="C32" s="33"/>
      <c r="D32" s="33"/>
      <c r="E32" s="33"/>
      <c r="F32" s="33"/>
      <c r="G32" s="33"/>
      <c r="H32" s="33"/>
      <c r="I32" s="33"/>
      <c r="J32" s="33"/>
      <c r="K32" s="24"/>
    </row>
    <row r="33" spans="1:11" s="13" customFormat="1" ht="20.100000000000001" customHeight="1">
      <c r="A33" s="24"/>
      <c r="B33" s="70"/>
      <c r="C33" s="71"/>
      <c r="D33" s="71"/>
      <c r="E33" s="71"/>
      <c r="F33" s="71"/>
      <c r="G33" s="71"/>
      <c r="H33" s="71"/>
      <c r="I33" s="71"/>
      <c r="J33" s="71"/>
      <c r="K33" s="24"/>
    </row>
    <row r="34" spans="1:11" s="13" customFormat="1" ht="20.100000000000001" customHeight="1">
      <c r="A34" s="24"/>
      <c r="B34" s="71"/>
      <c r="C34" s="71"/>
      <c r="D34" s="71"/>
      <c r="E34" s="71"/>
      <c r="F34" s="71"/>
      <c r="G34" s="71"/>
      <c r="H34" s="71"/>
      <c r="I34" s="71"/>
      <c r="J34" s="71"/>
      <c r="K34" s="24"/>
    </row>
    <row r="35" spans="1:11" s="13" customFormat="1" ht="20.100000000000001" customHeight="1">
      <c r="A35" s="24"/>
      <c r="B35" s="71"/>
      <c r="C35" s="71"/>
      <c r="D35" s="71"/>
      <c r="E35" s="71"/>
      <c r="F35" s="71"/>
      <c r="G35" s="71"/>
      <c r="H35" s="71"/>
      <c r="I35" s="71"/>
      <c r="J35" s="71"/>
      <c r="K35" s="24"/>
    </row>
    <row r="36" spans="1:11" s="13" customFormat="1" ht="20.100000000000001" customHeight="1">
      <c r="A36" s="24"/>
      <c r="B36" s="71"/>
      <c r="C36" s="71"/>
      <c r="D36" s="71"/>
      <c r="E36" s="71"/>
      <c r="F36" s="71"/>
      <c r="G36" s="71"/>
      <c r="H36" s="71"/>
      <c r="I36" s="71"/>
      <c r="J36" s="71"/>
      <c r="K36" s="24"/>
    </row>
    <row r="37" spans="1:11" s="13" customFormat="1" ht="20.100000000000001" customHeight="1">
      <c r="A37" s="24"/>
      <c r="B37" s="24"/>
      <c r="C37" s="24"/>
      <c r="D37" s="24"/>
      <c r="E37" s="24"/>
      <c r="F37" s="24"/>
      <c r="G37" s="24"/>
      <c r="H37" s="24"/>
      <c r="I37" s="24"/>
      <c r="J37" s="24"/>
      <c r="K37" s="24"/>
    </row>
    <row r="38" spans="1:11" s="13" customFormat="1" ht="20.100000000000001" customHeight="1">
      <c r="A38" s="24"/>
      <c r="B38" s="50"/>
      <c r="C38" s="61"/>
      <c r="D38" s="61"/>
      <c r="E38" s="61"/>
      <c r="F38" s="61"/>
      <c r="G38" s="61"/>
      <c r="H38" s="61"/>
      <c r="I38" s="61"/>
      <c r="J38" s="61"/>
      <c r="K38" s="24"/>
    </row>
    <row r="39" spans="1:11" s="13" customFormat="1" ht="20.100000000000001" customHeight="1">
      <c r="A39" s="24"/>
      <c r="B39" s="61"/>
      <c r="C39" s="61"/>
      <c r="D39" s="61"/>
      <c r="E39" s="61"/>
      <c r="F39" s="61"/>
      <c r="G39" s="61"/>
      <c r="H39" s="61"/>
      <c r="I39" s="61"/>
      <c r="J39" s="61"/>
      <c r="K39" s="24"/>
    </row>
    <row r="40" spans="1:11" s="13" customFormat="1" ht="20.100000000000001" customHeight="1">
      <c r="A40" s="24"/>
      <c r="B40" s="61"/>
      <c r="C40" s="61"/>
      <c r="D40" s="61"/>
      <c r="E40" s="61"/>
      <c r="F40" s="61"/>
      <c r="G40" s="61"/>
      <c r="H40" s="61"/>
      <c r="I40" s="61"/>
      <c r="J40" s="61"/>
      <c r="K40" s="24"/>
    </row>
    <row r="41" spans="1:11" s="13" customFormat="1" ht="20.100000000000001" customHeight="1">
      <c r="A41" s="24"/>
      <c r="B41" s="24"/>
      <c r="C41" s="24"/>
      <c r="D41" s="24"/>
      <c r="E41" s="24"/>
      <c r="F41" s="24"/>
      <c r="G41" s="24"/>
      <c r="H41" s="24"/>
      <c r="I41" s="24"/>
      <c r="J41" s="24"/>
      <c r="K41" s="24"/>
    </row>
    <row r="42" spans="1:11" s="13" customFormat="1">
      <c r="A42" s="24"/>
      <c r="B42" s="24"/>
      <c r="C42" s="24"/>
      <c r="D42" s="24"/>
      <c r="E42" s="24"/>
      <c r="F42" s="24"/>
      <c r="G42" s="24"/>
      <c r="H42" s="24"/>
      <c r="I42" s="24"/>
      <c r="J42" s="24"/>
      <c r="K42" s="24"/>
    </row>
    <row r="43" spans="1:11">
      <c r="A43" s="14"/>
      <c r="B43" s="14"/>
      <c r="C43" s="14"/>
      <c r="D43" s="14"/>
      <c r="E43" s="14"/>
      <c r="F43" s="14"/>
      <c r="G43" s="14"/>
      <c r="H43" s="14"/>
      <c r="I43" s="14"/>
      <c r="J43" s="14"/>
      <c r="K43" s="14"/>
    </row>
    <row r="44" spans="1:11">
      <c r="A44" s="14"/>
      <c r="B44" s="14"/>
      <c r="C44" s="14"/>
      <c r="D44" s="14"/>
      <c r="E44" s="14"/>
      <c r="F44" s="14"/>
      <c r="G44" s="14"/>
      <c r="H44" s="14"/>
      <c r="I44" s="14"/>
      <c r="J44" s="14"/>
      <c r="K44" s="14"/>
    </row>
    <row r="45" spans="1:11">
      <c r="A45" s="14"/>
      <c r="B45" s="14"/>
      <c r="C45" s="14"/>
      <c r="D45" s="14"/>
      <c r="E45" s="14"/>
      <c r="F45" s="14"/>
      <c r="G45" s="14"/>
      <c r="H45" s="14"/>
      <c r="I45" s="14"/>
      <c r="J45" s="14"/>
      <c r="K45" s="14"/>
    </row>
    <row r="46" spans="1:11">
      <c r="A46" s="14"/>
      <c r="B46" s="14"/>
      <c r="C46" s="14"/>
      <c r="D46" s="14"/>
      <c r="E46" s="14"/>
      <c r="F46" s="14"/>
      <c r="G46" s="14"/>
      <c r="H46" s="14"/>
      <c r="I46" s="14"/>
      <c r="J46" s="14"/>
      <c r="K46" s="14"/>
    </row>
  </sheetData>
  <mergeCells count="13">
    <mergeCell ref="H1:J1"/>
    <mergeCell ref="A3:J3"/>
    <mergeCell ref="A5:B5"/>
    <mergeCell ref="C5:G5"/>
    <mergeCell ref="B9:D9"/>
    <mergeCell ref="E9:J9"/>
    <mergeCell ref="B13:J16"/>
    <mergeCell ref="B11:D11"/>
    <mergeCell ref="E11:J11"/>
    <mergeCell ref="B10:D10"/>
    <mergeCell ref="B12:D12"/>
    <mergeCell ref="E12:J12"/>
    <mergeCell ref="E10:J10"/>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4</xdr:col>
                    <xdr:colOff>38100</xdr:colOff>
                    <xdr:row>10</xdr:row>
                    <xdr:rowOff>371475</xdr:rowOff>
                  </from>
                  <to>
                    <xdr:col>4</xdr:col>
                    <xdr:colOff>323850</xdr:colOff>
                    <xdr:row>10</xdr:row>
                    <xdr:rowOff>609600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4</xdr:col>
                    <xdr:colOff>38100</xdr:colOff>
                    <xdr:row>10</xdr:row>
                    <xdr:rowOff>847725</xdr:rowOff>
                  </from>
                  <to>
                    <xdr:col>4</xdr:col>
                    <xdr:colOff>323850</xdr:colOff>
                    <xdr:row>10</xdr:row>
                    <xdr:rowOff>1085850</xdr:rowOff>
                  </to>
                </anchor>
              </controlPr>
            </control>
          </mc:Choice>
        </mc:AlternateContent>
      </controls>
    </mc:Choice>
  </mc:AlternateConten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18" sqref="E18"/>
    </sheetView>
  </sheetViews>
  <sheetFormatPr defaultRowHeight="18.75"/>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BreakPreview" zoomScale="115" zoomScaleNormal="100" zoomScaleSheetLayoutView="115" workbookViewId="0">
      <selection activeCell="G1" sqref="G1"/>
    </sheetView>
  </sheetViews>
  <sheetFormatPr defaultRowHeight="18.75"/>
  <cols>
    <col min="1" max="2" width="3.125" customWidth="1"/>
    <col min="4" max="4" width="61.875" customWidth="1"/>
    <col min="5" max="5" width="3.25" customWidth="1"/>
  </cols>
  <sheetData>
    <row r="1" spans="1:9">
      <c r="A1" t="s">
        <v>168</v>
      </c>
      <c r="G1" s="109" t="s">
        <v>186</v>
      </c>
    </row>
    <row r="2" spans="1:9" ht="24.75" customHeight="1">
      <c r="A2" s="111" t="s">
        <v>194</v>
      </c>
      <c r="B2" s="111"/>
    </row>
    <row r="3" spans="1:9" ht="47.25" customHeight="1">
      <c r="A3" s="447" t="s">
        <v>311</v>
      </c>
      <c r="B3" s="448"/>
      <c r="C3" s="448"/>
      <c r="D3" s="448"/>
      <c r="E3" s="417"/>
    </row>
    <row r="4" spans="1:9" ht="4.5" customHeight="1"/>
    <row r="5" spans="1:9">
      <c r="A5" t="s">
        <v>193</v>
      </c>
    </row>
    <row r="6" spans="1:9">
      <c r="A6" s="446" t="s">
        <v>460</v>
      </c>
      <c r="B6" s="449"/>
      <c r="C6" s="449"/>
      <c r="D6" s="449"/>
      <c r="E6" s="450"/>
      <c r="F6" s="74"/>
      <c r="G6" s="74"/>
      <c r="H6" s="74"/>
      <c r="I6" s="74"/>
    </row>
    <row r="7" spans="1:9">
      <c r="A7" s="449"/>
      <c r="B7" s="449"/>
      <c r="C7" s="449"/>
      <c r="D7" s="449"/>
      <c r="E7" s="450"/>
      <c r="F7" s="74"/>
      <c r="G7" s="74"/>
      <c r="H7" s="74"/>
      <c r="I7" s="74"/>
    </row>
    <row r="8" spans="1:9" ht="19.5" thickBot="1">
      <c r="A8" s="451"/>
      <c r="B8" s="451"/>
      <c r="C8" s="451"/>
      <c r="D8" s="451"/>
      <c r="E8" s="452"/>
      <c r="F8" s="74"/>
      <c r="G8" s="74"/>
      <c r="H8" s="74"/>
      <c r="I8" s="74"/>
    </row>
    <row r="9" spans="1:9" ht="7.5" customHeight="1" thickTop="1">
      <c r="A9" s="14"/>
      <c r="B9" s="14"/>
      <c r="C9" s="14"/>
      <c r="D9" s="14"/>
      <c r="E9" s="14"/>
    </row>
    <row r="10" spans="1:9" ht="28.5" customHeight="1">
      <c r="A10" s="445" t="s">
        <v>318</v>
      </c>
      <c r="B10" s="445"/>
      <c r="C10" s="445"/>
      <c r="D10" s="234" t="str">
        <f>申請書!$O$22</f>
        <v>○○認定こども園</v>
      </c>
      <c r="E10" s="14"/>
    </row>
    <row r="11" spans="1:9" ht="6.75" customHeight="1">
      <c r="A11" s="69"/>
      <c r="B11" s="69"/>
      <c r="C11" s="69"/>
      <c r="D11" s="234"/>
      <c r="E11" s="14"/>
    </row>
    <row r="12" spans="1:9">
      <c r="A12" s="3" t="s">
        <v>169</v>
      </c>
    </row>
    <row r="13" spans="1:9">
      <c r="A13" s="3" t="s">
        <v>170</v>
      </c>
    </row>
    <row r="14" spans="1:9">
      <c r="C14" s="26" t="s">
        <v>171</v>
      </c>
      <c r="D14" s="21" t="s">
        <v>172</v>
      </c>
    </row>
    <row r="15" spans="1:9">
      <c r="C15" s="18"/>
      <c r="D15" s="23" t="s">
        <v>173</v>
      </c>
    </row>
    <row r="16" spans="1:9" ht="5.25" customHeight="1"/>
    <row r="17" spans="1:4">
      <c r="A17" s="3" t="s">
        <v>174</v>
      </c>
    </row>
    <row r="18" spans="1:4">
      <c r="C18" s="15" t="s">
        <v>171</v>
      </c>
      <c r="D18" s="6" t="s">
        <v>176</v>
      </c>
    </row>
    <row r="19" spans="1:4" ht="36.75" customHeight="1">
      <c r="B19" s="447" t="s">
        <v>461</v>
      </c>
      <c r="C19" s="448"/>
      <c r="D19" s="448"/>
    </row>
    <row r="20" spans="1:4" ht="24" customHeight="1">
      <c r="B20" s="443" t="s">
        <v>261</v>
      </c>
      <c r="C20" s="444"/>
      <c r="D20" s="444"/>
    </row>
    <row r="21" spans="1:4" ht="5.25" customHeight="1"/>
    <row r="22" spans="1:4">
      <c r="A22" s="3" t="s">
        <v>175</v>
      </c>
    </row>
    <row r="23" spans="1:4">
      <c r="C23" s="26" t="s">
        <v>171</v>
      </c>
      <c r="D23" s="21" t="s">
        <v>172</v>
      </c>
    </row>
    <row r="24" spans="1:4">
      <c r="C24" s="18"/>
      <c r="D24" s="23" t="s">
        <v>173</v>
      </c>
    </row>
    <row r="25" spans="1:4" ht="5.25" customHeight="1"/>
    <row r="26" spans="1:4">
      <c r="A26" s="3" t="s">
        <v>191</v>
      </c>
    </row>
    <row r="27" spans="1:4" ht="37.5">
      <c r="C27" s="15" t="s">
        <v>171</v>
      </c>
      <c r="D27" s="110" t="s">
        <v>192</v>
      </c>
    </row>
    <row r="28" spans="1:4" ht="51" customHeight="1">
      <c r="B28" s="447" t="s">
        <v>260</v>
      </c>
      <c r="C28" s="444"/>
      <c r="D28" s="444"/>
    </row>
    <row r="29" spans="1:4" ht="6" customHeight="1"/>
    <row r="30" spans="1:4" ht="19.5" thickBot="1">
      <c r="A30" s="3" t="s">
        <v>256</v>
      </c>
    </row>
    <row r="31" spans="1:4">
      <c r="B31" s="453" t="s">
        <v>257</v>
      </c>
      <c r="C31" s="454"/>
    </row>
    <row r="32" spans="1:4" ht="19.5" thickBot="1">
      <c r="B32" s="455" t="s">
        <v>397</v>
      </c>
      <c r="C32" s="456"/>
    </row>
    <row r="33" spans="1:9" ht="39.75" customHeight="1">
      <c r="C33" s="18" t="s">
        <v>258</v>
      </c>
      <c r="D33" s="110" t="s">
        <v>259</v>
      </c>
    </row>
    <row r="34" spans="1:9" ht="38.25" customHeight="1">
      <c r="B34" s="447" t="s">
        <v>262</v>
      </c>
      <c r="C34" s="448"/>
      <c r="D34" s="448"/>
    </row>
    <row r="35" spans="1:9" ht="18.75" customHeight="1"/>
    <row r="36" spans="1:9">
      <c r="A36" s="3" t="s">
        <v>310</v>
      </c>
    </row>
    <row r="37" spans="1:9">
      <c r="B37" s="413" t="s">
        <v>491</v>
      </c>
      <c r="C37" s="413"/>
      <c r="D37" s="413"/>
      <c r="I37" s="227" t="str">
        <f>IF(OR(申請書!$Q$25="",申請書!$Q$25=0),"該当","非該当")</f>
        <v>該当</v>
      </c>
    </row>
    <row r="38" spans="1:9">
      <c r="B38" s="413"/>
      <c r="C38" s="413"/>
      <c r="D38" s="413"/>
      <c r="I38" s="227">
        <f>IF(申請書!$Q$25="",0,申請書!$Q$25)</f>
        <v>0</v>
      </c>
    </row>
    <row r="39" spans="1:9" ht="10.5" customHeight="1"/>
    <row r="40" spans="1:9" ht="19.5" thickBot="1">
      <c r="A40" s="3" t="s">
        <v>312</v>
      </c>
    </row>
    <row r="41" spans="1:9">
      <c r="C41" s="228" t="s">
        <v>313</v>
      </c>
      <c r="D41" s="446" t="s">
        <v>314</v>
      </c>
    </row>
    <row r="42" spans="1:9" ht="19.5" thickBot="1">
      <c r="C42" s="232"/>
      <c r="D42" s="417"/>
    </row>
    <row r="43" spans="1:9">
      <c r="D43" s="417"/>
    </row>
    <row r="44" spans="1:9">
      <c r="D44" s="417"/>
    </row>
    <row r="45" spans="1:9">
      <c r="D45" s="417"/>
    </row>
    <row r="46" spans="1:9" ht="10.5" customHeight="1">
      <c r="D46" s="167"/>
    </row>
    <row r="47" spans="1:9" ht="19.5" thickBot="1">
      <c r="A47" s="3" t="s">
        <v>315</v>
      </c>
      <c r="D47" s="167"/>
    </row>
    <row r="48" spans="1:9">
      <c r="C48" s="228" t="s">
        <v>313</v>
      </c>
      <c r="D48" s="446" t="s">
        <v>316</v>
      </c>
    </row>
    <row r="49" spans="1:4" ht="19.5" thickBot="1">
      <c r="C49" s="232"/>
      <c r="D49" s="417"/>
    </row>
    <row r="50" spans="1:4">
      <c r="D50" s="417"/>
    </row>
    <row r="51" spans="1:4">
      <c r="D51" s="417"/>
    </row>
    <row r="52" spans="1:4" ht="33" customHeight="1">
      <c r="D52" s="417"/>
    </row>
    <row r="53" spans="1:4" ht="9" customHeight="1"/>
    <row r="54" spans="1:4">
      <c r="A54" s="3" t="s">
        <v>317</v>
      </c>
    </row>
    <row r="55" spans="1:4">
      <c r="C55" s="15" t="s">
        <v>104</v>
      </c>
      <c r="D55" s="6" t="s">
        <v>176</v>
      </c>
    </row>
    <row r="56" spans="1:4">
      <c r="B56" s="443" t="s">
        <v>459</v>
      </c>
      <c r="C56" s="444"/>
      <c r="D56" s="444"/>
    </row>
  </sheetData>
  <mergeCells count="13">
    <mergeCell ref="A3:E3"/>
    <mergeCell ref="A6:E8"/>
    <mergeCell ref="B31:C31"/>
    <mergeCell ref="B32:C32"/>
    <mergeCell ref="B28:D28"/>
    <mergeCell ref="B20:D20"/>
    <mergeCell ref="B19:D19"/>
    <mergeCell ref="B56:D56"/>
    <mergeCell ref="A10:C10"/>
    <mergeCell ref="B37:D38"/>
    <mergeCell ref="D41:D45"/>
    <mergeCell ref="D48:D52"/>
    <mergeCell ref="B34:D34"/>
  </mergeCells>
  <phoneticPr fontId="2"/>
  <hyperlinks>
    <hyperlink ref="G1" location="総括表!A1" display="総括表に戻る"/>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2"/>
  <sheetViews>
    <sheetView view="pageBreakPreview" zoomScaleNormal="100" zoomScaleSheetLayoutView="100" workbookViewId="0">
      <selection activeCell="C20" sqref="C20:J22"/>
    </sheetView>
  </sheetViews>
  <sheetFormatPr defaultRowHeight="18.75"/>
  <cols>
    <col min="1" max="1" width="2.25" customWidth="1"/>
    <col min="2" max="2" width="7.25" customWidth="1"/>
    <col min="11" max="11" width="2.25" customWidth="1"/>
  </cols>
  <sheetData>
    <row r="1" spans="1:14">
      <c r="H1" s="457" t="str">
        <f>"令和"&amp;申請書!$V$6&amp;"年"&amp;申請書!$X$6&amp;"月"&amp;申請書!$AA$6&amp;"日"</f>
        <v>令和5年月日</v>
      </c>
      <c r="I1" s="457"/>
      <c r="J1" s="457"/>
      <c r="M1" s="109" t="s">
        <v>186</v>
      </c>
    </row>
    <row r="3" spans="1:14" ht="24">
      <c r="B3" s="458" t="s">
        <v>179</v>
      </c>
      <c r="C3" s="417"/>
      <c r="D3" s="417"/>
      <c r="E3" s="417"/>
      <c r="F3" s="417"/>
      <c r="G3" s="417"/>
      <c r="H3" s="417"/>
      <c r="I3" s="417"/>
      <c r="J3" s="417"/>
    </row>
    <row r="4" spans="1:14">
      <c r="A4" s="25"/>
      <c r="B4" s="25"/>
    </row>
    <row r="5" spans="1:14" ht="24" customHeight="1">
      <c r="A5" s="468" t="s">
        <v>9</v>
      </c>
      <c r="B5" s="469"/>
      <c r="C5" s="459" t="str">
        <f>申請書!$O$22</f>
        <v>○○認定こども園</v>
      </c>
      <c r="D5" s="460"/>
      <c r="E5" s="461"/>
      <c r="F5" s="385"/>
      <c r="G5" s="386"/>
      <c r="H5" s="386"/>
      <c r="I5" s="386"/>
      <c r="J5" s="386"/>
      <c r="K5" s="385"/>
    </row>
    <row r="6" spans="1:14">
      <c r="C6" s="19"/>
      <c r="N6" s="14"/>
    </row>
    <row r="7" spans="1:14">
      <c r="C7" s="19"/>
      <c r="D7" s="14"/>
      <c r="N7" s="14"/>
    </row>
    <row r="8" spans="1:14" ht="9" customHeight="1">
      <c r="C8" s="19"/>
      <c r="D8" s="14"/>
      <c r="N8" s="14"/>
    </row>
    <row r="9" spans="1:14" ht="9.75" customHeight="1">
      <c r="A9" s="26"/>
      <c r="B9" s="17"/>
      <c r="C9" s="17"/>
      <c r="D9" s="17"/>
      <c r="E9" s="17"/>
      <c r="F9" s="17"/>
      <c r="G9" s="17"/>
      <c r="H9" s="17"/>
      <c r="I9" s="17"/>
      <c r="J9" s="17"/>
      <c r="K9" s="21"/>
    </row>
    <row r="10" spans="1:14">
      <c r="A10" s="27"/>
      <c r="B10" s="31" t="s">
        <v>10</v>
      </c>
      <c r="C10" s="14"/>
      <c r="D10" s="14"/>
      <c r="E10" s="14"/>
      <c r="F10" s="14"/>
      <c r="G10" s="14"/>
      <c r="H10" s="14"/>
      <c r="I10" s="14"/>
      <c r="J10" s="14"/>
      <c r="K10" s="28"/>
    </row>
    <row r="11" spans="1:14">
      <c r="A11" s="27"/>
      <c r="B11" s="14"/>
      <c r="C11" s="14"/>
      <c r="D11" s="14"/>
      <c r="E11" s="14"/>
      <c r="F11" s="14"/>
      <c r="G11" s="14"/>
      <c r="H11" s="14"/>
      <c r="I11" s="14"/>
      <c r="J11" s="14"/>
      <c r="K11" s="28"/>
    </row>
    <row r="12" spans="1:14" ht="31.5" customHeight="1">
      <c r="A12" s="27"/>
      <c r="B12" s="15" t="s">
        <v>11</v>
      </c>
      <c r="C12" s="464"/>
      <c r="D12" s="465"/>
      <c r="E12" s="466"/>
      <c r="F12" s="462" t="s">
        <v>12</v>
      </c>
      <c r="G12" s="462"/>
      <c r="H12" s="246"/>
      <c r="I12" s="247"/>
      <c r="J12" s="243"/>
      <c r="K12" s="28"/>
    </row>
    <row r="13" spans="1:14">
      <c r="A13" s="27"/>
      <c r="B13" s="14"/>
      <c r="C13" s="14"/>
      <c r="D13" s="14"/>
      <c r="E13" s="14"/>
      <c r="F13" s="14"/>
      <c r="G13" s="14"/>
      <c r="H13" s="14"/>
      <c r="I13" s="14"/>
      <c r="J13" s="14"/>
      <c r="K13" s="28"/>
    </row>
    <row r="14" spans="1:14">
      <c r="A14" s="27"/>
      <c r="B14" s="31" t="s">
        <v>13</v>
      </c>
      <c r="C14" s="14"/>
      <c r="D14" s="14"/>
      <c r="E14" s="14"/>
      <c r="F14" s="14"/>
      <c r="G14" s="14"/>
      <c r="H14" s="14"/>
      <c r="I14" s="14"/>
      <c r="J14" s="14"/>
      <c r="K14" s="28"/>
    </row>
    <row r="15" spans="1:14">
      <c r="A15" s="27"/>
      <c r="B15" s="14"/>
      <c r="C15" s="14" t="s">
        <v>14</v>
      </c>
      <c r="D15" s="14"/>
      <c r="E15" s="14"/>
      <c r="F15" s="14"/>
      <c r="G15" s="14"/>
      <c r="H15" s="14"/>
      <c r="I15" s="14"/>
      <c r="J15" s="14"/>
      <c r="K15" s="28"/>
    </row>
    <row r="16" spans="1:14" ht="8.25" customHeight="1">
      <c r="A16" s="27"/>
      <c r="B16" s="14"/>
      <c r="C16" s="14"/>
      <c r="D16" s="14"/>
      <c r="E16" s="14"/>
      <c r="F16" s="14"/>
      <c r="G16" s="14"/>
      <c r="H16" s="14"/>
      <c r="I16" s="14"/>
      <c r="J16" s="14"/>
      <c r="K16" s="28"/>
    </row>
    <row r="17" spans="1:11">
      <c r="A17" s="27"/>
      <c r="B17" s="238"/>
      <c r="C17" s="463" t="s">
        <v>17</v>
      </c>
      <c r="D17" s="463"/>
      <c r="E17" s="463"/>
      <c r="F17" s="463"/>
      <c r="G17" s="463"/>
      <c r="H17" s="463"/>
      <c r="I17" s="463"/>
      <c r="J17" s="463"/>
      <c r="K17" s="28"/>
    </row>
    <row r="18" spans="1:11">
      <c r="A18" s="27"/>
      <c r="B18" s="14"/>
      <c r="C18" s="463"/>
      <c r="D18" s="463"/>
      <c r="E18" s="463"/>
      <c r="F18" s="463"/>
      <c r="G18" s="463"/>
      <c r="H18" s="463"/>
      <c r="I18" s="463"/>
      <c r="J18" s="463"/>
      <c r="K18" s="28"/>
    </row>
    <row r="19" spans="1:11" ht="5.25" customHeight="1">
      <c r="A19" s="27"/>
      <c r="B19" s="14"/>
      <c r="C19" s="29"/>
      <c r="D19" s="29"/>
      <c r="E19" s="29"/>
      <c r="F19" s="29"/>
      <c r="G19" s="29"/>
      <c r="H19" s="29"/>
      <c r="I19" s="29"/>
      <c r="J19" s="29"/>
      <c r="K19" s="28"/>
    </row>
    <row r="20" spans="1:11">
      <c r="A20" s="27"/>
      <c r="B20" s="238"/>
      <c r="C20" s="463" t="s">
        <v>18</v>
      </c>
      <c r="D20" s="463"/>
      <c r="E20" s="463"/>
      <c r="F20" s="463"/>
      <c r="G20" s="463"/>
      <c r="H20" s="463"/>
      <c r="I20" s="463"/>
      <c r="J20" s="463"/>
      <c r="K20" s="28"/>
    </row>
    <row r="21" spans="1:11">
      <c r="A21" s="27"/>
      <c r="B21" s="14"/>
      <c r="C21" s="463"/>
      <c r="D21" s="463"/>
      <c r="E21" s="463"/>
      <c r="F21" s="463"/>
      <c r="G21" s="463"/>
      <c r="H21" s="463"/>
      <c r="I21" s="463"/>
      <c r="J21" s="463"/>
      <c r="K21" s="28"/>
    </row>
    <row r="22" spans="1:11">
      <c r="A22" s="27"/>
      <c r="B22" s="14"/>
      <c r="C22" s="463"/>
      <c r="D22" s="463"/>
      <c r="E22" s="463"/>
      <c r="F22" s="463"/>
      <c r="G22" s="463"/>
      <c r="H22" s="463"/>
      <c r="I22" s="463"/>
      <c r="J22" s="463"/>
      <c r="K22" s="28"/>
    </row>
    <row r="23" spans="1:11">
      <c r="A23" s="27"/>
      <c r="B23" s="14"/>
      <c r="C23" s="475" t="s">
        <v>19</v>
      </c>
      <c r="D23" s="476"/>
      <c r="E23" s="476"/>
      <c r="F23" s="476"/>
      <c r="G23" s="476"/>
      <c r="H23" s="476"/>
      <c r="I23" s="476"/>
      <c r="J23" s="477"/>
      <c r="K23" s="28"/>
    </row>
    <row r="24" spans="1:11">
      <c r="A24" s="27"/>
      <c r="B24" s="14"/>
      <c r="C24" s="478"/>
      <c r="D24" s="479"/>
      <c r="E24" s="479"/>
      <c r="F24" s="479"/>
      <c r="G24" s="479"/>
      <c r="H24" s="479"/>
      <c r="I24" s="479"/>
      <c r="J24" s="480"/>
      <c r="K24" s="28"/>
    </row>
    <row r="25" spans="1:11">
      <c r="A25" s="27"/>
      <c r="B25" s="14"/>
      <c r="C25" s="481" t="s">
        <v>20</v>
      </c>
      <c r="D25" s="482"/>
      <c r="E25" s="482"/>
      <c r="F25" s="482"/>
      <c r="G25" s="482"/>
      <c r="H25" s="482"/>
      <c r="I25" s="482"/>
      <c r="J25" s="483"/>
      <c r="K25" s="28"/>
    </row>
    <row r="26" spans="1:11">
      <c r="A26" s="27"/>
      <c r="B26" s="14"/>
      <c r="C26" s="484"/>
      <c r="D26" s="485"/>
      <c r="E26" s="485"/>
      <c r="F26" s="485"/>
      <c r="G26" s="485"/>
      <c r="H26" s="485"/>
      <c r="I26" s="485"/>
      <c r="J26" s="486"/>
      <c r="K26" s="28"/>
    </row>
    <row r="27" spans="1:11">
      <c r="A27" s="27"/>
      <c r="B27" s="14"/>
      <c r="C27" s="487"/>
      <c r="D27" s="485"/>
      <c r="E27" s="485"/>
      <c r="F27" s="485"/>
      <c r="G27" s="485"/>
      <c r="H27" s="485"/>
      <c r="I27" s="485"/>
      <c r="J27" s="486"/>
      <c r="K27" s="28"/>
    </row>
    <row r="28" spans="1:11">
      <c r="A28" s="27"/>
      <c r="B28" s="14"/>
      <c r="C28" s="488"/>
      <c r="D28" s="489"/>
      <c r="E28" s="489"/>
      <c r="F28" s="489"/>
      <c r="G28" s="489"/>
      <c r="H28" s="489"/>
      <c r="I28" s="489"/>
      <c r="J28" s="490"/>
      <c r="K28" s="28"/>
    </row>
    <row r="29" spans="1:11" ht="7.5" customHeight="1">
      <c r="A29" s="27"/>
      <c r="B29" s="14"/>
      <c r="C29" s="14"/>
      <c r="D29" s="14"/>
      <c r="E29" s="14"/>
      <c r="F29" s="14"/>
      <c r="G29" s="14"/>
      <c r="H29" s="14"/>
      <c r="I29" s="14"/>
      <c r="J29" s="14"/>
      <c r="K29" s="28"/>
    </row>
    <row r="30" spans="1:11">
      <c r="A30" s="27"/>
      <c r="B30" s="238"/>
      <c r="C30" s="472" t="s">
        <v>21</v>
      </c>
      <c r="D30" s="472"/>
      <c r="E30" s="472"/>
      <c r="F30" s="472"/>
      <c r="G30" s="472"/>
      <c r="H30" s="14"/>
      <c r="I30" s="14"/>
      <c r="J30" s="14"/>
      <c r="K30" s="28"/>
    </row>
    <row r="31" spans="1:11">
      <c r="A31" s="27"/>
      <c r="B31" s="14"/>
      <c r="C31" s="468" t="s">
        <v>22</v>
      </c>
      <c r="D31" s="462"/>
      <c r="E31" s="462"/>
      <c r="F31" s="462"/>
      <c r="G31" s="470"/>
      <c r="H31" s="465"/>
      <c r="I31" s="465"/>
      <c r="J31" s="6" t="s">
        <v>24</v>
      </c>
      <c r="K31" s="28"/>
    </row>
    <row r="32" spans="1:11">
      <c r="A32" s="27"/>
      <c r="B32" s="14"/>
      <c r="C32" s="471" t="s">
        <v>23</v>
      </c>
      <c r="D32" s="472"/>
      <c r="E32" s="472"/>
      <c r="F32" s="472"/>
      <c r="G32" s="473"/>
      <c r="H32" s="474"/>
      <c r="I32" s="474"/>
      <c r="J32" s="23" t="s">
        <v>24</v>
      </c>
      <c r="K32" s="28"/>
    </row>
    <row r="33" spans="1:11" ht="7.5" customHeight="1">
      <c r="A33" s="27"/>
      <c r="B33" s="14"/>
      <c r="C33" s="14"/>
      <c r="D33" s="14"/>
      <c r="E33" s="14"/>
      <c r="F33" s="14"/>
      <c r="G33" s="14"/>
      <c r="H33" s="14"/>
      <c r="I33" s="14"/>
      <c r="J33" s="14"/>
      <c r="K33" s="28"/>
    </row>
    <row r="34" spans="1:11">
      <c r="A34" s="27"/>
      <c r="B34" s="238"/>
      <c r="C34" s="450" t="s">
        <v>25</v>
      </c>
      <c r="D34" s="450"/>
      <c r="E34" s="450"/>
      <c r="F34" s="450"/>
      <c r="G34" s="450"/>
      <c r="H34" s="450"/>
      <c r="I34" s="450"/>
      <c r="J34" s="450"/>
      <c r="K34" s="28"/>
    </row>
    <row r="35" spans="1:11">
      <c r="A35" s="27"/>
      <c r="B35" s="14"/>
      <c r="C35" s="14"/>
      <c r="D35" s="14"/>
      <c r="E35" s="14"/>
      <c r="F35" s="14"/>
      <c r="G35" s="14"/>
      <c r="H35" s="14"/>
      <c r="I35" s="14"/>
      <c r="J35" s="14"/>
      <c r="K35" s="28"/>
    </row>
    <row r="36" spans="1:11">
      <c r="A36" s="27"/>
      <c r="B36" s="238"/>
      <c r="C36" s="463" t="s">
        <v>26</v>
      </c>
      <c r="D36" s="463"/>
      <c r="E36" s="463"/>
      <c r="F36" s="463"/>
      <c r="G36" s="463"/>
      <c r="H36" s="463"/>
      <c r="I36" s="463"/>
      <c r="J36" s="463"/>
      <c r="K36" s="28"/>
    </row>
    <row r="37" spans="1:11">
      <c r="A37" s="27"/>
      <c r="B37" s="14"/>
      <c r="C37" s="463"/>
      <c r="D37" s="463"/>
      <c r="E37" s="463"/>
      <c r="F37" s="463"/>
      <c r="G37" s="463"/>
      <c r="H37" s="463"/>
      <c r="I37" s="463"/>
      <c r="J37" s="463"/>
      <c r="K37" s="28"/>
    </row>
    <row r="38" spans="1:11" ht="9" customHeight="1">
      <c r="A38" s="18"/>
      <c r="B38" s="25"/>
      <c r="C38" s="30"/>
      <c r="D38" s="30"/>
      <c r="E38" s="30"/>
      <c r="F38" s="30"/>
      <c r="G38" s="30"/>
      <c r="H38" s="30"/>
      <c r="I38" s="30"/>
      <c r="J38" s="30"/>
      <c r="K38" s="23"/>
    </row>
    <row r="39" spans="1:11" ht="9.75" customHeight="1"/>
    <row r="40" spans="1:11">
      <c r="B40" s="467" t="s">
        <v>27</v>
      </c>
      <c r="C40" s="467"/>
      <c r="D40" s="467"/>
      <c r="E40" s="467"/>
      <c r="F40" s="467"/>
      <c r="G40" s="467"/>
      <c r="H40" s="467"/>
      <c r="I40" s="467"/>
      <c r="J40" s="467"/>
    </row>
    <row r="41" spans="1:11">
      <c r="B41" s="467"/>
      <c r="C41" s="467"/>
      <c r="D41" s="467"/>
      <c r="E41" s="467"/>
      <c r="F41" s="467"/>
      <c r="G41" s="467"/>
      <c r="H41" s="467"/>
      <c r="I41" s="467"/>
      <c r="J41" s="467"/>
    </row>
    <row r="42" spans="1:11">
      <c r="B42" s="467"/>
      <c r="C42" s="467"/>
      <c r="D42" s="467"/>
      <c r="E42" s="467"/>
      <c r="F42" s="467"/>
      <c r="G42" s="467"/>
      <c r="H42" s="467"/>
      <c r="I42" s="467"/>
      <c r="J42" s="467"/>
    </row>
  </sheetData>
  <mergeCells count="19">
    <mergeCell ref="B40:J42"/>
    <mergeCell ref="A5:B5"/>
    <mergeCell ref="C31:G31"/>
    <mergeCell ref="C32:G32"/>
    <mergeCell ref="H31:I31"/>
    <mergeCell ref="H32:I32"/>
    <mergeCell ref="C30:G30"/>
    <mergeCell ref="C34:J34"/>
    <mergeCell ref="C17:J18"/>
    <mergeCell ref="C20:J22"/>
    <mergeCell ref="C23:J24"/>
    <mergeCell ref="C25:J25"/>
    <mergeCell ref="C26:J28"/>
    <mergeCell ref="H1:J1"/>
    <mergeCell ref="B3:J3"/>
    <mergeCell ref="C5:E5"/>
    <mergeCell ref="F12:G12"/>
    <mergeCell ref="C36:J37"/>
    <mergeCell ref="C12:E12"/>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053" r:id="rId4" name="Check Box 5">
              <controlPr defaultSize="0" autoFill="0" autoLine="0" autoPict="0">
                <anchor moveWithCells="1">
                  <from>
                    <xdr:col>7</xdr:col>
                    <xdr:colOff>114300</xdr:colOff>
                    <xdr:row>11</xdr:row>
                    <xdr:rowOff>47625</xdr:rowOff>
                  </from>
                  <to>
                    <xdr:col>8</xdr:col>
                    <xdr:colOff>400050</xdr:colOff>
                    <xdr:row>11</xdr:row>
                    <xdr:rowOff>333375</xdr:rowOff>
                  </to>
                </anchor>
              </controlPr>
            </control>
          </mc:Choice>
        </mc:AlternateContent>
        <mc:AlternateContent xmlns:mc="http://schemas.openxmlformats.org/markup-compatibility/2006">
          <mc:Choice Requires="x14">
            <control shapeId="2054" r:id="rId5" name="Check Box 6">
              <controlPr defaultSize="0" autoFill="0" autoLine="0" autoPict="0">
                <anchor moveWithCells="1">
                  <from>
                    <xdr:col>8</xdr:col>
                    <xdr:colOff>361950</xdr:colOff>
                    <xdr:row>11</xdr:row>
                    <xdr:rowOff>47625</xdr:rowOff>
                  </from>
                  <to>
                    <xdr:col>9</xdr:col>
                    <xdr:colOff>647700</xdr:colOff>
                    <xdr:row>11</xdr:row>
                    <xdr:rowOff>333375</xdr:rowOff>
                  </to>
                </anchor>
              </controlPr>
            </control>
          </mc:Choice>
        </mc:AlternateContent>
        <mc:AlternateContent xmlns:mc="http://schemas.openxmlformats.org/markup-compatibility/2006">
          <mc:Choice Requires="x14">
            <control shapeId="2055" r:id="rId6" name="Check Box 7">
              <controlPr defaultSize="0" autoFill="0" autoLine="0" autoPict="0">
                <anchor moveWithCells="1">
                  <from>
                    <xdr:col>1</xdr:col>
                    <xdr:colOff>304800</xdr:colOff>
                    <xdr:row>15</xdr:row>
                    <xdr:rowOff>95250</xdr:rowOff>
                  </from>
                  <to>
                    <xdr:col>2</xdr:col>
                    <xdr:colOff>38100</xdr:colOff>
                    <xdr:row>16</xdr:row>
                    <xdr:rowOff>228600</xdr:rowOff>
                  </to>
                </anchor>
              </controlPr>
            </control>
          </mc:Choice>
        </mc:AlternateContent>
        <mc:AlternateContent xmlns:mc="http://schemas.openxmlformats.org/markup-compatibility/2006">
          <mc:Choice Requires="x14">
            <control shapeId="2056" r:id="rId7" name="Check Box 8">
              <controlPr defaultSize="0" autoFill="0" autoLine="0" autoPict="0">
                <anchor moveWithCells="1">
                  <from>
                    <xdr:col>1</xdr:col>
                    <xdr:colOff>314325</xdr:colOff>
                    <xdr:row>32</xdr:row>
                    <xdr:rowOff>85725</xdr:rowOff>
                  </from>
                  <to>
                    <xdr:col>2</xdr:col>
                    <xdr:colOff>47625</xdr:colOff>
                    <xdr:row>33</xdr:row>
                    <xdr:rowOff>228600</xdr:rowOff>
                  </to>
                </anchor>
              </controlPr>
            </control>
          </mc:Choice>
        </mc:AlternateContent>
        <mc:AlternateContent xmlns:mc="http://schemas.openxmlformats.org/markup-compatibility/2006">
          <mc:Choice Requires="x14">
            <control shapeId="2057" r:id="rId8" name="Check Box 9">
              <controlPr defaultSize="0" autoFill="0" autoLine="0" autoPict="0">
                <anchor moveWithCells="1">
                  <from>
                    <xdr:col>1</xdr:col>
                    <xdr:colOff>314325</xdr:colOff>
                    <xdr:row>28</xdr:row>
                    <xdr:rowOff>85725</xdr:rowOff>
                  </from>
                  <to>
                    <xdr:col>2</xdr:col>
                    <xdr:colOff>47625</xdr:colOff>
                    <xdr:row>29</xdr:row>
                    <xdr:rowOff>228600</xdr:rowOff>
                  </to>
                </anchor>
              </controlPr>
            </control>
          </mc:Choice>
        </mc:AlternateContent>
        <mc:AlternateContent xmlns:mc="http://schemas.openxmlformats.org/markup-compatibility/2006">
          <mc:Choice Requires="x14">
            <control shapeId="2058" r:id="rId9" name="Check Box 10">
              <controlPr defaultSize="0" autoFill="0" autoLine="0" autoPict="0">
                <anchor moveWithCells="1">
                  <from>
                    <xdr:col>1</xdr:col>
                    <xdr:colOff>304800</xdr:colOff>
                    <xdr:row>18</xdr:row>
                    <xdr:rowOff>57150</xdr:rowOff>
                  </from>
                  <to>
                    <xdr:col>2</xdr:col>
                    <xdr:colOff>38100</xdr:colOff>
                    <xdr:row>19</xdr:row>
                    <xdr:rowOff>228600</xdr:rowOff>
                  </to>
                </anchor>
              </controlPr>
            </control>
          </mc:Choice>
        </mc:AlternateContent>
        <mc:AlternateContent xmlns:mc="http://schemas.openxmlformats.org/markup-compatibility/2006">
          <mc:Choice Requires="x14">
            <control shapeId="2059" r:id="rId10" name="Check Box 11">
              <controlPr defaultSize="0" autoFill="0" autoLine="0" autoPict="0">
                <anchor moveWithCells="1">
                  <from>
                    <xdr:col>1</xdr:col>
                    <xdr:colOff>314325</xdr:colOff>
                    <xdr:row>34</xdr:row>
                    <xdr:rowOff>219075</xdr:rowOff>
                  </from>
                  <to>
                    <xdr:col>2</xdr:col>
                    <xdr:colOff>47625</xdr:colOff>
                    <xdr:row>35</xdr:row>
                    <xdr:rowOff>219075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
  <sheetViews>
    <sheetView view="pageBreakPreview" zoomScaleNormal="100" zoomScaleSheetLayoutView="100" workbookViewId="0">
      <selection activeCell="A24" sqref="A24"/>
    </sheetView>
  </sheetViews>
  <sheetFormatPr defaultRowHeight="18.75"/>
  <cols>
    <col min="1" max="1" width="7" customWidth="1"/>
    <col min="2" max="2" width="16.125" customWidth="1"/>
    <col min="3" max="3" width="6.375" customWidth="1"/>
    <col min="4" max="4" width="5.25" bestFit="1" customWidth="1"/>
    <col min="5" max="5" width="12.75" customWidth="1"/>
    <col min="6" max="6" width="3.75" customWidth="1"/>
    <col min="9" max="9" width="14.625" customWidth="1"/>
  </cols>
  <sheetData>
    <row r="1" spans="1:11">
      <c r="G1" s="457" t="str">
        <f>"令和"&amp;申請書!$V$6&amp;"年"&amp;申請書!$X$6&amp;"月"&amp;申請書!$AA$6&amp;"日"</f>
        <v>令和5年月日</v>
      </c>
      <c r="H1" s="457"/>
      <c r="I1" s="457"/>
      <c r="K1" s="109" t="s">
        <v>186</v>
      </c>
    </row>
    <row r="2" spans="1:11" ht="6" customHeight="1"/>
    <row r="3" spans="1:11" ht="24">
      <c r="B3" s="458" t="s">
        <v>178</v>
      </c>
      <c r="C3" s="417"/>
      <c r="D3" s="417"/>
      <c r="E3" s="417"/>
      <c r="F3" s="417"/>
      <c r="G3" s="417"/>
      <c r="H3" s="417"/>
    </row>
    <row r="4" spans="1:11" ht="7.5" customHeight="1" thickBot="1"/>
    <row r="5" spans="1:11" ht="27" customHeight="1" thickBot="1">
      <c r="A5" s="502" t="s">
        <v>0</v>
      </c>
      <c r="B5" s="503"/>
      <c r="C5" s="504" t="str">
        <f>申請書!$O$22</f>
        <v>○○認定こども園</v>
      </c>
      <c r="D5" s="504"/>
      <c r="E5" s="504"/>
      <c r="F5" s="504"/>
      <c r="G5" s="504"/>
      <c r="H5" s="504"/>
      <c r="I5" s="505"/>
    </row>
    <row r="6" spans="1:11" ht="9" customHeight="1">
      <c r="A6" s="497"/>
      <c r="B6" s="497"/>
    </row>
    <row r="7" spans="1:11" ht="19.5" thickBot="1">
      <c r="A7" s="3" t="s">
        <v>2</v>
      </c>
    </row>
    <row r="8" spans="1:11" ht="38.25" customHeight="1">
      <c r="A8" s="4" t="s">
        <v>3</v>
      </c>
      <c r="B8" s="506" t="s">
        <v>4</v>
      </c>
      <c r="C8" s="506"/>
      <c r="D8" s="506"/>
      <c r="E8" s="507" t="s">
        <v>396</v>
      </c>
      <c r="F8" s="508"/>
      <c r="G8" s="506" t="s">
        <v>5</v>
      </c>
      <c r="H8" s="506"/>
      <c r="I8" s="509"/>
    </row>
    <row r="9" spans="1:11" ht="39.950000000000003" customHeight="1">
      <c r="A9" s="5">
        <v>1</v>
      </c>
      <c r="B9" s="242"/>
      <c r="C9" s="243"/>
      <c r="D9" s="1" t="s">
        <v>6</v>
      </c>
      <c r="E9" s="242"/>
      <c r="F9" s="6" t="s">
        <v>7</v>
      </c>
      <c r="G9" s="498"/>
      <c r="H9" s="498"/>
      <c r="I9" s="499"/>
    </row>
    <row r="10" spans="1:11" ht="39.950000000000003" customHeight="1">
      <c r="A10" s="5">
        <v>2</v>
      </c>
      <c r="B10" s="242"/>
      <c r="C10" s="243"/>
      <c r="D10" s="1" t="s">
        <v>6</v>
      </c>
      <c r="E10" s="242"/>
      <c r="F10" s="6" t="s">
        <v>7</v>
      </c>
      <c r="G10" s="498"/>
      <c r="H10" s="498"/>
      <c r="I10" s="499"/>
    </row>
    <row r="11" spans="1:11" ht="39.950000000000003" customHeight="1">
      <c r="A11" s="5">
        <v>3</v>
      </c>
      <c r="B11" s="242"/>
      <c r="C11" s="243"/>
      <c r="D11" s="1" t="s">
        <v>6</v>
      </c>
      <c r="E11" s="242"/>
      <c r="F11" s="6" t="s">
        <v>7</v>
      </c>
      <c r="G11" s="498"/>
      <c r="H11" s="498"/>
      <c r="I11" s="499"/>
    </row>
    <row r="12" spans="1:11" ht="39.950000000000003" customHeight="1">
      <c r="A12" s="5">
        <v>4</v>
      </c>
      <c r="B12" s="242"/>
      <c r="C12" s="243"/>
      <c r="D12" s="1" t="s">
        <v>6</v>
      </c>
      <c r="E12" s="242"/>
      <c r="F12" s="6" t="s">
        <v>7</v>
      </c>
      <c r="G12" s="498"/>
      <c r="H12" s="498"/>
      <c r="I12" s="499"/>
    </row>
    <row r="13" spans="1:11" ht="39.950000000000003" customHeight="1">
      <c r="A13" s="5">
        <v>5</v>
      </c>
      <c r="B13" s="242"/>
      <c r="C13" s="243"/>
      <c r="D13" s="1" t="s">
        <v>6</v>
      </c>
      <c r="E13" s="242"/>
      <c r="F13" s="6" t="s">
        <v>7</v>
      </c>
      <c r="G13" s="498"/>
      <c r="H13" s="498"/>
      <c r="I13" s="499"/>
    </row>
    <row r="14" spans="1:11" ht="39.950000000000003" customHeight="1">
      <c r="A14" s="5">
        <v>6</v>
      </c>
      <c r="B14" s="242"/>
      <c r="C14" s="243"/>
      <c r="D14" s="1" t="s">
        <v>6</v>
      </c>
      <c r="E14" s="242"/>
      <c r="F14" s="6" t="s">
        <v>7</v>
      </c>
      <c r="G14" s="498"/>
      <c r="H14" s="498"/>
      <c r="I14" s="499"/>
    </row>
    <row r="15" spans="1:11" ht="39.950000000000003" customHeight="1">
      <c r="A15" s="5">
        <v>7</v>
      </c>
      <c r="B15" s="242"/>
      <c r="C15" s="243"/>
      <c r="D15" s="1" t="s">
        <v>6</v>
      </c>
      <c r="E15" s="242"/>
      <c r="F15" s="6" t="s">
        <v>7</v>
      </c>
      <c r="G15" s="498"/>
      <c r="H15" s="498"/>
      <c r="I15" s="499"/>
    </row>
    <row r="16" spans="1:11" ht="39.950000000000003" customHeight="1">
      <c r="A16" s="5">
        <v>8</v>
      </c>
      <c r="B16" s="242"/>
      <c r="C16" s="243"/>
      <c r="D16" s="1" t="s">
        <v>6</v>
      </c>
      <c r="E16" s="242"/>
      <c r="F16" s="6" t="s">
        <v>7</v>
      </c>
      <c r="G16" s="498"/>
      <c r="H16" s="498"/>
      <c r="I16" s="499"/>
    </row>
    <row r="17" spans="1:9" ht="39.950000000000003" customHeight="1">
      <c r="A17" s="5">
        <v>9</v>
      </c>
      <c r="B17" s="242"/>
      <c r="C17" s="243"/>
      <c r="D17" s="1" t="s">
        <v>6</v>
      </c>
      <c r="E17" s="242"/>
      <c r="F17" s="6" t="s">
        <v>7</v>
      </c>
      <c r="G17" s="498"/>
      <c r="H17" s="498"/>
      <c r="I17" s="499"/>
    </row>
    <row r="18" spans="1:9" ht="39.950000000000003" customHeight="1">
      <c r="A18" s="5">
        <v>10</v>
      </c>
      <c r="B18" s="242"/>
      <c r="C18" s="243"/>
      <c r="D18" s="1" t="s">
        <v>6</v>
      </c>
      <c r="E18" s="242"/>
      <c r="F18" s="6" t="s">
        <v>7</v>
      </c>
      <c r="G18" s="498"/>
      <c r="H18" s="498"/>
      <c r="I18" s="499"/>
    </row>
    <row r="19" spans="1:9" ht="39.950000000000003" customHeight="1">
      <c r="A19" s="5">
        <v>11</v>
      </c>
      <c r="B19" s="242"/>
      <c r="C19" s="243"/>
      <c r="D19" s="1" t="s">
        <v>6</v>
      </c>
      <c r="E19" s="242"/>
      <c r="F19" s="6" t="s">
        <v>7</v>
      </c>
      <c r="G19" s="498"/>
      <c r="H19" s="498"/>
      <c r="I19" s="499"/>
    </row>
    <row r="20" spans="1:9" ht="39.950000000000003" customHeight="1" thickBot="1">
      <c r="A20" s="7">
        <v>12</v>
      </c>
      <c r="B20" s="244"/>
      <c r="C20" s="245"/>
      <c r="D20" s="9" t="s">
        <v>6</v>
      </c>
      <c r="E20" s="244"/>
      <c r="F20" s="8" t="s">
        <v>7</v>
      </c>
      <c r="G20" s="500"/>
      <c r="H20" s="500"/>
      <c r="I20" s="501"/>
    </row>
    <row r="21" spans="1:9" ht="39.950000000000003" customHeight="1" thickTop="1" thickBot="1">
      <c r="A21" s="10" t="s">
        <v>8</v>
      </c>
      <c r="B21" s="491" t="str">
        <f>COUNTA(B9:B20)&amp;"　　学級　　　"</f>
        <v>0　　学級　　　</v>
      </c>
      <c r="C21" s="492"/>
      <c r="D21" s="493"/>
      <c r="E21" s="11">
        <f>SUM(E9:E20)</f>
        <v>0</v>
      </c>
      <c r="F21" s="12" t="s">
        <v>7</v>
      </c>
      <c r="G21" s="494"/>
      <c r="H21" s="494"/>
      <c r="I21" s="495"/>
    </row>
    <row r="22" spans="1:9" ht="39.950000000000003" customHeight="1">
      <c r="A22" s="496" t="s">
        <v>490</v>
      </c>
      <c r="B22" s="497"/>
      <c r="C22" s="497"/>
      <c r="D22" s="497"/>
      <c r="E22" s="497"/>
      <c r="F22" s="497"/>
      <c r="G22" s="497"/>
      <c r="H22" s="497"/>
      <c r="I22" s="497"/>
    </row>
    <row r="23" spans="1:9" ht="61.5" customHeight="1">
      <c r="A23" s="417"/>
      <c r="B23" s="417"/>
      <c r="C23" s="417"/>
      <c r="D23" s="417"/>
      <c r="E23" s="417"/>
      <c r="F23" s="417"/>
      <c r="G23" s="417"/>
      <c r="H23" s="417"/>
      <c r="I23" s="417"/>
    </row>
  </sheetData>
  <mergeCells count="23">
    <mergeCell ref="G14:I14"/>
    <mergeCell ref="G1:I1"/>
    <mergeCell ref="B3:H3"/>
    <mergeCell ref="A5:B5"/>
    <mergeCell ref="C5:I5"/>
    <mergeCell ref="B8:D8"/>
    <mergeCell ref="E8:F8"/>
    <mergeCell ref="G8:I8"/>
    <mergeCell ref="G9:I9"/>
    <mergeCell ref="G10:I10"/>
    <mergeCell ref="G11:I11"/>
    <mergeCell ref="G12:I12"/>
    <mergeCell ref="G13:I13"/>
    <mergeCell ref="A6:B6"/>
    <mergeCell ref="B21:D21"/>
    <mergeCell ref="G21:I21"/>
    <mergeCell ref="A22:I23"/>
    <mergeCell ref="G15:I15"/>
    <mergeCell ref="G16:I16"/>
    <mergeCell ref="G17:I17"/>
    <mergeCell ref="G18:I18"/>
    <mergeCell ref="G19:I19"/>
    <mergeCell ref="G20:I20"/>
  </mergeCells>
  <phoneticPr fontId="2"/>
  <hyperlinks>
    <hyperlink ref="K1" location="総括表!A1" display="総括表に戻る"/>
  </hyperlinks>
  <pageMargins left="0.70866141732283472" right="0.70866141732283472" top="0.74803149606299213" bottom="0.55118110236220474" header="0.31496062992125984" footer="0.31496062992125984"/>
  <pageSetup paperSize="9" scale="95"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view="pageBreakPreview" zoomScaleNormal="100" zoomScaleSheetLayoutView="100" workbookViewId="0">
      <selection activeCell="M20" sqref="M20"/>
    </sheetView>
  </sheetViews>
  <sheetFormatPr defaultRowHeight="18.75"/>
  <cols>
    <col min="1" max="1" width="2.625" customWidth="1"/>
    <col min="2" max="2" width="7.375" customWidth="1"/>
    <col min="11" max="11" width="2.125" customWidth="1"/>
  </cols>
  <sheetData>
    <row r="1" spans="1:13">
      <c r="H1" s="457" t="str">
        <f>"令和"&amp;申請書!$V$6&amp;"年"&amp;申請書!$X$6&amp;"月"&amp;申請書!$AA$6&amp;"日"</f>
        <v>令和5年月日</v>
      </c>
      <c r="I1" s="457"/>
      <c r="J1" s="457"/>
      <c r="M1" s="109" t="s">
        <v>186</v>
      </c>
    </row>
    <row r="3" spans="1:13" ht="24">
      <c r="B3" s="458" t="s">
        <v>177</v>
      </c>
      <c r="C3" s="417"/>
      <c r="D3" s="417"/>
      <c r="E3" s="417"/>
      <c r="F3" s="417"/>
      <c r="G3" s="417"/>
      <c r="H3" s="417"/>
      <c r="I3" s="417"/>
      <c r="J3" s="417"/>
    </row>
    <row r="4" spans="1:13">
      <c r="A4" s="25"/>
      <c r="B4" s="25"/>
    </row>
    <row r="5" spans="1:13" ht="24" customHeight="1">
      <c r="A5" s="468" t="s">
        <v>9</v>
      </c>
      <c r="B5" s="469"/>
      <c r="C5" s="459" t="str">
        <f>申請書!$O$22</f>
        <v>○○認定こども園</v>
      </c>
      <c r="D5" s="460"/>
      <c r="E5" s="461"/>
      <c r="F5" s="387"/>
      <c r="G5" s="196"/>
      <c r="H5" s="196"/>
      <c r="I5" s="196"/>
      <c r="J5" s="196"/>
      <c r="K5" s="387"/>
    </row>
    <row r="6" spans="1:13">
      <c r="C6" s="19"/>
    </row>
    <row r="7" spans="1:13">
      <c r="C7" s="19"/>
      <c r="D7" s="14"/>
    </row>
    <row r="8" spans="1:13">
      <c r="A8" s="26"/>
      <c r="B8" s="17"/>
      <c r="C8" s="17"/>
      <c r="D8" s="17"/>
      <c r="E8" s="17"/>
      <c r="F8" s="17"/>
      <c r="G8" s="17"/>
      <c r="H8" s="17"/>
      <c r="I8" s="17"/>
      <c r="J8" s="17"/>
      <c r="K8" s="21"/>
    </row>
    <row r="9" spans="1:13">
      <c r="A9" s="27"/>
      <c r="B9" s="510" t="s">
        <v>30</v>
      </c>
      <c r="C9" s="510"/>
      <c r="D9" s="510"/>
      <c r="E9" s="510"/>
      <c r="F9" s="510"/>
      <c r="G9" s="14"/>
      <c r="H9" s="14"/>
      <c r="I9" s="14"/>
      <c r="J9" s="14"/>
      <c r="K9" s="28"/>
    </row>
    <row r="10" spans="1:13" ht="21.95" customHeight="1">
      <c r="A10" s="27"/>
      <c r="B10" s="14"/>
      <c r="C10" s="531" t="s">
        <v>28</v>
      </c>
      <c r="D10" s="532"/>
      <c r="E10" s="462">
        <f>申請書!$Q$25</f>
        <v>0</v>
      </c>
      <c r="F10" s="462"/>
      <c r="G10" s="462"/>
      <c r="H10" s="6" t="s">
        <v>29</v>
      </c>
      <c r="I10" s="14"/>
      <c r="J10" s="14"/>
      <c r="K10" s="28"/>
    </row>
    <row r="11" spans="1:13" ht="12" customHeight="1">
      <c r="A11" s="27"/>
      <c r="B11" s="32"/>
      <c r="I11" s="14"/>
      <c r="J11" s="14"/>
      <c r="K11" s="28"/>
    </row>
    <row r="12" spans="1:13">
      <c r="A12" s="27"/>
      <c r="B12" s="77" t="s">
        <v>31</v>
      </c>
      <c r="C12" s="77"/>
      <c r="D12" s="77"/>
      <c r="E12" s="77"/>
      <c r="F12" s="77"/>
      <c r="G12" s="14"/>
      <c r="H12" s="14"/>
      <c r="I12" s="14"/>
      <c r="J12" s="14"/>
      <c r="K12" s="28"/>
    </row>
    <row r="13" spans="1:13" ht="21.95" customHeight="1">
      <c r="A13" s="27"/>
      <c r="B13" s="14"/>
      <c r="C13" s="531" t="s">
        <v>32</v>
      </c>
      <c r="D13" s="532"/>
      <c r="E13" s="465"/>
      <c r="F13" s="465"/>
      <c r="G13" s="465"/>
      <c r="H13" s="6" t="s">
        <v>29</v>
      </c>
      <c r="I13" s="14"/>
      <c r="J13" s="14"/>
      <c r="K13" s="28"/>
    </row>
    <row r="14" spans="1:13" ht="11.25" customHeight="1">
      <c r="A14" s="27"/>
      <c r="B14" s="32"/>
      <c r="I14" s="14"/>
      <c r="J14" s="14"/>
      <c r="K14" s="28"/>
    </row>
    <row r="15" spans="1:13" ht="24" customHeight="1">
      <c r="A15" s="27"/>
      <c r="B15" s="510" t="s">
        <v>33</v>
      </c>
      <c r="C15" s="510"/>
      <c r="D15" s="510"/>
      <c r="E15" s="510"/>
      <c r="F15" s="510"/>
      <c r="I15" s="14"/>
      <c r="J15" s="14"/>
      <c r="K15" s="28"/>
    </row>
    <row r="16" spans="1:13">
      <c r="A16" s="27"/>
      <c r="B16" s="14" t="s">
        <v>180</v>
      </c>
      <c r="C16" s="14"/>
      <c r="D16" s="14"/>
      <c r="E16" s="14"/>
      <c r="F16" s="14"/>
      <c r="G16" s="14"/>
      <c r="H16" s="14"/>
      <c r="I16" s="14"/>
      <c r="J16" s="14"/>
      <c r="K16" s="28"/>
    </row>
    <row r="17" spans="1:11">
      <c r="A17" s="27"/>
      <c r="C17" s="15" t="s">
        <v>181</v>
      </c>
      <c r="D17" s="465"/>
      <c r="E17" s="465"/>
      <c r="F17" s="466"/>
      <c r="G17" s="15" t="s">
        <v>182</v>
      </c>
      <c r="H17" s="465"/>
      <c r="I17" s="465"/>
      <c r="J17" s="466"/>
      <c r="K17" s="28"/>
    </row>
    <row r="18" spans="1:11">
      <c r="A18" s="27"/>
      <c r="C18" s="26" t="s">
        <v>183</v>
      </c>
      <c r="D18" s="17"/>
      <c r="E18" s="17"/>
      <c r="F18" s="17"/>
      <c r="G18" s="17"/>
      <c r="H18" s="17"/>
      <c r="I18" s="17"/>
      <c r="J18" s="21"/>
      <c r="K18" s="28"/>
    </row>
    <row r="19" spans="1:11">
      <c r="A19" s="27"/>
      <c r="C19" s="520"/>
      <c r="D19" s="521"/>
      <c r="E19" s="521"/>
      <c r="F19" s="521"/>
      <c r="G19" s="521"/>
      <c r="H19" s="521"/>
      <c r="I19" s="521"/>
      <c r="J19" s="522"/>
      <c r="K19" s="28"/>
    </row>
    <row r="20" spans="1:11">
      <c r="A20" s="27"/>
      <c r="B20" s="14"/>
      <c r="C20" s="523"/>
      <c r="D20" s="474"/>
      <c r="E20" s="474"/>
      <c r="F20" s="474"/>
      <c r="G20" s="474"/>
      <c r="H20" s="474"/>
      <c r="I20" s="474"/>
      <c r="J20" s="524"/>
      <c r="K20" s="28"/>
    </row>
    <row r="21" spans="1:11">
      <c r="A21" s="27"/>
      <c r="B21" s="14"/>
      <c r="C21" s="525" t="s">
        <v>489</v>
      </c>
      <c r="D21" s="526"/>
      <c r="E21" s="526"/>
      <c r="F21" s="526"/>
      <c r="G21" s="526"/>
      <c r="H21" s="526"/>
      <c r="I21" s="526"/>
      <c r="J21" s="526"/>
      <c r="K21" s="28"/>
    </row>
    <row r="22" spans="1:11" ht="19.5" customHeight="1">
      <c r="A22" s="27"/>
      <c r="B22" s="14"/>
      <c r="C22" s="527"/>
      <c r="D22" s="527"/>
      <c r="E22" s="527"/>
      <c r="F22" s="527"/>
      <c r="G22" s="527"/>
      <c r="H22" s="527"/>
      <c r="I22" s="527"/>
      <c r="J22" s="527"/>
      <c r="K22" s="28"/>
    </row>
    <row r="23" spans="1:11">
      <c r="A23" s="27"/>
      <c r="B23" s="14" t="s">
        <v>184</v>
      </c>
      <c r="C23" s="14"/>
      <c r="D23" s="14"/>
      <c r="E23" s="14"/>
      <c r="F23" s="14"/>
      <c r="G23" s="14"/>
      <c r="H23" s="14"/>
      <c r="I23" s="14"/>
      <c r="J23" s="14"/>
      <c r="K23" s="28"/>
    </row>
    <row r="24" spans="1:11">
      <c r="A24" s="27"/>
      <c r="B24" s="14"/>
      <c r="C24" s="511"/>
      <c r="D24" s="512"/>
      <c r="E24" s="512"/>
      <c r="F24" s="512"/>
      <c r="G24" s="512"/>
      <c r="H24" s="512"/>
      <c r="I24" s="512"/>
      <c r="J24" s="513"/>
      <c r="K24" s="28"/>
    </row>
    <row r="25" spans="1:11">
      <c r="A25" s="27"/>
      <c r="B25" s="14"/>
      <c r="C25" s="514"/>
      <c r="D25" s="515"/>
      <c r="E25" s="515"/>
      <c r="F25" s="515"/>
      <c r="G25" s="515"/>
      <c r="H25" s="515"/>
      <c r="I25" s="515"/>
      <c r="J25" s="516"/>
      <c r="K25" s="28"/>
    </row>
    <row r="26" spans="1:11">
      <c r="A26" s="27"/>
      <c r="B26" s="14"/>
      <c r="C26" s="514"/>
      <c r="D26" s="515"/>
      <c r="E26" s="515"/>
      <c r="F26" s="515"/>
      <c r="G26" s="515"/>
      <c r="H26" s="515"/>
      <c r="I26" s="515"/>
      <c r="J26" s="516"/>
      <c r="K26" s="28"/>
    </row>
    <row r="27" spans="1:11">
      <c r="A27" s="27"/>
      <c r="B27" s="14"/>
      <c r="C27" s="517"/>
      <c r="D27" s="518"/>
      <c r="E27" s="518"/>
      <c r="F27" s="518"/>
      <c r="G27" s="518"/>
      <c r="H27" s="518"/>
      <c r="I27" s="518"/>
      <c r="J27" s="519"/>
      <c r="K27" s="28"/>
    </row>
    <row r="28" spans="1:11">
      <c r="A28" s="27"/>
      <c r="B28" s="14"/>
      <c r="C28" s="476" t="s">
        <v>340</v>
      </c>
      <c r="D28" s="476"/>
      <c r="E28" s="476"/>
      <c r="F28" s="476"/>
      <c r="G28" s="476"/>
      <c r="H28" s="476"/>
      <c r="I28" s="476"/>
      <c r="J28" s="476"/>
      <c r="K28" s="28"/>
    </row>
    <row r="29" spans="1:11">
      <c r="A29" s="27"/>
      <c r="B29" s="14"/>
      <c r="C29" s="463"/>
      <c r="D29" s="463"/>
      <c r="E29" s="463"/>
      <c r="F29" s="463"/>
      <c r="G29" s="463"/>
      <c r="H29" s="463"/>
      <c r="I29" s="463"/>
      <c r="J29" s="463"/>
      <c r="K29" s="28"/>
    </row>
    <row r="30" spans="1:11">
      <c r="A30" s="27"/>
      <c r="B30" s="14"/>
      <c r="C30" s="14"/>
      <c r="D30" s="14"/>
      <c r="E30" s="14"/>
      <c r="F30" s="14"/>
      <c r="G30" s="14"/>
      <c r="H30" s="14"/>
      <c r="I30" s="14"/>
      <c r="J30" s="14"/>
      <c r="K30" s="28"/>
    </row>
    <row r="31" spans="1:11">
      <c r="A31" s="27"/>
      <c r="B31" s="14" t="s">
        <v>34</v>
      </c>
      <c r="C31" s="14"/>
      <c r="D31" s="14"/>
      <c r="E31" s="14"/>
      <c r="F31" s="14"/>
      <c r="G31" s="14"/>
      <c r="H31" s="14"/>
      <c r="I31" s="14"/>
      <c r="J31" s="14"/>
      <c r="K31" s="28"/>
    </row>
    <row r="32" spans="1:11">
      <c r="A32" s="27"/>
      <c r="B32" s="14"/>
      <c r="C32" s="528"/>
      <c r="D32" s="529"/>
      <c r="E32" s="529"/>
      <c r="F32" s="529"/>
      <c r="G32" s="529"/>
      <c r="H32" s="529"/>
      <c r="I32" s="529"/>
      <c r="J32" s="530"/>
      <c r="K32" s="28"/>
    </row>
    <row r="33" spans="1:11">
      <c r="A33" s="27"/>
      <c r="B33" s="14"/>
      <c r="C33" s="487"/>
      <c r="D33" s="485"/>
      <c r="E33" s="485"/>
      <c r="F33" s="485"/>
      <c r="G33" s="485"/>
      <c r="H33" s="485"/>
      <c r="I33" s="485"/>
      <c r="J33" s="486"/>
      <c r="K33" s="28"/>
    </row>
    <row r="34" spans="1:11">
      <c r="A34" s="27"/>
      <c r="B34" s="14"/>
      <c r="C34" s="487"/>
      <c r="D34" s="485"/>
      <c r="E34" s="485"/>
      <c r="F34" s="485"/>
      <c r="G34" s="485"/>
      <c r="H34" s="485"/>
      <c r="I34" s="485"/>
      <c r="J34" s="486"/>
      <c r="K34" s="28"/>
    </row>
    <row r="35" spans="1:11">
      <c r="A35" s="27"/>
      <c r="B35" s="14"/>
      <c r="C35" s="488"/>
      <c r="D35" s="489"/>
      <c r="E35" s="489"/>
      <c r="F35" s="489"/>
      <c r="G35" s="489"/>
      <c r="H35" s="489"/>
      <c r="I35" s="489"/>
      <c r="J35" s="490"/>
      <c r="K35" s="28"/>
    </row>
    <row r="36" spans="1:11">
      <c r="A36" s="27"/>
      <c r="B36" s="14"/>
      <c r="C36" s="476" t="s">
        <v>35</v>
      </c>
      <c r="D36" s="476"/>
      <c r="E36" s="476"/>
      <c r="F36" s="476"/>
      <c r="G36" s="476"/>
      <c r="H36" s="476"/>
      <c r="I36" s="476"/>
      <c r="J36" s="476"/>
      <c r="K36" s="28"/>
    </row>
    <row r="37" spans="1:11">
      <c r="A37" s="27"/>
      <c r="B37" s="14"/>
      <c r="C37" s="463"/>
      <c r="D37" s="463"/>
      <c r="E37" s="463"/>
      <c r="F37" s="463"/>
      <c r="G37" s="463"/>
      <c r="H37" s="463"/>
      <c r="I37" s="463"/>
      <c r="J37" s="463"/>
      <c r="K37" s="28"/>
    </row>
    <row r="38" spans="1:11">
      <c r="A38" s="18"/>
      <c r="B38" s="25"/>
      <c r="C38" s="25"/>
      <c r="D38" s="25"/>
      <c r="E38" s="25"/>
      <c r="F38" s="25"/>
      <c r="G38" s="25"/>
      <c r="H38" s="25"/>
      <c r="I38" s="25"/>
      <c r="J38" s="25"/>
      <c r="K38" s="23"/>
    </row>
  </sheetData>
  <mergeCells count="18">
    <mergeCell ref="C32:J35"/>
    <mergeCell ref="C28:J29"/>
    <mergeCell ref="C36:J37"/>
    <mergeCell ref="C10:D10"/>
    <mergeCell ref="C13:D13"/>
    <mergeCell ref="E13:G13"/>
    <mergeCell ref="B9:F9"/>
    <mergeCell ref="B15:F15"/>
    <mergeCell ref="C24:J27"/>
    <mergeCell ref="H1:J1"/>
    <mergeCell ref="B3:J3"/>
    <mergeCell ref="A5:B5"/>
    <mergeCell ref="C5:E5"/>
    <mergeCell ref="E10:G10"/>
    <mergeCell ref="C19:J20"/>
    <mergeCell ref="D17:F17"/>
    <mergeCell ref="H17:J17"/>
    <mergeCell ref="C21:J22"/>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41"/>
  <sheetViews>
    <sheetView view="pageBreakPreview" zoomScaleNormal="100" zoomScaleSheetLayoutView="100" workbookViewId="0">
      <selection activeCell="C30" sqref="C30"/>
    </sheetView>
  </sheetViews>
  <sheetFormatPr defaultRowHeight="18.75"/>
  <cols>
    <col min="1" max="1" width="2.625" customWidth="1"/>
    <col min="2" max="2" width="7.375" customWidth="1"/>
    <col min="3" max="14" width="5.625" customWidth="1"/>
    <col min="15" max="15" width="5.5" customWidth="1"/>
  </cols>
  <sheetData>
    <row r="1" spans="1:17">
      <c r="L1" s="457" t="str">
        <f>"令和"&amp;申請書!$V$6&amp;"年"&amp;申請書!$X$6&amp;"月"&amp;申請書!$AA$6&amp;"日"</f>
        <v>令和5年月日</v>
      </c>
      <c r="M1" s="457"/>
      <c r="N1" s="457"/>
      <c r="Q1" s="109" t="s">
        <v>186</v>
      </c>
    </row>
    <row r="3" spans="1:17" ht="24">
      <c r="B3" s="458" t="s">
        <v>185</v>
      </c>
      <c r="C3" s="417"/>
      <c r="D3" s="417"/>
      <c r="E3" s="417"/>
      <c r="F3" s="417"/>
      <c r="G3" s="417"/>
      <c r="H3" s="417"/>
      <c r="I3" s="417"/>
      <c r="J3" s="417"/>
      <c r="K3" s="417"/>
      <c r="L3" s="417"/>
      <c r="M3" s="417"/>
      <c r="N3" s="417"/>
    </row>
    <row r="4" spans="1:17" ht="8.25" customHeight="1">
      <c r="A4" s="14"/>
      <c r="B4" s="14"/>
    </row>
    <row r="5" spans="1:17" ht="24" customHeight="1">
      <c r="A5" s="468" t="s">
        <v>9</v>
      </c>
      <c r="B5" s="469"/>
      <c r="C5" s="459" t="str">
        <f>申請書!$O$22</f>
        <v>○○認定こども園</v>
      </c>
      <c r="D5" s="460"/>
      <c r="E5" s="460"/>
      <c r="F5" s="460"/>
      <c r="G5" s="460"/>
      <c r="H5" s="461"/>
      <c r="I5" s="319"/>
      <c r="J5" s="387"/>
      <c r="K5" s="196"/>
      <c r="L5" s="196"/>
      <c r="M5" s="196"/>
      <c r="N5" s="196"/>
      <c r="O5" s="14"/>
    </row>
    <row r="6" spans="1:17" ht="25.5" customHeight="1">
      <c r="C6" s="42" t="s">
        <v>15</v>
      </c>
    </row>
    <row r="7" spans="1:17">
      <c r="C7" s="19"/>
      <c r="D7" s="14"/>
    </row>
    <row r="8" spans="1:17">
      <c r="A8" s="26"/>
      <c r="B8" s="17"/>
      <c r="C8" s="17"/>
      <c r="D8" s="17"/>
      <c r="E8" s="17"/>
      <c r="F8" s="17"/>
      <c r="G8" s="17"/>
      <c r="H8" s="17"/>
      <c r="I8" s="17"/>
      <c r="J8" s="17"/>
      <c r="K8" s="17"/>
      <c r="L8" s="17"/>
      <c r="M8" s="17"/>
      <c r="N8" s="17"/>
      <c r="O8" s="21"/>
    </row>
    <row r="9" spans="1:17">
      <c r="A9" s="27"/>
      <c r="B9" s="510" t="s">
        <v>30</v>
      </c>
      <c r="C9" s="510"/>
      <c r="D9" s="510"/>
      <c r="E9" s="510"/>
      <c r="F9" s="510"/>
      <c r="G9" s="510"/>
      <c r="H9" s="510"/>
      <c r="I9" s="510"/>
      <c r="J9" s="510"/>
      <c r="K9" s="14"/>
      <c r="L9" s="14"/>
      <c r="M9" s="14"/>
      <c r="N9" s="14"/>
      <c r="O9" s="28"/>
    </row>
    <row r="10" spans="1:17">
      <c r="A10" s="27"/>
      <c r="B10" s="14"/>
      <c r="C10" s="14"/>
      <c r="D10" s="14"/>
      <c r="E10" s="14"/>
      <c r="F10" s="14"/>
      <c r="G10" s="14"/>
      <c r="H10" s="14"/>
      <c r="I10" s="14"/>
      <c r="J10" s="14"/>
      <c r="K10" s="14"/>
      <c r="L10" s="14"/>
      <c r="M10" s="14"/>
      <c r="N10" s="14"/>
      <c r="O10" s="28"/>
    </row>
    <row r="11" spans="1:17" ht="24" customHeight="1">
      <c r="A11" s="27"/>
      <c r="B11" s="32"/>
      <c r="C11" s="531" t="s">
        <v>28</v>
      </c>
      <c r="D11" s="532"/>
      <c r="E11" s="532">
        <f>申請書!$Q$25</f>
        <v>0</v>
      </c>
      <c r="F11" s="532"/>
      <c r="G11" s="532"/>
      <c r="H11" s="532"/>
      <c r="I11" s="532"/>
      <c r="J11" s="532"/>
      <c r="K11" s="532"/>
      <c r="L11" s="6" t="s">
        <v>29</v>
      </c>
      <c r="M11" s="14"/>
      <c r="N11" s="14"/>
      <c r="O11" s="28"/>
    </row>
    <row r="12" spans="1:17">
      <c r="A12" s="27"/>
      <c r="B12" s="14"/>
      <c r="C12" s="14"/>
      <c r="D12" s="14"/>
      <c r="E12" s="14"/>
      <c r="F12" s="14"/>
      <c r="G12" s="14"/>
      <c r="H12" s="14"/>
      <c r="I12" s="14"/>
      <c r="J12" s="14"/>
      <c r="K12" s="14"/>
      <c r="L12" s="14"/>
      <c r="M12" s="14"/>
      <c r="N12" s="14"/>
      <c r="O12" s="28"/>
    </row>
    <row r="13" spans="1:17" ht="19.5" thickBot="1">
      <c r="A13" s="27"/>
      <c r="B13" s="510" t="s">
        <v>37</v>
      </c>
      <c r="C13" s="510"/>
      <c r="D13" s="510"/>
      <c r="E13" s="510"/>
      <c r="F13" s="510"/>
      <c r="G13" s="510"/>
      <c r="H13" s="510"/>
      <c r="I13" s="510"/>
      <c r="J13" s="510"/>
      <c r="K13" s="14"/>
      <c r="L13" s="14"/>
      <c r="M13" s="14"/>
      <c r="N13" s="14"/>
      <c r="O13" s="28"/>
    </row>
    <row r="14" spans="1:17" ht="39.950000000000003" customHeight="1" thickBot="1">
      <c r="A14" s="27"/>
      <c r="B14" s="14"/>
      <c r="C14" s="162" t="s">
        <v>187</v>
      </c>
      <c r="D14" s="163"/>
      <c r="E14" s="163"/>
      <c r="F14" s="163"/>
      <c r="G14" s="163"/>
      <c r="H14" s="163"/>
      <c r="I14" s="163"/>
      <c r="J14" s="163"/>
      <c r="K14" s="163"/>
      <c r="L14" s="164">
        <v>20</v>
      </c>
      <c r="M14" s="165" t="s">
        <v>188</v>
      </c>
      <c r="N14" s="14"/>
      <c r="O14" s="28"/>
    </row>
    <row r="15" spans="1:17" ht="39.950000000000003" customHeight="1" thickBot="1">
      <c r="A15" s="27"/>
      <c r="B15" s="32"/>
      <c r="C15" s="159">
        <f>IF($L$14="","",$L$14)</f>
        <v>20</v>
      </c>
      <c r="D15" s="534" t="s">
        <v>189</v>
      </c>
      <c r="E15" s="535"/>
      <c r="F15" s="536" t="s">
        <v>190</v>
      </c>
      <c r="G15" s="503"/>
      <c r="H15" s="503"/>
      <c r="I15" s="503"/>
      <c r="J15" s="503"/>
      <c r="K15" s="160"/>
      <c r="L15" s="161">
        <f>IFERROR(ROUND($C$15/4,0),"")</f>
        <v>5</v>
      </c>
      <c r="M15" s="125" t="s">
        <v>188</v>
      </c>
      <c r="N15" s="14"/>
      <c r="O15" s="28"/>
    </row>
    <row r="16" spans="1:17" ht="24" customHeight="1">
      <c r="A16" s="27"/>
      <c r="B16" s="32"/>
      <c r="C16" s="533" t="s">
        <v>38</v>
      </c>
      <c r="D16" s="533"/>
      <c r="E16" s="533"/>
      <c r="F16" s="533"/>
      <c r="G16" s="533"/>
      <c r="H16" s="533"/>
      <c r="I16" s="533"/>
      <c r="J16" s="533"/>
      <c r="K16" s="533"/>
      <c r="L16" s="533"/>
      <c r="M16" s="533"/>
      <c r="N16" s="450"/>
      <c r="O16" s="28"/>
      <c r="P16" s="74"/>
    </row>
    <row r="17" spans="1:18" ht="24" customHeight="1">
      <c r="A17" s="27"/>
      <c r="B17" s="383"/>
      <c r="C17" s="381"/>
      <c r="D17" s="381"/>
      <c r="E17" s="381"/>
      <c r="F17" s="381"/>
      <c r="G17" s="381"/>
      <c r="H17" s="381"/>
      <c r="I17" s="381"/>
      <c r="J17" s="381"/>
      <c r="K17" s="381"/>
      <c r="L17" s="381"/>
      <c r="M17" s="381"/>
      <c r="N17" s="376"/>
      <c r="O17" s="28"/>
      <c r="P17" s="375"/>
    </row>
    <row r="18" spans="1:18" ht="24" customHeight="1" thickBot="1">
      <c r="A18" s="27"/>
      <c r="B18" s="537" t="s">
        <v>488</v>
      </c>
      <c r="C18" s="538"/>
      <c r="D18" s="538"/>
      <c r="E18" s="538"/>
      <c r="F18" s="538"/>
      <c r="G18" s="535"/>
      <c r="H18" s="535"/>
      <c r="I18" s="535"/>
      <c r="J18" s="535"/>
      <c r="K18" s="535"/>
      <c r="L18" s="535"/>
      <c r="M18" s="535"/>
      <c r="N18" s="535"/>
      <c r="O18" s="28"/>
      <c r="P18" s="375"/>
    </row>
    <row r="19" spans="1:18" ht="24" customHeight="1">
      <c r="A19" s="27"/>
      <c r="B19" s="4" t="s">
        <v>480</v>
      </c>
      <c r="C19" s="378" t="s">
        <v>481</v>
      </c>
      <c r="D19" s="378" t="s">
        <v>272</v>
      </c>
      <c r="E19" s="378" t="s">
        <v>214</v>
      </c>
      <c r="F19" s="378" t="s">
        <v>215</v>
      </c>
      <c r="G19" s="378" t="s">
        <v>216</v>
      </c>
      <c r="H19" s="378" t="s">
        <v>217</v>
      </c>
      <c r="I19" s="378" t="s">
        <v>218</v>
      </c>
      <c r="J19" s="378" t="s">
        <v>219</v>
      </c>
      <c r="K19" s="378" t="s">
        <v>220</v>
      </c>
      <c r="L19" s="378" t="s">
        <v>221</v>
      </c>
      <c r="M19" s="378" t="s">
        <v>222</v>
      </c>
      <c r="N19" s="379" t="s">
        <v>223</v>
      </c>
      <c r="O19" s="28"/>
      <c r="P19" s="375"/>
    </row>
    <row r="20" spans="1:18" ht="24" customHeight="1" thickBot="1">
      <c r="A20" s="27"/>
      <c r="B20" s="388" t="s">
        <v>482</v>
      </c>
      <c r="C20" s="389"/>
      <c r="D20" s="389"/>
      <c r="E20" s="389"/>
      <c r="F20" s="389"/>
      <c r="G20" s="389"/>
      <c r="H20" s="389"/>
      <c r="I20" s="389"/>
      <c r="J20" s="389"/>
      <c r="K20" s="389"/>
      <c r="L20" s="389"/>
      <c r="M20" s="389"/>
      <c r="N20" s="390"/>
      <c r="O20" s="28"/>
      <c r="P20" s="375"/>
    </row>
    <row r="21" spans="1:18" ht="24" customHeight="1">
      <c r="A21" s="27"/>
      <c r="B21" s="393" t="s">
        <v>492</v>
      </c>
      <c r="D21" s="381"/>
      <c r="E21" s="381"/>
      <c r="F21" s="381"/>
      <c r="G21" s="381"/>
      <c r="H21" s="381"/>
      <c r="I21" s="381"/>
      <c r="J21" s="381"/>
      <c r="K21" s="381"/>
      <c r="L21" s="381"/>
      <c r="M21" s="381"/>
      <c r="N21" s="376"/>
      <c r="O21" s="28"/>
      <c r="P21" s="375"/>
    </row>
    <row r="22" spans="1:18">
      <c r="A22" s="27"/>
      <c r="B22" s="14"/>
      <c r="C22" s="14"/>
      <c r="D22" s="14"/>
      <c r="E22" s="14"/>
      <c r="F22" s="14"/>
      <c r="G22" s="14"/>
      <c r="H22" s="14"/>
      <c r="I22" s="14"/>
      <c r="J22" s="14"/>
      <c r="K22" s="14"/>
      <c r="L22" s="14"/>
      <c r="M22" s="14"/>
      <c r="N22" s="14"/>
      <c r="O22" s="28"/>
    </row>
    <row r="23" spans="1:18">
      <c r="A23" s="27"/>
      <c r="B23" s="510" t="s">
        <v>487</v>
      </c>
      <c r="C23" s="510"/>
      <c r="D23" s="510"/>
      <c r="E23" s="510"/>
      <c r="F23" s="510"/>
      <c r="G23" s="510"/>
      <c r="H23" s="510"/>
      <c r="I23" s="510"/>
      <c r="J23" s="510"/>
      <c r="K23" s="14"/>
      <c r="L23" s="14"/>
      <c r="M23" s="14"/>
      <c r="N23" s="14"/>
      <c r="O23" s="28"/>
    </row>
    <row r="24" spans="1:18">
      <c r="A24" s="27"/>
      <c r="B24" s="40"/>
      <c r="C24" s="40"/>
      <c r="D24" s="40"/>
      <c r="E24" s="40"/>
      <c r="F24" s="380"/>
      <c r="G24" s="380"/>
      <c r="H24" s="380"/>
      <c r="I24" s="380"/>
      <c r="J24" s="40"/>
      <c r="K24" s="14"/>
      <c r="L24" s="14"/>
      <c r="M24" s="14"/>
      <c r="N24" s="14"/>
      <c r="O24" s="28"/>
    </row>
    <row r="25" spans="1:18" ht="10.5" customHeight="1">
      <c r="A25" s="27"/>
      <c r="B25" s="26"/>
      <c r="C25" s="17"/>
      <c r="D25" s="17"/>
      <c r="E25" s="17"/>
      <c r="F25" s="17"/>
      <c r="G25" s="17"/>
      <c r="H25" s="17"/>
      <c r="I25" s="17"/>
      <c r="J25" s="17"/>
      <c r="K25" s="17"/>
      <c r="L25" s="17"/>
      <c r="M25" s="17"/>
      <c r="N25" s="21"/>
      <c r="O25" s="28"/>
    </row>
    <row r="26" spans="1:18" ht="30" customHeight="1">
      <c r="A26" s="27"/>
      <c r="B26" s="299"/>
      <c r="C26" s="20" t="s">
        <v>39</v>
      </c>
      <c r="D26" s="14"/>
      <c r="E26" s="14"/>
      <c r="F26" s="14"/>
      <c r="G26" s="14"/>
      <c r="H26" s="14"/>
      <c r="I26" s="14"/>
      <c r="J26" s="14"/>
      <c r="K26" s="14"/>
      <c r="L26" s="14"/>
      <c r="M26" s="14"/>
      <c r="N26" s="28"/>
      <c r="O26" s="28"/>
      <c r="P26" s="349">
        <f>IF(R26=TRUE,1,0)</f>
        <v>0</v>
      </c>
      <c r="Q26" s="350" t="str">
        <f>IF(P26=1,"施設内調理",IF(P28=1,"外部搬入",IF(P30=1,"その他","")))</f>
        <v/>
      </c>
      <c r="R26" s="349" t="b">
        <v>0</v>
      </c>
    </row>
    <row r="27" spans="1:18" ht="30" customHeight="1">
      <c r="A27" s="27"/>
      <c r="B27" s="27"/>
      <c r="C27" s="20"/>
      <c r="D27" s="34"/>
      <c r="E27" s="34"/>
      <c r="F27" s="34"/>
      <c r="G27" s="34"/>
      <c r="H27" s="34"/>
      <c r="I27" s="34"/>
      <c r="J27" s="34"/>
      <c r="K27" s="34"/>
      <c r="L27" s="34"/>
      <c r="M27" s="34"/>
      <c r="N27" s="36"/>
      <c r="O27" s="28"/>
      <c r="P27" s="349"/>
      <c r="Q27" s="349"/>
      <c r="R27" s="349"/>
    </row>
    <row r="28" spans="1:18" ht="30" customHeight="1">
      <c r="A28" s="27"/>
      <c r="B28" s="299"/>
      <c r="C28" s="20" t="s">
        <v>40</v>
      </c>
      <c r="D28" s="34"/>
      <c r="E28" s="34"/>
      <c r="F28" s="34"/>
      <c r="G28" s="34"/>
      <c r="H28" s="34"/>
      <c r="I28" s="34"/>
      <c r="J28" s="34"/>
      <c r="K28" s="34"/>
      <c r="L28" s="34"/>
      <c r="M28" s="34"/>
      <c r="N28" s="36"/>
      <c r="O28" s="28"/>
      <c r="P28" s="349">
        <f>IF(R28=TRUE,1,0)</f>
        <v>0</v>
      </c>
      <c r="Q28" s="349"/>
      <c r="R28" s="349" t="b">
        <v>0</v>
      </c>
    </row>
    <row r="29" spans="1:18" ht="30" customHeight="1">
      <c r="A29" s="27"/>
      <c r="B29" s="27"/>
      <c r="C29" s="20"/>
      <c r="D29" s="34"/>
      <c r="E29" s="34"/>
      <c r="F29" s="34"/>
      <c r="G29" s="34"/>
      <c r="H29" s="34"/>
      <c r="I29" s="34"/>
      <c r="J29" s="34"/>
      <c r="K29" s="34"/>
      <c r="L29" s="34"/>
      <c r="M29" s="34"/>
      <c r="N29" s="36"/>
      <c r="O29" s="28"/>
      <c r="P29" s="349"/>
      <c r="Q29" s="349"/>
      <c r="R29" s="349"/>
    </row>
    <row r="30" spans="1:18" ht="30" customHeight="1">
      <c r="A30" s="27"/>
      <c r="B30" s="299"/>
      <c r="C30" s="395" t="s">
        <v>41</v>
      </c>
      <c r="D30" s="518"/>
      <c r="E30" s="518"/>
      <c r="F30" s="518"/>
      <c r="G30" s="518"/>
      <c r="H30" s="518"/>
      <c r="I30" s="518"/>
      <c r="J30" s="518"/>
      <c r="K30" s="518"/>
      <c r="L30" s="518"/>
      <c r="M30" s="518"/>
      <c r="N30" s="37" t="s">
        <v>42</v>
      </c>
      <c r="O30" s="28"/>
      <c r="P30" s="349">
        <f>IF(R30=TRUE,1,0)</f>
        <v>0</v>
      </c>
      <c r="Q30" s="349"/>
      <c r="R30" s="349" t="b">
        <v>0</v>
      </c>
    </row>
    <row r="31" spans="1:18" ht="10.5" customHeight="1">
      <c r="A31" s="27"/>
      <c r="B31" s="27"/>
      <c r="C31" s="20"/>
      <c r="D31" s="20"/>
      <c r="E31" s="20"/>
      <c r="F31" s="376"/>
      <c r="G31" s="376"/>
      <c r="H31" s="376"/>
      <c r="I31" s="376"/>
      <c r="J31" s="20"/>
      <c r="K31" s="20"/>
      <c r="L31" s="20"/>
      <c r="M31" s="20"/>
      <c r="N31" s="41"/>
      <c r="O31" s="28"/>
    </row>
    <row r="32" spans="1:18">
      <c r="A32" s="27"/>
      <c r="B32" s="18" t="s">
        <v>43</v>
      </c>
      <c r="C32" s="38"/>
      <c r="D32" s="38"/>
      <c r="E32" s="38"/>
      <c r="F32" s="377"/>
      <c r="G32" s="377"/>
      <c r="H32" s="377"/>
      <c r="I32" s="377"/>
      <c r="J32" s="38"/>
      <c r="K32" s="38"/>
      <c r="L32" s="38"/>
      <c r="M32" s="38"/>
      <c r="N32" s="39"/>
      <c r="O32" s="28"/>
    </row>
    <row r="33" spans="1:15">
      <c r="A33" s="18"/>
      <c r="B33" s="25"/>
      <c r="C33" s="38"/>
      <c r="D33" s="38"/>
      <c r="E33" s="38"/>
      <c r="F33" s="377"/>
      <c r="G33" s="377"/>
      <c r="H33" s="377"/>
      <c r="I33" s="377"/>
      <c r="J33" s="38"/>
      <c r="K33" s="38"/>
      <c r="L33" s="38"/>
      <c r="M33" s="38"/>
      <c r="N33" s="38"/>
      <c r="O33" s="23"/>
    </row>
    <row r="34" spans="1:15">
      <c r="A34" s="14"/>
      <c r="B34" s="14" t="s">
        <v>44</v>
      </c>
      <c r="C34" s="20"/>
      <c r="D34" s="20"/>
      <c r="E34" s="20"/>
      <c r="F34" s="376"/>
      <c r="G34" s="376"/>
      <c r="H34" s="376"/>
      <c r="I34" s="376"/>
      <c r="J34" s="20"/>
      <c r="K34" s="20"/>
      <c r="L34" s="20"/>
      <c r="M34" s="20"/>
      <c r="N34" s="20"/>
      <c r="O34" s="14"/>
    </row>
    <row r="35" spans="1:15">
      <c r="A35" s="14"/>
      <c r="B35" s="14" t="s">
        <v>195</v>
      </c>
      <c r="C35" s="20"/>
      <c r="D35" s="20"/>
      <c r="E35" s="20"/>
      <c r="F35" s="376"/>
      <c r="G35" s="376"/>
      <c r="H35" s="376"/>
      <c r="I35" s="376"/>
      <c r="J35" s="20"/>
      <c r="K35" s="20"/>
      <c r="L35" s="20"/>
      <c r="M35" s="20"/>
      <c r="N35" s="20"/>
      <c r="O35" s="14"/>
    </row>
    <row r="36" spans="1:15">
      <c r="A36" s="14"/>
      <c r="B36" s="14"/>
      <c r="C36" s="20"/>
      <c r="D36" s="20"/>
      <c r="E36" s="20"/>
      <c r="F36" s="376"/>
      <c r="G36" s="376"/>
      <c r="H36" s="376"/>
      <c r="I36" s="376"/>
      <c r="J36" s="20"/>
      <c r="K36" s="20"/>
      <c r="L36" s="20"/>
      <c r="M36" s="20"/>
      <c r="N36" s="20"/>
      <c r="O36" s="14"/>
    </row>
    <row r="37" spans="1:15">
      <c r="A37" s="14"/>
      <c r="B37" s="14"/>
      <c r="C37" s="20"/>
      <c r="D37" s="20"/>
      <c r="E37" s="20"/>
      <c r="F37" s="376"/>
      <c r="G37" s="376"/>
      <c r="H37" s="376"/>
      <c r="I37" s="376"/>
      <c r="J37" s="20"/>
      <c r="K37" s="20"/>
      <c r="L37" s="20"/>
      <c r="M37" s="20"/>
      <c r="N37" s="20"/>
      <c r="O37" s="14"/>
    </row>
    <row r="38" spans="1:15">
      <c r="A38" s="14"/>
      <c r="B38" s="14"/>
      <c r="C38" s="20"/>
      <c r="D38" s="20"/>
      <c r="E38" s="20"/>
      <c r="F38" s="376"/>
      <c r="G38" s="376"/>
      <c r="H38" s="376"/>
      <c r="I38" s="376"/>
      <c r="J38" s="20"/>
      <c r="K38" s="20"/>
      <c r="L38" s="20"/>
      <c r="M38" s="20"/>
      <c r="N38" s="20"/>
      <c r="O38" s="14"/>
    </row>
    <row r="39" spans="1:15">
      <c r="A39" s="14"/>
      <c r="B39" s="14"/>
      <c r="C39" s="20"/>
      <c r="D39" s="20"/>
      <c r="E39" s="20"/>
      <c r="F39" s="376"/>
      <c r="G39" s="376"/>
      <c r="H39" s="376"/>
      <c r="I39" s="376"/>
      <c r="J39" s="20"/>
      <c r="K39" s="20"/>
      <c r="L39" s="20"/>
      <c r="M39" s="20"/>
      <c r="N39" s="20"/>
      <c r="O39" s="14"/>
    </row>
    <row r="40" spans="1:15">
      <c r="A40" s="14"/>
      <c r="B40" s="14"/>
      <c r="C40" s="20"/>
      <c r="D40" s="20"/>
      <c r="E40" s="20"/>
      <c r="F40" s="376"/>
      <c r="G40" s="376"/>
      <c r="H40" s="376"/>
      <c r="I40" s="376"/>
      <c r="J40" s="20"/>
      <c r="K40" s="20"/>
      <c r="L40" s="20"/>
      <c r="M40" s="20"/>
      <c r="N40" s="20"/>
      <c r="O40" s="14"/>
    </row>
    <row r="41" spans="1:15">
      <c r="A41" s="14"/>
      <c r="B41" s="14"/>
      <c r="C41" s="14"/>
      <c r="D41" s="14"/>
      <c r="E41" s="14"/>
      <c r="F41" s="14"/>
      <c r="G41" s="14"/>
      <c r="H41" s="14"/>
      <c r="I41" s="14"/>
      <c r="J41" s="14"/>
      <c r="K41" s="14"/>
      <c r="L41" s="14"/>
      <c r="M41" s="14"/>
      <c r="N41" s="14"/>
      <c r="O41" s="14"/>
    </row>
  </sheetData>
  <mergeCells count="14">
    <mergeCell ref="C16:N16"/>
    <mergeCell ref="D30:M30"/>
    <mergeCell ref="B13:J13"/>
    <mergeCell ref="B23:J23"/>
    <mergeCell ref="D15:E15"/>
    <mergeCell ref="F15:J15"/>
    <mergeCell ref="B18:N18"/>
    <mergeCell ref="C11:D11"/>
    <mergeCell ref="E11:K11"/>
    <mergeCell ref="L1:N1"/>
    <mergeCell ref="B3:N3"/>
    <mergeCell ref="A5:B5"/>
    <mergeCell ref="B9:J9"/>
    <mergeCell ref="C5:H5"/>
  </mergeCells>
  <phoneticPr fontId="2"/>
  <hyperlinks>
    <hyperlink ref="Q1" location="総括表!A1" display="総括表に戻る"/>
  </hyperlinks>
  <pageMargins left="0.70866141732283472" right="0.31496062992125984" top="0.74803149606299213" bottom="0.74803149606299213" header="0.31496062992125984" footer="0.31496062992125984"/>
  <pageSetup paperSize="9" scale="9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1</xdr:col>
                    <xdr:colOff>180975</xdr:colOff>
                    <xdr:row>25</xdr:row>
                    <xdr:rowOff>76200</xdr:rowOff>
                  </from>
                  <to>
                    <xdr:col>1</xdr:col>
                    <xdr:colOff>466725</xdr:colOff>
                    <xdr:row>25</xdr:row>
                    <xdr:rowOff>314325</xdr:rowOff>
                  </to>
                </anchor>
              </controlPr>
            </control>
          </mc:Choice>
        </mc:AlternateContent>
        <mc:AlternateContent xmlns:mc="http://schemas.openxmlformats.org/markup-compatibility/2006">
          <mc:Choice Requires="x14">
            <control shapeId="5128" r:id="rId5" name="Check Box 8">
              <controlPr defaultSize="0" autoFill="0" autoLine="0" autoPict="0">
                <anchor moveWithCells="1">
                  <from>
                    <xdr:col>1</xdr:col>
                    <xdr:colOff>180975</xdr:colOff>
                    <xdr:row>27</xdr:row>
                    <xdr:rowOff>76200</xdr:rowOff>
                  </from>
                  <to>
                    <xdr:col>1</xdr:col>
                    <xdr:colOff>466725</xdr:colOff>
                    <xdr:row>27</xdr:row>
                    <xdr:rowOff>314325</xdr:rowOff>
                  </to>
                </anchor>
              </controlPr>
            </control>
          </mc:Choice>
        </mc:AlternateContent>
        <mc:AlternateContent xmlns:mc="http://schemas.openxmlformats.org/markup-compatibility/2006">
          <mc:Choice Requires="x14">
            <control shapeId="5129" r:id="rId6" name="Check Box 9">
              <controlPr defaultSize="0" autoFill="0" autoLine="0" autoPict="0">
                <anchor moveWithCells="1">
                  <from>
                    <xdr:col>1</xdr:col>
                    <xdr:colOff>180975</xdr:colOff>
                    <xdr:row>29</xdr:row>
                    <xdr:rowOff>76200</xdr:rowOff>
                  </from>
                  <to>
                    <xdr:col>1</xdr:col>
                    <xdr:colOff>466725</xdr:colOff>
                    <xdr:row>29</xdr:row>
                    <xdr:rowOff>314325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5"/>
  <sheetViews>
    <sheetView view="pageBreakPreview" zoomScaleNormal="100" zoomScaleSheetLayoutView="100" workbookViewId="0">
      <selection activeCell="R35" sqref="R35"/>
    </sheetView>
  </sheetViews>
  <sheetFormatPr defaultRowHeight="18.75"/>
  <cols>
    <col min="1" max="1" width="2.25" customWidth="1"/>
    <col min="2" max="2" width="6.625" customWidth="1"/>
    <col min="3" max="16" width="4.875" customWidth="1"/>
    <col min="17" max="17" width="2.25" customWidth="1"/>
    <col min="18" max="18" width="9" style="351"/>
  </cols>
  <sheetData>
    <row r="1" spans="1:20">
      <c r="M1" s="457" t="str">
        <f>"令和"&amp;申請書!$V$6&amp;"年"&amp;申請書!$X$6&amp;"月"&amp;申請書!$AA$6&amp;"日"</f>
        <v>令和5年月日</v>
      </c>
      <c r="N1" s="457"/>
      <c r="O1" s="457"/>
      <c r="P1" s="457"/>
      <c r="S1" s="109" t="s">
        <v>186</v>
      </c>
    </row>
    <row r="2" spans="1:20" ht="3.75" customHeight="1"/>
    <row r="3" spans="1:20" ht="24">
      <c r="B3" s="458" t="s">
        <v>196</v>
      </c>
      <c r="C3" s="417"/>
      <c r="D3" s="417"/>
      <c r="E3" s="417"/>
      <c r="F3" s="417"/>
      <c r="G3" s="417"/>
      <c r="H3" s="417"/>
      <c r="I3" s="417"/>
      <c r="J3" s="417"/>
      <c r="K3" s="417"/>
      <c r="L3" s="417"/>
      <c r="M3" s="417"/>
      <c r="N3" s="417"/>
      <c r="O3" s="417"/>
      <c r="P3" s="417"/>
    </row>
    <row r="4" spans="1:20" ht="3" customHeight="1">
      <c r="A4" s="25"/>
      <c r="B4" s="25"/>
    </row>
    <row r="5" spans="1:20" ht="24" customHeight="1">
      <c r="A5" s="468" t="s">
        <v>9</v>
      </c>
      <c r="B5" s="469"/>
      <c r="C5" s="459" t="str">
        <f>申請書!$O$22</f>
        <v>○○認定こども園</v>
      </c>
      <c r="D5" s="460"/>
      <c r="E5" s="460"/>
      <c r="F5" s="460"/>
      <c r="G5" s="460"/>
      <c r="H5" s="460"/>
      <c r="I5" s="112"/>
      <c r="J5" s="14"/>
      <c r="K5" s="14"/>
      <c r="L5" s="75"/>
      <c r="M5" s="75"/>
      <c r="N5" s="75"/>
      <c r="O5" s="75"/>
      <c r="P5" s="75"/>
      <c r="Q5" s="14"/>
    </row>
    <row r="6" spans="1:20" ht="10.5" customHeight="1">
      <c r="C6" s="19"/>
      <c r="D6" s="19"/>
      <c r="E6" s="19"/>
      <c r="T6" s="14"/>
    </row>
    <row r="7" spans="1:20" ht="3" customHeight="1">
      <c r="A7" s="26"/>
      <c r="B7" s="17"/>
      <c r="C7" s="17"/>
      <c r="D7" s="17"/>
      <c r="E7" s="17"/>
      <c r="F7" s="17"/>
      <c r="G7" s="17"/>
      <c r="H7" s="17"/>
      <c r="I7" s="17"/>
      <c r="J7" s="17"/>
      <c r="K7" s="17"/>
      <c r="L7" s="17"/>
      <c r="M7" s="17"/>
      <c r="N7" s="17"/>
      <c r="O7" s="17"/>
      <c r="P7" s="17"/>
      <c r="Q7" s="21"/>
    </row>
    <row r="8" spans="1:20">
      <c r="A8" s="27"/>
      <c r="B8" s="31" t="s">
        <v>457</v>
      </c>
      <c r="C8" s="14"/>
      <c r="D8" s="14"/>
      <c r="E8" s="14"/>
      <c r="F8" s="14"/>
      <c r="G8" s="14"/>
      <c r="H8" s="14"/>
      <c r="I8" s="14"/>
      <c r="J8" s="14"/>
      <c r="K8" s="14"/>
      <c r="L8" s="14"/>
      <c r="M8" s="14"/>
      <c r="N8" s="14"/>
      <c r="O8" s="14"/>
      <c r="P8" s="14"/>
      <c r="Q8" s="28"/>
    </row>
    <row r="9" spans="1:20" ht="3.75" customHeight="1">
      <c r="A9" s="27"/>
      <c r="B9" s="219"/>
      <c r="C9" s="219"/>
      <c r="D9" s="219"/>
      <c r="E9" s="219"/>
      <c r="F9" s="219"/>
      <c r="G9" s="219"/>
      <c r="H9" s="219"/>
      <c r="I9" s="219"/>
      <c r="J9" s="219"/>
      <c r="K9" s="219"/>
      <c r="L9" s="219"/>
      <c r="M9" s="219"/>
      <c r="N9" s="219"/>
      <c r="O9" s="219"/>
      <c r="P9" s="219"/>
      <c r="Q9" s="28"/>
    </row>
    <row r="10" spans="1:20" ht="18" customHeight="1">
      <c r="A10" s="27"/>
      <c r="B10" s="1"/>
      <c r="C10" s="586" t="s">
        <v>211</v>
      </c>
      <c r="D10" s="586"/>
      <c r="E10" s="586"/>
      <c r="F10" s="586"/>
      <c r="G10" s="586"/>
      <c r="H10" s="586"/>
      <c r="I10" s="586"/>
      <c r="J10" s="586"/>
      <c r="K10" s="586"/>
      <c r="L10" s="586"/>
      <c r="M10" s="586"/>
      <c r="N10" s="586"/>
      <c r="O10" s="596" t="s">
        <v>198</v>
      </c>
      <c r="P10" s="586"/>
      <c r="Q10" s="28"/>
      <c r="R10" s="359">
        <f>IF(AND(R13=TRUE,R23=TRUE,R27=TRUE,R28=TRUE),1,0)</f>
        <v>0</v>
      </c>
    </row>
    <row r="11" spans="1:20" ht="18" customHeight="1">
      <c r="A11" s="27"/>
      <c r="B11" s="590">
        <v>1</v>
      </c>
      <c r="C11" s="587" t="s">
        <v>197</v>
      </c>
      <c r="D11" s="588"/>
      <c r="E11" s="588"/>
      <c r="F11" s="588"/>
      <c r="G11" s="588"/>
      <c r="H11" s="588"/>
      <c r="I11" s="588"/>
      <c r="J11" s="588"/>
      <c r="K11" s="588"/>
      <c r="L11" s="588"/>
      <c r="M11" s="588"/>
      <c r="N11" s="589"/>
      <c r="O11" s="540"/>
      <c r="P11" s="586"/>
      <c r="Q11" s="28"/>
      <c r="R11" s="359"/>
    </row>
    <row r="12" spans="1:20" ht="18" customHeight="1">
      <c r="A12" s="27"/>
      <c r="B12" s="590"/>
      <c r="C12" s="591" t="s">
        <v>200</v>
      </c>
      <c r="D12" s="591"/>
      <c r="E12" s="591"/>
      <c r="F12" s="592"/>
      <c r="G12" s="592"/>
      <c r="H12" s="592"/>
      <c r="I12" s="592"/>
      <c r="J12" s="592"/>
      <c r="K12" s="592"/>
      <c r="L12" s="592"/>
      <c r="M12" s="592"/>
      <c r="N12" s="593"/>
      <c r="O12" s="540"/>
      <c r="P12" s="586"/>
      <c r="Q12" s="28"/>
      <c r="R12" s="359"/>
    </row>
    <row r="13" spans="1:20" ht="18" customHeight="1">
      <c r="A13" s="27"/>
      <c r="B13" s="590"/>
      <c r="C13" s="594"/>
      <c r="D13" s="594"/>
      <c r="E13" s="594"/>
      <c r="F13" s="594"/>
      <c r="G13" s="594"/>
      <c r="H13" s="594"/>
      <c r="I13" s="594"/>
      <c r="J13" s="594"/>
      <c r="K13" s="594"/>
      <c r="L13" s="594"/>
      <c r="M13" s="594"/>
      <c r="N13" s="541"/>
      <c r="O13" s="540"/>
      <c r="P13" s="586"/>
      <c r="Q13" s="28"/>
      <c r="R13" s="359" t="b">
        <v>0</v>
      </c>
    </row>
    <row r="14" spans="1:20" ht="18" customHeight="1">
      <c r="A14" s="27"/>
      <c r="B14" s="590"/>
      <c r="C14" s="594"/>
      <c r="D14" s="594"/>
      <c r="E14" s="594"/>
      <c r="F14" s="594"/>
      <c r="G14" s="594"/>
      <c r="H14" s="594"/>
      <c r="I14" s="594"/>
      <c r="J14" s="594"/>
      <c r="K14" s="594"/>
      <c r="L14" s="594"/>
      <c r="M14" s="594"/>
      <c r="N14" s="541"/>
      <c r="O14" s="540"/>
      <c r="P14" s="586"/>
      <c r="Q14" s="28"/>
      <c r="R14" s="359"/>
    </row>
    <row r="15" spans="1:20" ht="12" customHeight="1">
      <c r="A15" s="27"/>
      <c r="B15" s="541">
        <v>2</v>
      </c>
      <c r="C15" s="581" t="s">
        <v>208</v>
      </c>
      <c r="D15" s="581"/>
      <c r="E15" s="581"/>
      <c r="F15" s="582"/>
      <c r="G15" s="582"/>
      <c r="H15" s="582"/>
      <c r="I15" s="582"/>
      <c r="J15" s="582"/>
      <c r="K15" s="582"/>
      <c r="L15" s="582"/>
      <c r="M15" s="582"/>
      <c r="N15" s="583"/>
      <c r="O15" s="597"/>
      <c r="P15" s="598"/>
      <c r="Q15" s="28"/>
      <c r="R15" s="359"/>
    </row>
    <row r="16" spans="1:20" ht="18" customHeight="1">
      <c r="A16" s="27"/>
      <c r="B16" s="541"/>
      <c r="C16" s="582"/>
      <c r="D16" s="582"/>
      <c r="E16" s="582"/>
      <c r="F16" s="582"/>
      <c r="G16" s="582"/>
      <c r="H16" s="582"/>
      <c r="I16" s="582"/>
      <c r="J16" s="582"/>
      <c r="K16" s="582"/>
      <c r="L16" s="582"/>
      <c r="M16" s="582"/>
      <c r="N16" s="583"/>
      <c r="O16" s="599"/>
      <c r="P16" s="600"/>
      <c r="Q16" s="28"/>
      <c r="R16" s="359"/>
    </row>
    <row r="17" spans="1:18" ht="18" customHeight="1">
      <c r="A17" s="27"/>
      <c r="B17" s="541"/>
      <c r="C17" s="582"/>
      <c r="D17" s="582"/>
      <c r="E17" s="582"/>
      <c r="F17" s="582"/>
      <c r="G17" s="582"/>
      <c r="H17" s="582"/>
      <c r="I17" s="582"/>
      <c r="J17" s="582"/>
      <c r="K17" s="582"/>
      <c r="L17" s="582"/>
      <c r="M17" s="582"/>
      <c r="N17" s="583"/>
      <c r="O17" s="599"/>
      <c r="P17" s="600"/>
      <c r="Q17" s="28"/>
      <c r="R17" s="359"/>
    </row>
    <row r="18" spans="1:18" ht="18" customHeight="1">
      <c r="A18" s="27"/>
      <c r="B18" s="541"/>
      <c r="C18" s="582"/>
      <c r="D18" s="582"/>
      <c r="E18" s="582"/>
      <c r="F18" s="582"/>
      <c r="G18" s="582"/>
      <c r="H18" s="582"/>
      <c r="I18" s="582"/>
      <c r="J18" s="582"/>
      <c r="K18" s="582"/>
      <c r="L18" s="582"/>
      <c r="M18" s="582"/>
      <c r="N18" s="583"/>
      <c r="O18" s="599"/>
      <c r="P18" s="600"/>
      <c r="Q18" s="28"/>
      <c r="R18" s="359"/>
    </row>
    <row r="19" spans="1:18" ht="18" customHeight="1">
      <c r="A19" s="27"/>
      <c r="B19" s="541"/>
      <c r="C19" s="582"/>
      <c r="D19" s="582"/>
      <c r="E19" s="582"/>
      <c r="F19" s="582"/>
      <c r="G19" s="582"/>
      <c r="H19" s="582"/>
      <c r="I19" s="582"/>
      <c r="J19" s="582"/>
      <c r="K19" s="582"/>
      <c r="L19" s="582"/>
      <c r="M19" s="582"/>
      <c r="N19" s="583"/>
      <c r="O19" s="599"/>
      <c r="P19" s="600"/>
      <c r="Q19" s="28"/>
      <c r="R19" s="359"/>
    </row>
    <row r="20" spans="1:18" ht="18" customHeight="1">
      <c r="A20" s="27"/>
      <c r="B20" s="541"/>
      <c r="C20" s="582"/>
      <c r="D20" s="582"/>
      <c r="E20" s="582"/>
      <c r="F20" s="582"/>
      <c r="G20" s="582"/>
      <c r="H20" s="582"/>
      <c r="I20" s="582"/>
      <c r="J20" s="582"/>
      <c r="K20" s="582"/>
      <c r="L20" s="582"/>
      <c r="M20" s="582"/>
      <c r="N20" s="583"/>
      <c r="O20" s="599"/>
      <c r="P20" s="600"/>
      <c r="Q20" s="28"/>
      <c r="R20" s="359"/>
    </row>
    <row r="21" spans="1:18" ht="18" customHeight="1">
      <c r="A21" s="27"/>
      <c r="B21" s="541"/>
      <c r="C21" s="582"/>
      <c r="D21" s="582"/>
      <c r="E21" s="582"/>
      <c r="F21" s="582"/>
      <c r="G21" s="582"/>
      <c r="H21" s="582"/>
      <c r="I21" s="582"/>
      <c r="J21" s="582"/>
      <c r="K21" s="582"/>
      <c r="L21" s="582"/>
      <c r="M21" s="582"/>
      <c r="N21" s="583"/>
      <c r="O21" s="599"/>
      <c r="P21" s="600"/>
      <c r="Q21" s="28"/>
      <c r="R21" s="359"/>
    </row>
    <row r="22" spans="1:18" ht="9.75" customHeight="1">
      <c r="A22" s="27"/>
      <c r="B22" s="541"/>
      <c r="C22" s="582"/>
      <c r="D22" s="582"/>
      <c r="E22" s="582"/>
      <c r="F22" s="582"/>
      <c r="G22" s="582"/>
      <c r="H22" s="582"/>
      <c r="I22" s="582"/>
      <c r="J22" s="582"/>
      <c r="K22" s="582"/>
      <c r="L22" s="582"/>
      <c r="M22" s="582"/>
      <c r="N22" s="583"/>
      <c r="O22" s="599"/>
      <c r="P22" s="600"/>
      <c r="Q22" s="28"/>
      <c r="R22" s="359"/>
    </row>
    <row r="23" spans="1:18" ht="35.1" customHeight="1">
      <c r="A23" s="27"/>
      <c r="B23" s="541"/>
      <c r="C23" s="541" t="s">
        <v>202</v>
      </c>
      <c r="D23" s="541"/>
      <c r="E23" s="541"/>
      <c r="F23" s="541"/>
      <c r="G23" s="595" t="s">
        <v>206</v>
      </c>
      <c r="H23" s="541"/>
      <c r="I23" s="541"/>
      <c r="J23" s="541"/>
      <c r="K23" s="595" t="s">
        <v>207</v>
      </c>
      <c r="L23" s="586"/>
      <c r="M23" s="586"/>
      <c r="N23" s="586"/>
      <c r="O23" s="599"/>
      <c r="P23" s="600"/>
      <c r="Q23" s="28"/>
      <c r="R23" s="359" t="b">
        <v>0</v>
      </c>
    </row>
    <row r="24" spans="1:18" ht="18" customHeight="1">
      <c r="A24" s="27"/>
      <c r="B24" s="541"/>
      <c r="C24" s="572" t="s">
        <v>201</v>
      </c>
      <c r="D24" s="572"/>
      <c r="E24" s="572"/>
      <c r="F24" s="572"/>
      <c r="G24" s="574"/>
      <c r="H24" s="575"/>
      <c r="I24" s="575"/>
      <c r="J24" s="576"/>
      <c r="K24" s="569"/>
      <c r="L24" s="570"/>
      <c r="M24" s="570"/>
      <c r="N24" s="570"/>
      <c r="O24" s="599"/>
      <c r="P24" s="600"/>
      <c r="Q24" s="28"/>
      <c r="R24" s="359"/>
    </row>
    <row r="25" spans="1:18" ht="18" customHeight="1">
      <c r="A25" s="27"/>
      <c r="B25" s="541"/>
      <c r="C25" s="572" t="s">
        <v>203</v>
      </c>
      <c r="D25" s="572"/>
      <c r="E25" s="572"/>
      <c r="F25" s="572"/>
      <c r="G25" s="574"/>
      <c r="H25" s="575"/>
      <c r="I25" s="575"/>
      <c r="J25" s="576"/>
      <c r="K25" s="570"/>
      <c r="L25" s="570"/>
      <c r="M25" s="570"/>
      <c r="N25" s="570"/>
      <c r="O25" s="599"/>
      <c r="P25" s="600"/>
      <c r="Q25" s="28"/>
      <c r="R25" s="359"/>
    </row>
    <row r="26" spans="1:18" ht="18" customHeight="1">
      <c r="A26" s="27"/>
      <c r="B26" s="541"/>
      <c r="C26" s="572" t="s">
        <v>204</v>
      </c>
      <c r="D26" s="572"/>
      <c r="E26" s="572"/>
      <c r="F26" s="572"/>
      <c r="G26" s="574"/>
      <c r="H26" s="575"/>
      <c r="I26" s="575"/>
      <c r="J26" s="576"/>
      <c r="K26" s="570"/>
      <c r="L26" s="570"/>
      <c r="M26" s="570"/>
      <c r="N26" s="570"/>
      <c r="O26" s="599"/>
      <c r="P26" s="600"/>
      <c r="Q26" s="28"/>
      <c r="R26" s="359"/>
    </row>
    <row r="27" spans="1:18" ht="18" customHeight="1">
      <c r="A27" s="27"/>
      <c r="B27" s="541"/>
      <c r="C27" s="572" t="s">
        <v>205</v>
      </c>
      <c r="D27" s="572"/>
      <c r="E27" s="572"/>
      <c r="F27" s="572"/>
      <c r="G27" s="574"/>
      <c r="H27" s="575"/>
      <c r="I27" s="575"/>
      <c r="J27" s="576"/>
      <c r="K27" s="570"/>
      <c r="L27" s="570"/>
      <c r="M27" s="570"/>
      <c r="N27" s="570"/>
      <c r="O27" s="601"/>
      <c r="P27" s="602"/>
      <c r="Q27" s="28"/>
      <c r="R27" s="359" t="b">
        <v>0</v>
      </c>
    </row>
    <row r="28" spans="1:18" ht="18" customHeight="1">
      <c r="A28" s="27"/>
      <c r="B28" s="541"/>
      <c r="C28" s="541" t="s">
        <v>1</v>
      </c>
      <c r="D28" s="541"/>
      <c r="E28" s="541"/>
      <c r="F28" s="541"/>
      <c r="G28" s="577">
        <f>SUM(G24:J27)</f>
        <v>0</v>
      </c>
      <c r="H28" s="462"/>
      <c r="I28" s="462"/>
      <c r="J28" s="470"/>
      <c r="K28" s="571"/>
      <c r="L28" s="498"/>
      <c r="M28" s="498"/>
      <c r="N28" s="498"/>
      <c r="O28" s="471"/>
      <c r="P28" s="473"/>
      <c r="Q28" s="28"/>
      <c r="R28" s="359" t="b">
        <v>0</v>
      </c>
    </row>
    <row r="29" spans="1:18" ht="27" customHeight="1">
      <c r="A29" s="27"/>
      <c r="B29" s="220">
        <v>3</v>
      </c>
      <c r="C29" s="220" t="s">
        <v>209</v>
      </c>
      <c r="D29" s="220"/>
      <c r="E29" s="220"/>
      <c r="F29" s="220"/>
      <c r="G29" s="220"/>
      <c r="H29" s="220"/>
      <c r="I29" s="215"/>
      <c r="J29" s="216"/>
      <c r="K29" s="216"/>
      <c r="L29" s="216"/>
      <c r="M29" s="216"/>
      <c r="N29" s="217"/>
      <c r="O29" s="539"/>
      <c r="P29" s="470"/>
      <c r="Q29" s="28"/>
      <c r="R29" s="359"/>
    </row>
    <row r="30" spans="1:18" ht="18" customHeight="1">
      <c r="A30" s="226"/>
      <c r="B30" s="541">
        <v>4</v>
      </c>
      <c r="C30" s="584" t="s">
        <v>210</v>
      </c>
      <c r="D30" s="584"/>
      <c r="E30" s="584"/>
      <c r="F30" s="584"/>
      <c r="G30" s="584"/>
      <c r="H30" s="584"/>
      <c r="I30" s="584"/>
      <c r="J30" s="584"/>
      <c r="K30" s="584"/>
      <c r="L30" s="584"/>
      <c r="M30" s="584"/>
      <c r="N30" s="584"/>
      <c r="O30" s="540"/>
      <c r="P30" s="541"/>
      <c r="Q30" s="28"/>
      <c r="R30" s="359"/>
    </row>
    <row r="31" spans="1:18" ht="18" customHeight="1" thickBot="1">
      <c r="A31" s="226"/>
      <c r="B31" s="580"/>
      <c r="C31" s="585"/>
      <c r="D31" s="585"/>
      <c r="E31" s="585"/>
      <c r="F31" s="585"/>
      <c r="G31" s="585"/>
      <c r="H31" s="585"/>
      <c r="I31" s="585"/>
      <c r="J31" s="585"/>
      <c r="K31" s="585"/>
      <c r="L31" s="585"/>
      <c r="M31" s="585"/>
      <c r="N31" s="585"/>
      <c r="O31" s="542"/>
      <c r="P31" s="543"/>
      <c r="Q31" s="28"/>
    </row>
    <row r="32" spans="1:18" ht="18" customHeight="1" thickBot="1">
      <c r="A32" s="226"/>
      <c r="B32" s="551"/>
      <c r="C32" s="551"/>
      <c r="D32" s="115" t="s">
        <v>212</v>
      </c>
      <c r="E32" s="116" t="s">
        <v>213</v>
      </c>
      <c r="F32" s="116" t="s">
        <v>214</v>
      </c>
      <c r="G32" s="116" t="s">
        <v>215</v>
      </c>
      <c r="H32" s="116" t="s">
        <v>216</v>
      </c>
      <c r="I32" s="116" t="s">
        <v>217</v>
      </c>
      <c r="J32" s="116" t="s">
        <v>218</v>
      </c>
      <c r="K32" s="116" t="s">
        <v>219</v>
      </c>
      <c r="L32" s="116" t="s">
        <v>220</v>
      </c>
      <c r="M32" s="116" t="s">
        <v>221</v>
      </c>
      <c r="N32" s="116" t="s">
        <v>222</v>
      </c>
      <c r="O32" s="116" t="s">
        <v>223</v>
      </c>
      <c r="P32" s="115" t="s">
        <v>8</v>
      </c>
      <c r="Q32" s="28"/>
    </row>
    <row r="33" spans="1:17" ht="24.95" customHeight="1" thickTop="1">
      <c r="A33" s="226"/>
      <c r="B33" s="578" t="s">
        <v>224</v>
      </c>
      <c r="C33" s="579"/>
      <c r="D33" s="113"/>
      <c r="E33" s="113"/>
      <c r="F33" s="113"/>
      <c r="G33" s="113"/>
      <c r="H33" s="113"/>
      <c r="I33" s="113"/>
      <c r="J33" s="113"/>
      <c r="K33" s="113"/>
      <c r="L33" s="113"/>
      <c r="M33" s="113"/>
      <c r="N33" s="113"/>
      <c r="O33" s="114"/>
      <c r="P33" s="224">
        <f>SUM($D$33:$O$33)</f>
        <v>0</v>
      </c>
      <c r="Q33" s="28"/>
    </row>
    <row r="34" spans="1:17" ht="24.95" customHeight="1">
      <c r="A34" s="226"/>
      <c r="B34" s="549" t="s">
        <v>225</v>
      </c>
      <c r="C34" s="550"/>
      <c r="D34" s="223"/>
      <c r="E34" s="223"/>
      <c r="F34" s="223"/>
      <c r="G34" s="223"/>
      <c r="H34" s="223"/>
      <c r="I34" s="223"/>
      <c r="J34" s="223"/>
      <c r="K34" s="223"/>
      <c r="L34" s="223"/>
      <c r="M34" s="223"/>
      <c r="N34" s="223"/>
      <c r="O34" s="223"/>
      <c r="P34" s="220">
        <f>SUM($D$34:$O$34)</f>
        <v>0</v>
      </c>
      <c r="Q34" s="28"/>
    </row>
    <row r="35" spans="1:17" ht="18" customHeight="1">
      <c r="A35" s="226"/>
      <c r="B35" s="573" t="s">
        <v>226</v>
      </c>
      <c r="C35" s="450"/>
      <c r="D35" s="450"/>
      <c r="E35" s="450"/>
      <c r="F35" s="450"/>
      <c r="G35" s="450"/>
      <c r="H35" s="450"/>
      <c r="I35" s="450"/>
      <c r="J35" s="450"/>
      <c r="K35" s="450"/>
      <c r="L35" s="450"/>
      <c r="M35" s="450"/>
      <c r="N35" s="450"/>
      <c r="O35" s="450"/>
      <c r="P35" s="450"/>
      <c r="Q35" s="28"/>
    </row>
    <row r="36" spans="1:17" ht="30" customHeight="1">
      <c r="A36" s="226"/>
      <c r="B36" s="548" t="s">
        <v>227</v>
      </c>
      <c r="C36" s="547"/>
      <c r="D36" s="547"/>
      <c r="E36" s="547"/>
      <c r="F36" s="547"/>
      <c r="G36" s="547"/>
      <c r="H36" s="547"/>
      <c r="I36" s="547"/>
      <c r="J36" s="547"/>
      <c r="K36" s="547"/>
      <c r="L36" s="547"/>
      <c r="M36" s="547"/>
      <c r="N36" s="547"/>
      <c r="O36" s="547"/>
      <c r="P36" s="547"/>
      <c r="Q36" s="28"/>
    </row>
    <row r="37" spans="1:17" ht="30" customHeight="1">
      <c r="A37" s="226"/>
      <c r="B37" s="548" t="s">
        <v>228</v>
      </c>
      <c r="C37" s="547"/>
      <c r="D37" s="547"/>
      <c r="E37" s="547"/>
      <c r="F37" s="547"/>
      <c r="G37" s="547"/>
      <c r="H37" s="547"/>
      <c r="I37" s="547"/>
      <c r="J37" s="547"/>
      <c r="K37" s="547"/>
      <c r="L37" s="547"/>
      <c r="M37" s="547"/>
      <c r="N37" s="547"/>
      <c r="O37" s="547"/>
      <c r="P37" s="547"/>
      <c r="Q37" s="28"/>
    </row>
    <row r="38" spans="1:17" ht="30" customHeight="1" thickBot="1">
      <c r="A38" s="226"/>
      <c r="B38" s="548" t="s">
        <v>229</v>
      </c>
      <c r="C38" s="547"/>
      <c r="D38" s="547"/>
      <c r="E38" s="547"/>
      <c r="F38" s="547"/>
      <c r="G38" s="547"/>
      <c r="H38" s="547"/>
      <c r="I38" s="547"/>
      <c r="J38" s="547"/>
      <c r="K38" s="547"/>
      <c r="L38" s="547"/>
      <c r="M38" s="547"/>
      <c r="N38" s="547"/>
      <c r="O38" s="547"/>
      <c r="P38" s="547"/>
      <c r="Q38" s="28"/>
    </row>
    <row r="39" spans="1:17" ht="27.75" customHeight="1" thickBot="1">
      <c r="A39" s="226"/>
      <c r="B39" s="222"/>
      <c r="C39" s="225"/>
      <c r="D39" s="225"/>
      <c r="E39" s="225"/>
      <c r="F39" s="225"/>
      <c r="G39" s="225"/>
      <c r="H39" s="225"/>
      <c r="I39" s="225"/>
      <c r="J39" s="225"/>
      <c r="K39" s="126"/>
      <c r="L39" s="127"/>
      <c r="M39" s="127"/>
      <c r="N39" s="128" t="s">
        <v>245</v>
      </c>
      <c r="O39" s="552" t="str">
        <f>IF(AND(R10=1,$P$34&gt;0,SUM($D$34:$J$34)&gt;0,$G$28&gt;0,$K$28&gt;0),"可","不可")</f>
        <v>不可</v>
      </c>
      <c r="P39" s="553"/>
      <c r="Q39" s="28"/>
    </row>
    <row r="40" spans="1:17" ht="18" customHeight="1">
      <c r="A40" s="226"/>
      <c r="B40" s="221" t="s">
        <v>230</v>
      </c>
      <c r="C40" s="219"/>
      <c r="D40" s="219"/>
      <c r="E40" s="219"/>
      <c r="F40" s="219"/>
      <c r="G40" s="219"/>
      <c r="H40" s="219"/>
      <c r="I40" s="219"/>
      <c r="J40" s="219"/>
      <c r="K40" s="219"/>
      <c r="L40" s="219"/>
      <c r="M40" s="219"/>
      <c r="N40" s="219"/>
      <c r="O40" s="219"/>
      <c r="P40" s="219"/>
      <c r="Q40" s="28"/>
    </row>
    <row r="41" spans="1:17" ht="18" customHeight="1">
      <c r="A41" s="226"/>
      <c r="B41" s="446" t="s">
        <v>231</v>
      </c>
      <c r="C41" s="449"/>
      <c r="D41" s="449"/>
      <c r="E41" s="449"/>
      <c r="F41" s="449"/>
      <c r="G41" s="449"/>
      <c r="H41" s="449"/>
      <c r="I41" s="449"/>
      <c r="J41" s="449"/>
      <c r="K41" s="449"/>
      <c r="L41" s="449"/>
      <c r="M41" s="449"/>
      <c r="N41" s="449"/>
      <c r="O41" s="449"/>
      <c r="P41" s="449"/>
      <c r="Q41" s="28"/>
    </row>
    <row r="42" spans="1:17" ht="18" customHeight="1">
      <c r="A42" s="218"/>
      <c r="B42" s="560"/>
      <c r="C42" s="560"/>
      <c r="D42" s="560"/>
      <c r="E42" s="560"/>
      <c r="F42" s="560"/>
      <c r="G42" s="560"/>
      <c r="H42" s="560"/>
      <c r="I42" s="560"/>
      <c r="J42" s="560"/>
      <c r="K42" s="560"/>
      <c r="L42" s="560"/>
      <c r="M42" s="560"/>
      <c r="N42" s="560"/>
      <c r="O42" s="560"/>
      <c r="P42" s="560"/>
      <c r="Q42" s="23"/>
    </row>
    <row r="43" spans="1:17" ht="12" customHeight="1" thickBot="1">
      <c r="A43" s="298"/>
      <c r="B43" s="80"/>
      <c r="C43" s="80"/>
      <c r="D43" s="80"/>
      <c r="E43" s="80"/>
      <c r="F43" s="80"/>
      <c r="G43" s="80"/>
      <c r="H43" s="80"/>
      <c r="I43" s="80"/>
      <c r="J43" s="80"/>
      <c r="K43" s="80"/>
      <c r="L43" s="80"/>
      <c r="M43" s="80"/>
      <c r="N43" s="80"/>
      <c r="O43" s="80"/>
      <c r="P43" s="80"/>
      <c r="Q43" s="298"/>
    </row>
    <row r="44" spans="1:17" ht="18" customHeight="1">
      <c r="A44" s="119"/>
      <c r="B44" s="76"/>
      <c r="C44" s="76"/>
      <c r="D44" s="76"/>
      <c r="E44" s="76"/>
      <c r="F44" s="76"/>
      <c r="G44" s="76"/>
      <c r="H44" s="76"/>
      <c r="I44" s="76"/>
      <c r="J44" s="76"/>
      <c r="K44" s="76"/>
      <c r="L44" s="76"/>
      <c r="M44" s="76"/>
      <c r="N44" s="76"/>
      <c r="O44" s="76"/>
      <c r="P44" s="76"/>
      <c r="Q44" s="120"/>
    </row>
    <row r="45" spans="1:17" ht="18" customHeight="1" thickBot="1">
      <c r="A45" s="121"/>
      <c r="B45" s="75" t="s">
        <v>232</v>
      </c>
      <c r="C45" s="75"/>
      <c r="D45" s="75"/>
      <c r="E45" s="75" t="s">
        <v>244</v>
      </c>
      <c r="F45" s="75"/>
      <c r="G45" s="75"/>
      <c r="H45" s="75"/>
      <c r="I45" s="75"/>
      <c r="J45" s="75"/>
      <c r="K45" s="75"/>
      <c r="L45" s="75"/>
      <c r="M45" s="75"/>
      <c r="N45" s="75"/>
      <c r="O45" s="75"/>
      <c r="P45" s="75"/>
      <c r="Q45" s="122"/>
    </row>
    <row r="46" spans="1:17" ht="30" customHeight="1">
      <c r="A46" s="121"/>
      <c r="B46" s="561" t="s">
        <v>233</v>
      </c>
      <c r="C46" s="562"/>
      <c r="D46" s="562"/>
      <c r="E46" s="562" t="s">
        <v>234</v>
      </c>
      <c r="F46" s="565"/>
      <c r="G46" s="565"/>
      <c r="H46" s="566" t="s">
        <v>235</v>
      </c>
      <c r="I46" s="566"/>
      <c r="J46" s="566"/>
      <c r="K46" s="566"/>
      <c r="L46" s="566"/>
      <c r="M46" s="566"/>
      <c r="N46" s="506" t="s">
        <v>237</v>
      </c>
      <c r="O46" s="506"/>
      <c r="P46" s="509"/>
      <c r="Q46" s="122"/>
    </row>
    <row r="47" spans="1:17" ht="36" customHeight="1" thickBot="1">
      <c r="A47" s="121"/>
      <c r="B47" s="563"/>
      <c r="C47" s="564"/>
      <c r="D47" s="564"/>
      <c r="E47" s="564"/>
      <c r="F47" s="564"/>
      <c r="G47" s="564"/>
      <c r="H47" s="117"/>
      <c r="I47" s="118"/>
      <c r="J47" s="567" t="s">
        <v>236</v>
      </c>
      <c r="K47" s="568"/>
      <c r="L47" s="568"/>
      <c r="M47" s="568"/>
      <c r="N47" s="554"/>
      <c r="O47" s="554"/>
      <c r="P47" s="555"/>
      <c r="Q47" s="122"/>
    </row>
    <row r="48" spans="1:17" ht="20.25" thickTop="1" thickBot="1">
      <c r="A48" s="121"/>
      <c r="B48" s="556" t="s">
        <v>7</v>
      </c>
      <c r="C48" s="557"/>
      <c r="D48" s="557"/>
      <c r="E48" s="558" t="s">
        <v>29</v>
      </c>
      <c r="F48" s="558"/>
      <c r="G48" s="558"/>
      <c r="H48" s="558" t="s">
        <v>29</v>
      </c>
      <c r="I48" s="558"/>
      <c r="J48" s="558" t="s">
        <v>29</v>
      </c>
      <c r="K48" s="558"/>
      <c r="L48" s="558"/>
      <c r="M48" s="558"/>
      <c r="N48" s="558" t="s">
        <v>238</v>
      </c>
      <c r="O48" s="558"/>
      <c r="P48" s="559"/>
      <c r="Q48" s="122"/>
    </row>
    <row r="49" spans="1:17" ht="29.25" customHeight="1">
      <c r="A49" s="121"/>
      <c r="B49" s="544" t="s">
        <v>242</v>
      </c>
      <c r="C49" s="545"/>
      <c r="D49" s="545"/>
      <c r="E49" s="545"/>
      <c r="F49" s="545"/>
      <c r="G49" s="545"/>
      <c r="H49" s="545"/>
      <c r="I49" s="545"/>
      <c r="J49" s="545"/>
      <c r="K49" s="545"/>
      <c r="L49" s="545"/>
      <c r="M49" s="545"/>
      <c r="N49" s="545"/>
      <c r="O49" s="545"/>
      <c r="P49" s="545"/>
      <c r="Q49" s="122"/>
    </row>
    <row r="50" spans="1:17">
      <c r="A50" s="121"/>
      <c r="B50" s="546" t="s">
        <v>239</v>
      </c>
      <c r="C50" s="546"/>
      <c r="D50" s="546"/>
      <c r="E50" s="546"/>
      <c r="F50" s="546"/>
      <c r="G50" s="546"/>
      <c r="H50" s="546"/>
      <c r="I50" s="546"/>
      <c r="J50" s="546"/>
      <c r="K50" s="546"/>
      <c r="L50" s="546"/>
      <c r="M50" s="546"/>
      <c r="N50" s="546"/>
      <c r="O50" s="546"/>
      <c r="P50" s="546"/>
      <c r="Q50" s="122"/>
    </row>
    <row r="51" spans="1:17" ht="30" customHeight="1">
      <c r="A51" s="121"/>
      <c r="B51" s="547" t="s">
        <v>241</v>
      </c>
      <c r="C51" s="547"/>
      <c r="D51" s="547"/>
      <c r="E51" s="547"/>
      <c r="F51" s="547"/>
      <c r="G51" s="547"/>
      <c r="H51" s="547"/>
      <c r="I51" s="547"/>
      <c r="J51" s="547"/>
      <c r="K51" s="547"/>
      <c r="L51" s="547"/>
      <c r="M51" s="547"/>
      <c r="N51" s="547"/>
      <c r="O51" s="547"/>
      <c r="P51" s="547"/>
      <c r="Q51" s="122"/>
    </row>
    <row r="52" spans="1:17" ht="30" customHeight="1">
      <c r="A52" s="121"/>
      <c r="B52" s="547" t="s">
        <v>243</v>
      </c>
      <c r="C52" s="547"/>
      <c r="D52" s="547"/>
      <c r="E52" s="547"/>
      <c r="F52" s="547"/>
      <c r="G52" s="547"/>
      <c r="H52" s="547"/>
      <c r="I52" s="547"/>
      <c r="J52" s="547"/>
      <c r="K52" s="547"/>
      <c r="L52" s="547"/>
      <c r="M52" s="547"/>
      <c r="N52" s="547"/>
      <c r="O52" s="547"/>
      <c r="P52" s="547"/>
      <c r="Q52" s="122"/>
    </row>
    <row r="53" spans="1:17">
      <c r="A53" s="121"/>
      <c r="B53" s="546" t="s">
        <v>240</v>
      </c>
      <c r="C53" s="546"/>
      <c r="D53" s="546"/>
      <c r="E53" s="546"/>
      <c r="F53" s="546"/>
      <c r="G53" s="546"/>
      <c r="H53" s="546"/>
      <c r="I53" s="546"/>
      <c r="J53" s="546"/>
      <c r="K53" s="546"/>
      <c r="L53" s="546"/>
      <c r="M53" s="546"/>
      <c r="N53" s="546"/>
      <c r="O53" s="546"/>
      <c r="P53" s="546"/>
      <c r="Q53" s="122"/>
    </row>
    <row r="54" spans="1:17">
      <c r="A54" s="121"/>
      <c r="B54" s="14"/>
      <c r="C54" s="14"/>
      <c r="D54" s="14"/>
      <c r="E54" s="14"/>
      <c r="F54" s="14"/>
      <c r="G54" s="14"/>
      <c r="H54" s="14"/>
      <c r="I54" s="14"/>
      <c r="J54" s="14"/>
      <c r="K54" s="14"/>
      <c r="L54" s="14"/>
      <c r="M54" s="14"/>
      <c r="N54" s="14"/>
      <c r="O54" s="14"/>
      <c r="P54" s="14"/>
      <c r="Q54" s="122"/>
    </row>
    <row r="55" spans="1:17" ht="19.5" thickBot="1">
      <c r="A55" s="123"/>
      <c r="B55" s="124"/>
      <c r="C55" s="124"/>
      <c r="D55" s="124"/>
      <c r="E55" s="124"/>
      <c r="F55" s="124"/>
      <c r="G55" s="124"/>
      <c r="H55" s="124"/>
      <c r="I55" s="124"/>
      <c r="J55" s="124"/>
      <c r="K55" s="124"/>
      <c r="L55" s="124"/>
      <c r="M55" s="124"/>
      <c r="N55" s="124"/>
      <c r="O55" s="124"/>
      <c r="P55" s="124"/>
      <c r="Q55" s="125"/>
    </row>
  </sheetData>
  <mergeCells count="56">
    <mergeCell ref="M1:P1"/>
    <mergeCell ref="B3:P3"/>
    <mergeCell ref="A5:B5"/>
    <mergeCell ref="C5:H5"/>
    <mergeCell ref="G24:J24"/>
    <mergeCell ref="C23:F23"/>
    <mergeCell ref="C24:F24"/>
    <mergeCell ref="C10:N10"/>
    <mergeCell ref="C11:N11"/>
    <mergeCell ref="B11:B14"/>
    <mergeCell ref="C12:N14"/>
    <mergeCell ref="G23:J23"/>
    <mergeCell ref="K23:N23"/>
    <mergeCell ref="O10:P10"/>
    <mergeCell ref="O11:P14"/>
    <mergeCell ref="O15:P28"/>
    <mergeCell ref="C28:F28"/>
    <mergeCell ref="K24:N27"/>
    <mergeCell ref="K28:N28"/>
    <mergeCell ref="C26:F26"/>
    <mergeCell ref="B35:P35"/>
    <mergeCell ref="C27:F27"/>
    <mergeCell ref="G25:J25"/>
    <mergeCell ref="G26:J26"/>
    <mergeCell ref="G27:J27"/>
    <mergeCell ref="G28:J28"/>
    <mergeCell ref="C25:F25"/>
    <mergeCell ref="B33:C33"/>
    <mergeCell ref="B15:B28"/>
    <mergeCell ref="B30:B31"/>
    <mergeCell ref="C15:N22"/>
    <mergeCell ref="C30:N31"/>
    <mergeCell ref="B52:P52"/>
    <mergeCell ref="B53:P53"/>
    <mergeCell ref="O39:P39"/>
    <mergeCell ref="N46:P47"/>
    <mergeCell ref="B48:D48"/>
    <mergeCell ref="E48:G48"/>
    <mergeCell ref="H48:I48"/>
    <mergeCell ref="J48:M48"/>
    <mergeCell ref="N48:P48"/>
    <mergeCell ref="B41:P42"/>
    <mergeCell ref="B46:D47"/>
    <mergeCell ref="E46:G47"/>
    <mergeCell ref="H46:M46"/>
    <mergeCell ref="J47:M47"/>
    <mergeCell ref="O29:P29"/>
    <mergeCell ref="O30:P31"/>
    <mergeCell ref="B49:P49"/>
    <mergeCell ref="B50:P50"/>
    <mergeCell ref="B51:P51"/>
    <mergeCell ref="B36:P36"/>
    <mergeCell ref="B37:P37"/>
    <mergeCell ref="B38:P38"/>
    <mergeCell ref="B34:C34"/>
    <mergeCell ref="B32:C32"/>
  </mergeCells>
  <phoneticPr fontId="2"/>
  <hyperlinks>
    <hyperlink ref="S1" location="総括表!A1" display="総括表に戻る"/>
  </hyperlinks>
  <pageMargins left="0.70866141732283472" right="0.31496062992125984" top="0.74803149606299213" bottom="0.15748031496062992" header="0.31496062992125984" footer="0.11811023622047245"/>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4275" r:id="rId4" name="Check Box 3">
              <controlPr defaultSize="0" autoFill="0" autoLine="0" autoPict="0">
                <anchor moveWithCells="1">
                  <from>
                    <xdr:col>14</xdr:col>
                    <xdr:colOff>257175</xdr:colOff>
                    <xdr:row>11</xdr:row>
                    <xdr:rowOff>76200</xdr:rowOff>
                  </from>
                  <to>
                    <xdr:col>15</xdr:col>
                    <xdr:colOff>133350</xdr:colOff>
                    <xdr:row>12</xdr:row>
                    <xdr:rowOff>104775</xdr:rowOff>
                  </to>
                </anchor>
              </controlPr>
            </control>
          </mc:Choice>
        </mc:AlternateContent>
        <mc:AlternateContent xmlns:mc="http://schemas.openxmlformats.org/markup-compatibility/2006">
          <mc:Choice Requires="x14">
            <control shapeId="54276" r:id="rId5" name="Check Box 4">
              <controlPr defaultSize="0" autoFill="0" autoLine="0" autoPict="0">
                <anchor moveWithCells="1">
                  <from>
                    <xdr:col>14</xdr:col>
                    <xdr:colOff>257175</xdr:colOff>
                    <xdr:row>21</xdr:row>
                    <xdr:rowOff>19050</xdr:rowOff>
                  </from>
                  <to>
                    <xdr:col>15</xdr:col>
                    <xdr:colOff>190500</xdr:colOff>
                    <xdr:row>22</xdr:row>
                    <xdr:rowOff>180975</xdr:rowOff>
                  </to>
                </anchor>
              </controlPr>
            </control>
          </mc:Choice>
        </mc:AlternateContent>
        <mc:AlternateContent xmlns:mc="http://schemas.openxmlformats.org/markup-compatibility/2006">
          <mc:Choice Requires="x14">
            <control shapeId="54279" r:id="rId6" name="Check Box 7">
              <controlPr defaultSize="0" autoFill="0" autoLine="0" autoPict="0">
                <anchor moveWithCells="1">
                  <from>
                    <xdr:col>14</xdr:col>
                    <xdr:colOff>257175</xdr:colOff>
                    <xdr:row>29</xdr:row>
                    <xdr:rowOff>85725</xdr:rowOff>
                  </from>
                  <to>
                    <xdr:col>15</xdr:col>
                    <xdr:colOff>190500</xdr:colOff>
                    <xdr:row>30</xdr:row>
                    <xdr:rowOff>142875</xdr:rowOff>
                  </to>
                </anchor>
              </controlPr>
            </control>
          </mc:Choice>
        </mc:AlternateContent>
        <mc:AlternateContent xmlns:mc="http://schemas.openxmlformats.org/markup-compatibility/2006">
          <mc:Choice Requires="x14">
            <control shapeId="54280" r:id="rId7" name="Check Box 8">
              <controlPr defaultSize="0" autoFill="0" autoLine="0" autoPict="0">
                <anchor moveWithCells="1">
                  <from>
                    <xdr:col>14</xdr:col>
                    <xdr:colOff>257175</xdr:colOff>
                    <xdr:row>28</xdr:row>
                    <xdr:rowOff>28575</xdr:rowOff>
                  </from>
                  <to>
                    <xdr:col>15</xdr:col>
                    <xdr:colOff>190500</xdr:colOff>
                    <xdr:row>28</xdr:row>
                    <xdr:rowOff>314325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1"/>
  <sheetViews>
    <sheetView view="pageBreakPreview" zoomScaleNormal="100" zoomScaleSheetLayoutView="100" workbookViewId="0">
      <selection activeCell="L22" sqref="L22"/>
    </sheetView>
  </sheetViews>
  <sheetFormatPr defaultRowHeight="18.75"/>
  <cols>
    <col min="1" max="1" width="2.625" customWidth="1"/>
    <col min="2" max="2" width="7.375" customWidth="1"/>
    <col min="3" max="3" width="18" customWidth="1"/>
    <col min="4" max="4" width="0" hidden="1" customWidth="1"/>
    <col min="5" max="5" width="9" customWidth="1"/>
    <col min="11" max="11" width="2.125" customWidth="1"/>
  </cols>
  <sheetData>
    <row r="1" spans="1:13">
      <c r="H1" s="457" t="str">
        <f>"令和"&amp;申請書!$V$6&amp;"年"&amp;申請書!$X$6&amp;"月"&amp;申請書!$AA$6&amp;"日"</f>
        <v>令和5年月日</v>
      </c>
      <c r="I1" s="457"/>
      <c r="J1" s="457"/>
      <c r="M1" s="109" t="s">
        <v>186</v>
      </c>
    </row>
    <row r="3" spans="1:13" ht="24">
      <c r="B3" s="458" t="s">
        <v>254</v>
      </c>
      <c r="C3" s="417"/>
      <c r="D3" s="417"/>
      <c r="E3" s="417"/>
      <c r="F3" s="417"/>
      <c r="G3" s="417"/>
      <c r="H3" s="417"/>
      <c r="I3" s="417"/>
      <c r="J3" s="417"/>
    </row>
    <row r="4" spans="1:13">
      <c r="A4" s="25"/>
      <c r="B4" s="25"/>
    </row>
    <row r="5" spans="1:13" ht="24" customHeight="1">
      <c r="A5" s="468" t="s">
        <v>9</v>
      </c>
      <c r="B5" s="469"/>
      <c r="C5" s="459" t="str">
        <f>申請書!$O$22</f>
        <v>○○認定こども園</v>
      </c>
      <c r="D5" s="460"/>
      <c r="E5" s="461"/>
      <c r="F5" s="14"/>
      <c r="G5" s="376"/>
      <c r="H5" s="376"/>
      <c r="I5" s="376"/>
      <c r="J5" s="376"/>
      <c r="K5" s="14"/>
    </row>
    <row r="6" spans="1:13" ht="25.5" customHeight="1">
      <c r="C6" s="42"/>
    </row>
    <row r="7" spans="1:13" ht="11.25" customHeight="1">
      <c r="C7" s="42"/>
    </row>
    <row r="8" spans="1:13" ht="12" customHeight="1">
      <c r="A8" s="26"/>
      <c r="B8" s="17"/>
      <c r="C8" s="48"/>
      <c r="D8" s="17"/>
      <c r="E8" s="17"/>
      <c r="F8" s="17"/>
      <c r="G8" s="17"/>
      <c r="H8" s="17"/>
      <c r="I8" s="17"/>
      <c r="J8" s="17"/>
      <c r="K8" s="21"/>
    </row>
    <row r="9" spans="1:13" ht="20.100000000000001" customHeight="1">
      <c r="A9" s="82"/>
      <c r="B9" s="79" t="s">
        <v>45</v>
      </c>
      <c r="C9" s="78"/>
      <c r="D9" s="78"/>
      <c r="E9" s="78"/>
      <c r="F9" s="78"/>
      <c r="G9" s="78"/>
      <c r="H9" s="78"/>
      <c r="I9" s="78"/>
      <c r="J9" s="78"/>
      <c r="K9" s="81"/>
    </row>
    <row r="10" spans="1:13" ht="20.100000000000001" customHeight="1">
      <c r="A10" s="82"/>
      <c r="B10" s="79"/>
      <c r="C10" s="79"/>
      <c r="D10" s="79"/>
      <c r="E10" s="79"/>
      <c r="F10" s="79"/>
      <c r="G10" s="78"/>
      <c r="H10" s="78"/>
      <c r="I10" s="78"/>
      <c r="J10" s="78"/>
      <c r="K10" s="81"/>
    </row>
    <row r="11" spans="1:13" ht="20.100000000000001" customHeight="1">
      <c r="A11" s="82"/>
      <c r="B11" s="603" t="s">
        <v>46</v>
      </c>
      <c r="C11" s="129" t="s">
        <v>47</v>
      </c>
      <c r="D11" s="498"/>
      <c r="E11" s="498"/>
      <c r="F11" s="498"/>
      <c r="G11" s="498"/>
      <c r="H11" s="498"/>
      <c r="I11" s="498"/>
      <c r="J11" s="498"/>
      <c r="K11" s="81"/>
    </row>
    <row r="12" spans="1:13" ht="20.100000000000001" customHeight="1">
      <c r="A12" s="82"/>
      <c r="B12" s="603"/>
      <c r="C12" s="129" t="s">
        <v>246</v>
      </c>
      <c r="D12" s="498" t="s">
        <v>247</v>
      </c>
      <c r="E12" s="498"/>
      <c r="F12" s="498"/>
      <c r="G12" s="498"/>
      <c r="H12" s="498"/>
      <c r="I12" s="498"/>
      <c r="J12" s="498"/>
      <c r="K12" s="81"/>
    </row>
    <row r="13" spans="1:13" ht="42" customHeight="1">
      <c r="A13" s="82"/>
      <c r="B13" s="603"/>
      <c r="C13" s="130" t="s">
        <v>248</v>
      </c>
      <c r="D13" s="604" t="s">
        <v>249</v>
      </c>
      <c r="E13" s="604"/>
      <c r="F13" s="604"/>
      <c r="G13" s="604"/>
      <c r="H13" s="604"/>
      <c r="I13" s="604"/>
      <c r="J13" s="604"/>
      <c r="K13" s="81"/>
    </row>
    <row r="14" spans="1:13" ht="20.100000000000001" customHeight="1">
      <c r="A14" s="82"/>
      <c r="B14" s="78"/>
      <c r="C14" s="78"/>
      <c r="D14" s="78"/>
      <c r="E14" s="78"/>
      <c r="F14" s="78"/>
      <c r="G14" s="78"/>
      <c r="H14" s="78"/>
      <c r="I14" s="78"/>
      <c r="J14" s="78"/>
      <c r="K14" s="81"/>
    </row>
    <row r="15" spans="1:13" ht="20.100000000000001" customHeight="1">
      <c r="A15" s="82"/>
      <c r="B15" s="603" t="s">
        <v>51</v>
      </c>
      <c r="C15" s="129" t="s">
        <v>47</v>
      </c>
      <c r="D15" s="498"/>
      <c r="E15" s="498"/>
      <c r="F15" s="498"/>
      <c r="G15" s="498"/>
      <c r="H15" s="498"/>
      <c r="I15" s="498"/>
      <c r="J15" s="498"/>
      <c r="K15" s="81"/>
    </row>
    <row r="16" spans="1:13" ht="20.100000000000001" customHeight="1">
      <c r="A16" s="82"/>
      <c r="B16" s="603"/>
      <c r="C16" s="129" t="s">
        <v>246</v>
      </c>
      <c r="D16" s="498" t="s">
        <v>247</v>
      </c>
      <c r="E16" s="498"/>
      <c r="F16" s="498"/>
      <c r="G16" s="498"/>
      <c r="H16" s="498"/>
      <c r="I16" s="498"/>
      <c r="J16" s="498"/>
      <c r="K16" s="81"/>
    </row>
    <row r="17" spans="1:11" ht="42" customHeight="1">
      <c r="A17" s="82"/>
      <c r="B17" s="603"/>
      <c r="C17" s="130" t="s">
        <v>248</v>
      </c>
      <c r="D17" s="604" t="s">
        <v>249</v>
      </c>
      <c r="E17" s="604"/>
      <c r="F17" s="604"/>
      <c r="G17" s="604"/>
      <c r="H17" s="604"/>
      <c r="I17" s="604"/>
      <c r="J17" s="604"/>
      <c r="K17" s="81"/>
    </row>
    <row r="18" spans="1:11" ht="20.100000000000001" customHeight="1">
      <c r="A18" s="82"/>
      <c r="B18" s="79"/>
      <c r="C18" s="79"/>
      <c r="D18" s="79"/>
      <c r="E18" s="79"/>
      <c r="F18" s="79"/>
      <c r="G18" s="78"/>
      <c r="H18" s="78"/>
      <c r="I18" s="78"/>
      <c r="J18" s="78"/>
      <c r="K18" s="81"/>
    </row>
    <row r="19" spans="1:11" ht="20.100000000000001" customHeight="1">
      <c r="A19" s="82"/>
      <c r="B19" s="79" t="s">
        <v>13</v>
      </c>
      <c r="C19" s="78"/>
      <c r="D19" s="78"/>
      <c r="E19" s="78"/>
      <c r="F19" s="78"/>
      <c r="G19" s="78"/>
      <c r="H19" s="78"/>
      <c r="I19" s="78"/>
      <c r="J19" s="78"/>
      <c r="K19" s="81"/>
    </row>
    <row r="20" spans="1:11" ht="20.100000000000001" customHeight="1">
      <c r="A20" s="82"/>
      <c r="B20" s="78"/>
      <c r="C20" s="78" t="s">
        <v>52</v>
      </c>
      <c r="D20" s="78"/>
      <c r="E20" s="78"/>
      <c r="F20" s="78"/>
      <c r="G20" s="78"/>
      <c r="H20" s="78"/>
      <c r="I20" s="78"/>
      <c r="J20" s="78"/>
      <c r="K20" s="81"/>
    </row>
    <row r="21" spans="1:11" ht="10.5" customHeight="1">
      <c r="A21" s="82"/>
      <c r="B21" s="78"/>
      <c r="C21" s="78"/>
      <c r="D21" s="34"/>
      <c r="E21" s="34"/>
      <c r="F21" s="34"/>
      <c r="G21" s="34"/>
      <c r="H21" s="34"/>
      <c r="I21" s="34"/>
      <c r="J21" s="34"/>
      <c r="K21" s="81"/>
    </row>
    <row r="22" spans="1:11" ht="20.100000000000001" customHeight="1">
      <c r="A22" s="82"/>
      <c r="B22" s="237"/>
      <c r="C22" s="450" t="s">
        <v>250</v>
      </c>
      <c r="D22" s="450"/>
      <c r="E22" s="450"/>
      <c r="F22" s="450"/>
      <c r="G22" s="450"/>
      <c r="H22" s="450"/>
      <c r="I22" s="450"/>
      <c r="J22" s="450"/>
      <c r="K22" s="81"/>
    </row>
    <row r="23" spans="1:11" ht="20.100000000000001" customHeight="1">
      <c r="A23" s="82"/>
      <c r="B23" s="78"/>
      <c r="C23" s="78"/>
      <c r="D23" s="34"/>
      <c r="E23" s="34"/>
      <c r="F23" s="34"/>
      <c r="G23" s="34"/>
      <c r="H23" s="34"/>
      <c r="I23" s="34"/>
      <c r="J23" s="34"/>
      <c r="K23" s="81"/>
    </row>
    <row r="24" spans="1:11" ht="20.100000000000001" customHeight="1">
      <c r="A24" s="82"/>
      <c r="B24" s="237"/>
      <c r="C24" s="450" t="s">
        <v>493</v>
      </c>
      <c r="D24" s="450"/>
      <c r="E24" s="450"/>
      <c r="F24" s="450"/>
      <c r="G24" s="450"/>
      <c r="H24" s="450"/>
      <c r="I24" s="450"/>
      <c r="J24" s="450"/>
      <c r="K24" s="81"/>
    </row>
    <row r="25" spans="1:11" ht="20.100000000000001" customHeight="1">
      <c r="A25" s="82"/>
      <c r="B25" s="78"/>
      <c r="C25" s="78"/>
      <c r="D25" s="78"/>
      <c r="E25" s="78"/>
      <c r="F25" s="78"/>
      <c r="G25" s="78"/>
      <c r="H25" s="78"/>
      <c r="I25" s="78"/>
      <c r="J25" s="78"/>
      <c r="K25" s="81"/>
    </row>
    <row r="26" spans="1:11" ht="20.100000000000001" customHeight="1">
      <c r="A26" s="82" t="s">
        <v>251</v>
      </c>
      <c r="B26" s="237"/>
      <c r="C26" s="463" t="s">
        <v>494</v>
      </c>
      <c r="D26" s="413"/>
      <c r="E26" s="413"/>
      <c r="F26" s="413"/>
      <c r="G26" s="413"/>
      <c r="H26" s="413"/>
      <c r="I26" s="413"/>
      <c r="J26" s="413"/>
      <c r="K26" s="81"/>
    </row>
    <row r="27" spans="1:11" ht="20.100000000000001" customHeight="1">
      <c r="A27" s="82"/>
      <c r="B27" s="78"/>
      <c r="C27" s="413"/>
      <c r="D27" s="413"/>
      <c r="E27" s="413"/>
      <c r="F27" s="413"/>
      <c r="G27" s="413"/>
      <c r="H27" s="413"/>
      <c r="I27" s="413"/>
      <c r="J27" s="413"/>
      <c r="K27" s="81"/>
    </row>
    <row r="28" spans="1:11" ht="20.100000000000001" customHeight="1">
      <c r="A28" s="82"/>
      <c r="B28" s="237"/>
      <c r="C28" s="463" t="s">
        <v>252</v>
      </c>
      <c r="D28" s="413"/>
      <c r="E28" s="413"/>
      <c r="F28" s="413"/>
      <c r="G28" s="413"/>
      <c r="H28" s="413"/>
      <c r="I28" s="413"/>
      <c r="J28" s="413"/>
      <c r="K28" s="81"/>
    </row>
    <row r="29" spans="1:11" ht="20.100000000000001" customHeight="1">
      <c r="A29" s="82"/>
      <c r="B29" s="78"/>
      <c r="C29" s="78"/>
      <c r="D29" s="78"/>
      <c r="E29" s="78"/>
      <c r="F29" s="78"/>
      <c r="G29" s="78"/>
      <c r="H29" s="78"/>
      <c r="I29" s="78"/>
      <c r="J29" s="78"/>
      <c r="K29" s="81"/>
    </row>
    <row r="30" spans="1:11" ht="20.100000000000001" customHeight="1">
      <c r="A30" s="27"/>
      <c r="B30" s="238"/>
      <c r="C30" s="78" t="s">
        <v>253</v>
      </c>
      <c r="D30" s="78"/>
      <c r="E30" s="78"/>
      <c r="F30" s="78"/>
      <c r="G30" s="78"/>
      <c r="H30" s="78"/>
      <c r="I30" s="78"/>
      <c r="J30" s="78"/>
      <c r="K30" s="28"/>
    </row>
    <row r="31" spans="1:11">
      <c r="A31" s="18"/>
      <c r="B31" s="25"/>
      <c r="C31" s="25"/>
      <c r="D31" s="25"/>
      <c r="E31" s="25"/>
      <c r="F31" s="25"/>
      <c r="G31" s="25"/>
      <c r="H31" s="25"/>
      <c r="I31" s="25"/>
      <c r="J31" s="25"/>
      <c r="K31" s="23"/>
    </row>
  </sheetData>
  <mergeCells count="16">
    <mergeCell ref="C28:J28"/>
    <mergeCell ref="B15:B17"/>
    <mergeCell ref="D15:J15"/>
    <mergeCell ref="D16:J16"/>
    <mergeCell ref="D17:J17"/>
    <mergeCell ref="C22:J22"/>
    <mergeCell ref="C24:J24"/>
    <mergeCell ref="C26:J27"/>
    <mergeCell ref="H1:J1"/>
    <mergeCell ref="B3:J3"/>
    <mergeCell ref="A5:B5"/>
    <mergeCell ref="C5:E5"/>
    <mergeCell ref="B11:B13"/>
    <mergeCell ref="D11:J11"/>
    <mergeCell ref="D12:J12"/>
    <mergeCell ref="D13:J13"/>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0485" r:id="rId4" name="Check Box 5">
              <controlPr defaultSize="0" autoFill="0" autoLine="0" autoPict="0">
                <anchor moveWithCells="1">
                  <from>
                    <xdr:col>1</xdr:col>
                    <xdr:colOff>323850</xdr:colOff>
                    <xdr:row>20</xdr:row>
                    <xdr:rowOff>123825</xdr:rowOff>
                  </from>
                  <to>
                    <xdr:col>2</xdr:col>
                    <xdr:colOff>47625</xdr:colOff>
                    <xdr:row>21</xdr:row>
                    <xdr:rowOff>228600</xdr:rowOff>
                  </to>
                </anchor>
              </controlPr>
            </control>
          </mc:Choice>
        </mc:AlternateContent>
        <mc:AlternateContent xmlns:mc="http://schemas.openxmlformats.org/markup-compatibility/2006">
          <mc:Choice Requires="x14">
            <control shapeId="20486" r:id="rId5" name="Check Box 6">
              <controlPr defaultSize="0" autoFill="0" autoLine="0" autoPict="0">
                <anchor moveWithCells="1">
                  <from>
                    <xdr:col>1</xdr:col>
                    <xdr:colOff>323850</xdr:colOff>
                    <xdr:row>23</xdr:row>
                    <xdr:rowOff>0</xdr:rowOff>
                  </from>
                  <to>
                    <xdr:col>2</xdr:col>
                    <xdr:colOff>47625</xdr:colOff>
                    <xdr:row>23</xdr:row>
                    <xdr:rowOff>238125</xdr:rowOff>
                  </to>
                </anchor>
              </controlPr>
            </control>
          </mc:Choice>
        </mc:AlternateContent>
        <mc:AlternateContent xmlns:mc="http://schemas.openxmlformats.org/markup-compatibility/2006">
          <mc:Choice Requires="x14">
            <control shapeId="20487" r:id="rId6" name="Check Box 7">
              <controlPr defaultSize="0" autoFill="0" autoLine="0" autoPict="0">
                <anchor moveWithCells="1">
                  <from>
                    <xdr:col>1</xdr:col>
                    <xdr:colOff>323850</xdr:colOff>
                    <xdr:row>25</xdr:row>
                    <xdr:rowOff>9525</xdr:rowOff>
                  </from>
                  <to>
                    <xdr:col>2</xdr:col>
                    <xdr:colOff>47625</xdr:colOff>
                    <xdr:row>26</xdr:row>
                    <xdr:rowOff>0</xdr:rowOff>
                  </to>
                </anchor>
              </controlPr>
            </control>
          </mc:Choice>
        </mc:AlternateContent>
        <mc:AlternateContent xmlns:mc="http://schemas.openxmlformats.org/markup-compatibility/2006">
          <mc:Choice Requires="x14">
            <control shapeId="20488" r:id="rId7" name="Check Box 8">
              <controlPr defaultSize="0" autoFill="0" autoLine="0" autoPict="0">
                <anchor moveWithCells="1">
                  <from>
                    <xdr:col>1</xdr:col>
                    <xdr:colOff>323850</xdr:colOff>
                    <xdr:row>26</xdr:row>
                    <xdr:rowOff>238125</xdr:rowOff>
                  </from>
                  <to>
                    <xdr:col>2</xdr:col>
                    <xdr:colOff>47625</xdr:colOff>
                    <xdr:row>27</xdr:row>
                    <xdr:rowOff>228600</xdr:rowOff>
                  </to>
                </anchor>
              </controlPr>
            </control>
          </mc:Choice>
        </mc:AlternateContent>
        <mc:AlternateContent xmlns:mc="http://schemas.openxmlformats.org/markup-compatibility/2006">
          <mc:Choice Requires="x14">
            <control shapeId="20489" r:id="rId8" name="Check Box 9">
              <controlPr defaultSize="0" autoFill="0" autoLine="0" autoPict="0">
                <anchor moveWithCells="1">
                  <from>
                    <xdr:col>1</xdr:col>
                    <xdr:colOff>342900</xdr:colOff>
                    <xdr:row>28</xdr:row>
                    <xdr:rowOff>238125</xdr:rowOff>
                  </from>
                  <to>
                    <xdr:col>2</xdr:col>
                    <xdr:colOff>66675</xdr:colOff>
                    <xdr:row>29</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22</vt:i4>
      </vt:variant>
    </vt:vector>
  </HeadingPairs>
  <TitlesOfParts>
    <vt:vector size="45" baseType="lpstr">
      <vt:lpstr>申請書</vt:lpstr>
      <vt:lpstr>総括表</vt:lpstr>
      <vt:lpstr>要確認資料</vt:lpstr>
      <vt:lpstr>副園長・教頭配置加算</vt:lpstr>
      <vt:lpstr>学級編成調整加配加算</vt:lpstr>
      <vt:lpstr>通園送迎加算</vt:lpstr>
      <vt:lpstr>給食実施加算</vt:lpstr>
      <vt:lpstr>休日保育加算</vt:lpstr>
      <vt:lpstr>減価償却費加算</vt:lpstr>
      <vt:lpstr>賃借料加算</vt:lpstr>
      <vt:lpstr>土曜日閉所（4-9月）</vt:lpstr>
      <vt:lpstr>土曜日閉所（10-3月）</vt:lpstr>
      <vt:lpstr>定員を恒常的に超過する場合</vt:lpstr>
      <vt:lpstr>療育支援加算</vt:lpstr>
      <vt:lpstr>主幹専任化要件</vt:lpstr>
      <vt:lpstr>施設関係者評価加算</vt:lpstr>
      <vt:lpstr>高齢者等活躍促進加算</vt:lpstr>
      <vt:lpstr>施設機能強化推進費加算</vt:lpstr>
      <vt:lpstr>小学校接続加算</vt:lpstr>
      <vt:lpstr>栄養管理加算</vt:lpstr>
      <vt:lpstr>第三者評価受審加算（申請）</vt:lpstr>
      <vt:lpstr>第三者評価受審加算（実績報告）</vt:lpstr>
      <vt:lpstr>Sheet6</vt:lpstr>
      <vt:lpstr>栄養管理加算!Print_Area</vt:lpstr>
      <vt:lpstr>学級編成調整加配加算!Print_Area</vt:lpstr>
      <vt:lpstr>休日保育加算!Print_Area</vt:lpstr>
      <vt:lpstr>給食実施加算!Print_Area</vt:lpstr>
      <vt:lpstr>減価償却費加算!Print_Area</vt:lpstr>
      <vt:lpstr>高齢者等活躍促進加算!Print_Area</vt:lpstr>
      <vt:lpstr>施設関係者評価加算!Print_Area</vt:lpstr>
      <vt:lpstr>施設機能強化推進費加算!Print_Area</vt:lpstr>
      <vt:lpstr>主幹専任化要件!Print_Area</vt:lpstr>
      <vt:lpstr>小学校接続加算!Print_Area</vt:lpstr>
      <vt:lpstr>申請書!Print_Area</vt:lpstr>
      <vt:lpstr>総括表!Print_Area</vt:lpstr>
      <vt:lpstr>'第三者評価受審加算（実績報告）'!Print_Area</vt:lpstr>
      <vt:lpstr>'第三者評価受審加算（申請）'!Print_Area</vt:lpstr>
      <vt:lpstr>賃借料加算!Print_Area</vt:lpstr>
      <vt:lpstr>通園送迎加算!Print_Area</vt:lpstr>
      <vt:lpstr>定員を恒常的に超過する場合!Print_Area</vt:lpstr>
      <vt:lpstr>'土曜日閉所（10-3月）'!Print_Area</vt:lpstr>
      <vt:lpstr>'土曜日閉所（4-9月）'!Print_Area</vt:lpstr>
      <vt:lpstr>副園長・教頭配置加算!Print_Area</vt:lpstr>
      <vt:lpstr>要確認資料!Print_Area</vt:lpstr>
      <vt:lpstr>療育支援加算!Print_Area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三木市役所</cp:lastModifiedBy>
  <cp:lastPrinted>2023-06-28T00:27:22Z</cp:lastPrinted>
  <dcterms:created xsi:type="dcterms:W3CDTF">2021-05-06T02:57:41Z</dcterms:created>
  <dcterms:modified xsi:type="dcterms:W3CDTF">2023-06-28T02:17:19Z</dcterms:modified>
</cp:coreProperties>
</file>