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drawings/drawing5.xml" ContentType="application/vnd.openxmlformats-officedocument.drawing+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drawings/drawing6.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drawings/drawing7.xml" ContentType="application/vnd.openxmlformats-officedocument.drawing+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drawings/drawing8.xml" ContentType="application/vnd.openxmlformats-officedocument.drawing+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drawings/drawing9.xml" ContentType="application/vnd.openxmlformats-officedocument.drawing+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505.xml" ContentType="application/vnd.ms-excel.controlproperties+xml"/>
  <Override PartName="/xl/ctrlProps/ctrlProp506.xml" ContentType="application/vnd.ms-excel.controlproperties+xml"/>
  <Override PartName="/xl/drawings/drawing13.xml" ContentType="application/vnd.openxmlformats-officedocument.drawing+xml"/>
  <Override PartName="/xl/ctrlProps/ctrlProp507.xml" ContentType="application/vnd.ms-excel.controlproperties+xml"/>
  <Override PartName="/xl/ctrlProps/ctrlProp508.xml" ContentType="application/vnd.ms-excel.controlproperties+xml"/>
  <Override PartName="/xl/comments2.xml" ContentType="application/vnd.openxmlformats-officedocument.spreadsheetml.comments+xml"/>
  <Override PartName="/xl/drawings/drawing14.xml" ContentType="application/vnd.openxmlformats-officedocument.drawing+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omments3.xml" ContentType="application/vnd.openxmlformats-officedocument.spreadsheetml.comments+xml"/>
  <Override PartName="/xl/drawings/drawing15.xml" ContentType="application/vnd.openxmlformats-officedocument.drawing+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drawings/drawing16.xml" ContentType="application/vnd.openxmlformats-officedocument.drawing+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drawings/drawing17.xml" ContentType="application/vnd.openxmlformats-officedocument.drawing+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drawings/drawing18.xml" ContentType="application/vnd.openxmlformats-officedocument.drawing+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drawings/drawing19.xml" ContentType="application/vnd.openxmlformats-officedocument.drawing+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drawings/drawing20.xml" ContentType="application/vnd.openxmlformats-officedocument.drawing+xml"/>
  <Override PartName="/xl/ctrlProps/ctrlProp569.xml" ContentType="application/vnd.ms-excel.controlproperties+xml"/>
  <Override PartName="/xl/ctrlProps/ctrlProp5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490" windowHeight="7530" firstSheet="1" activeTab="1"/>
  </bookViews>
  <sheets>
    <sheet name="各種選択肢" sheetId="26" state="hidden" r:id="rId1"/>
    <sheet name="申請書" sheetId="13" r:id="rId2"/>
    <sheet name="総括表" sheetId="14" r:id="rId3"/>
    <sheet name="要確認資料" sheetId="15" r:id="rId4"/>
    <sheet name="副園長・教頭配置加算" sheetId="3" r:id="rId5"/>
    <sheet name="学級編成調整加配加算" sheetId="2" r:id="rId6"/>
    <sheet name="1歳児配置改善加算" sheetId="28" r:id="rId7"/>
    <sheet name="通園送迎加算" sheetId="4" r:id="rId8"/>
    <sheet name="給食実施加算" sheetId="6" r:id="rId9"/>
    <sheet name="休日保育加算" sheetId="16" r:id="rId10"/>
    <sheet name="減価償却費加算" sheetId="27" r:id="rId11"/>
    <sheet name="賃借料加算" sheetId="7" r:id="rId12"/>
    <sheet name="土曜日閉所（4-8月）" sheetId="5" r:id="rId13"/>
    <sheet name="土曜日閉所（9-3月）" sheetId="24" r:id="rId14"/>
    <sheet name="定員を恒常的に超過する場合" sheetId="18" r:id="rId15"/>
    <sheet name="療育支援加算" sheetId="20" r:id="rId16"/>
    <sheet name="主幹専任化要件" sheetId="19" r:id="rId17"/>
    <sheet name="園内研修の実施について" sheetId="30" r:id="rId18"/>
    <sheet name="施設関係者評価加算" sheetId="21" r:id="rId19"/>
    <sheet name="高齢者等活躍促進加算" sheetId="22" r:id="rId20"/>
    <sheet name="施設機能強化推進費加算" sheetId="23" r:id="rId21"/>
    <sheet name="小学校接続加算" sheetId="9" r:id="rId22"/>
    <sheet name="栄養管理加算" sheetId="10" r:id="rId23"/>
    <sheet name="第三者評価受審加算（申請）" sheetId="11" r:id="rId24"/>
    <sheet name="第三者評価受審加算（実績報告）" sheetId="12" r:id="rId25"/>
    <sheet name="Sheet6" sheetId="8" r:id="rId26"/>
  </sheets>
  <definedNames>
    <definedName name="_xlnm.Print_Area" localSheetId="6">'1歳児配置改善加算'!$A$1:$K$25</definedName>
    <definedName name="_xlnm.Print_Area" localSheetId="22">栄養管理加算!$A$1:$K$36</definedName>
    <definedName name="_xlnm.Print_Area" localSheetId="17">園内研修の実施について!$A$1:$G$17</definedName>
    <definedName name="_xlnm.Print_Area" localSheetId="5">学級編成調整加配加算!$A$1:$I$23</definedName>
    <definedName name="_xlnm.Print_Area" localSheetId="9">休日保育加算!$A$1:$Q$55</definedName>
    <definedName name="_xlnm.Print_Area" localSheetId="8">給食実施加算!$A$1:$O$35</definedName>
    <definedName name="_xlnm.Print_Area" localSheetId="10">減価償却費加算!$A$1:$K$42</definedName>
    <definedName name="_xlnm.Print_Area" localSheetId="19">高齢者等活躍促進加算!$A$1:$M$34</definedName>
    <definedName name="_xlnm.Print_Area" localSheetId="18">施設関係者評価加算!$A$1:$K$35</definedName>
    <definedName name="_xlnm.Print_Area" localSheetId="20">施設機能強化推進費加算!$A$1:$K$39</definedName>
    <definedName name="_xlnm.Print_Area" localSheetId="16">主幹専任化要件!$A$1:$J$42</definedName>
    <definedName name="_xlnm.Print_Area" localSheetId="21">小学校接続加算!$A$1:$K$40</definedName>
    <definedName name="_xlnm.Print_Area" localSheetId="1">申請書!$A$1:$AD$41</definedName>
    <definedName name="_xlnm.Print_Area" localSheetId="2">総括表!$A$1:$AC$48</definedName>
    <definedName name="_xlnm.Print_Area" localSheetId="24">'第三者評価受審加算（実績報告）'!$A$1:$K$16</definedName>
    <definedName name="_xlnm.Print_Area" localSheetId="23">'第三者評価受審加算（申請）'!$A$1:$K$16</definedName>
    <definedName name="_xlnm.Print_Area" localSheetId="11">賃借料加算!$A$1:$K$38</definedName>
    <definedName name="_xlnm.Print_Area" localSheetId="7">通園送迎加算!$A$1:$K$38</definedName>
    <definedName name="_xlnm.Print_Area" localSheetId="14">定員を恒常的に超過する場合!$A$1:$AG$34</definedName>
    <definedName name="_xlnm.Print_Area" localSheetId="12">'土曜日閉所（4-8月）'!$A$1:$O$45</definedName>
    <definedName name="_xlnm.Print_Area" localSheetId="13">'土曜日閉所（9-3月）'!$A$1:$O$49</definedName>
    <definedName name="_xlnm.Print_Area" localSheetId="4">副園長・教頭配置加算!$A$1:$K$42</definedName>
    <definedName name="_xlnm.Print_Area" localSheetId="3">要確認資料!$A$1:$E$57</definedName>
    <definedName name="_xlnm.Print_Area" localSheetId="15">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 i="28" l="1"/>
  <c r="R9" i="22"/>
  <c r="A8" i="5" l="1"/>
  <c r="A8" i="24"/>
  <c r="M16" i="24"/>
  <c r="L16" i="24"/>
  <c r="J16" i="24"/>
  <c r="H16" i="24"/>
  <c r="F16" i="24"/>
  <c r="D16" i="24"/>
  <c r="A3" i="24"/>
  <c r="A3" i="5"/>
  <c r="O1" i="24" l="1"/>
  <c r="C5" i="30" l="1"/>
  <c r="N8" i="28" l="1"/>
  <c r="N12" i="28"/>
  <c r="N13" i="28"/>
  <c r="N20" i="28"/>
  <c r="D35" i="23"/>
  <c r="D33" i="23"/>
  <c r="D34" i="23"/>
  <c r="D31" i="23"/>
  <c r="D30" i="23"/>
  <c r="D29" i="23"/>
  <c r="D23" i="22"/>
  <c r="D24" i="22"/>
  <c r="D26" i="22"/>
  <c r="D27" i="22"/>
  <c r="Q8" i="19"/>
  <c r="P8" i="19" s="1"/>
  <c r="L39" i="19"/>
  <c r="I31" i="19"/>
  <c r="E31" i="19"/>
  <c r="E14" i="19"/>
  <c r="E18" i="19"/>
  <c r="E16" i="19"/>
  <c r="E20" i="19"/>
  <c r="A31" i="18"/>
  <c r="AU20" i="18"/>
  <c r="AJ33" i="18"/>
  <c r="AV3" i="18"/>
  <c r="AJ17" i="18"/>
  <c r="AV4" i="18"/>
  <c r="AV20" i="18"/>
  <c r="C5" i="28"/>
  <c r="H1" i="28"/>
  <c r="X26" i="13"/>
  <c r="N10" i="28" l="1"/>
  <c r="I5" i="28" s="1"/>
  <c r="AD20" i="18"/>
  <c r="B21" i="6"/>
  <c r="D18" i="24" l="1"/>
  <c r="F18" i="24"/>
  <c r="H18" i="24"/>
  <c r="C5" i="27" l="1"/>
  <c r="H1" i="27"/>
  <c r="G1" i="2"/>
  <c r="I27" i="27"/>
  <c r="I26" i="27"/>
  <c r="F28" i="27" s="1"/>
  <c r="G28" i="27" s="1"/>
  <c r="O8" i="10" l="1"/>
  <c r="N11" i="9"/>
  <c r="N14" i="9" s="1"/>
  <c r="O14" i="9" l="1"/>
  <c r="I5" i="9" s="1"/>
  <c r="M5" i="9" l="1"/>
  <c r="C46" i="14" s="1"/>
  <c r="L28" i="24" l="1"/>
  <c r="J28" i="24"/>
  <c r="H28" i="24"/>
  <c r="F28" i="24"/>
  <c r="M28" i="24" s="1"/>
  <c r="D28" i="24"/>
  <c r="L26" i="24"/>
  <c r="J26" i="24"/>
  <c r="M26" i="24" s="1"/>
  <c r="H26" i="24"/>
  <c r="F26" i="24"/>
  <c r="D26" i="24"/>
  <c r="M24" i="24"/>
  <c r="L24" i="24"/>
  <c r="J24" i="24"/>
  <c r="H24" i="24"/>
  <c r="F24" i="24"/>
  <c r="D24" i="24"/>
  <c r="L22" i="24"/>
  <c r="J22" i="24"/>
  <c r="H22" i="24"/>
  <c r="F22" i="24"/>
  <c r="M22" i="24" s="1"/>
  <c r="D22" i="24"/>
  <c r="M20" i="24"/>
  <c r="L20" i="24"/>
  <c r="J20" i="24"/>
  <c r="H20" i="24"/>
  <c r="F20" i="24"/>
  <c r="D20" i="24"/>
  <c r="L18" i="24"/>
  <c r="J18" i="24"/>
  <c r="M18" i="24" s="1"/>
  <c r="N5" i="24"/>
  <c r="E10" i="24" s="1"/>
  <c r="AD29" i="18"/>
  <c r="AT28" i="18"/>
  <c r="AS28" i="18"/>
  <c r="AR28" i="18"/>
  <c r="AQ28" i="18"/>
  <c r="AP28" i="18"/>
  <c r="AO28" i="18"/>
  <c r="AN28" i="18"/>
  <c r="AM28" i="18"/>
  <c r="AL28" i="18"/>
  <c r="AK28" i="18"/>
  <c r="AJ28" i="18"/>
  <c r="AI28" i="18"/>
  <c r="AD28" i="18"/>
  <c r="A15" i="18"/>
  <c r="AO6" i="18"/>
  <c r="AD13" i="18"/>
  <c r="AT12" i="18"/>
  <c r="AS12" i="18"/>
  <c r="AR12" i="18"/>
  <c r="AQ12" i="18"/>
  <c r="AP12" i="18"/>
  <c r="AO12" i="18"/>
  <c r="AN12" i="18"/>
  <c r="AM12" i="18"/>
  <c r="AL12" i="18"/>
  <c r="AK12" i="18"/>
  <c r="AJ12" i="18"/>
  <c r="AI12" i="18"/>
  <c r="AD12" i="18"/>
  <c r="AU12" i="18" l="1"/>
  <c r="AU28" i="18"/>
  <c r="AV28" i="18"/>
  <c r="AF28" i="18"/>
  <c r="AV12" i="18"/>
  <c r="AF12" i="18"/>
  <c r="M9" i="10"/>
  <c r="M21" i="10"/>
  <c r="L35" i="23"/>
  <c r="L34" i="23"/>
  <c r="L33" i="23"/>
  <c r="L32" i="23"/>
  <c r="L31" i="23"/>
  <c r="L30" i="23"/>
  <c r="L29" i="23"/>
  <c r="N26" i="22"/>
  <c r="N25" i="22"/>
  <c r="N23" i="22"/>
  <c r="N24" i="22"/>
  <c r="L38" i="19"/>
  <c r="Q9" i="19" s="1"/>
  <c r="P9" i="19" s="1"/>
  <c r="I7" i="19" s="1"/>
  <c r="G28" i="16"/>
  <c r="R10" i="16"/>
  <c r="M8" i="23" l="1"/>
  <c r="N27" i="22"/>
  <c r="P30" i="6"/>
  <c r="P28" i="6"/>
  <c r="P26" i="6" l="1"/>
  <c r="Q26" i="6" s="1"/>
  <c r="D18" i="5" l="1"/>
  <c r="D16" i="5"/>
  <c r="F16" i="5"/>
  <c r="H16" i="5"/>
  <c r="J16" i="5"/>
  <c r="L16" i="5"/>
  <c r="L24" i="5"/>
  <c r="J24" i="5"/>
  <c r="H24" i="5"/>
  <c r="F24" i="5"/>
  <c r="D24" i="5"/>
  <c r="L22" i="5"/>
  <c r="J22" i="5"/>
  <c r="H22" i="5"/>
  <c r="F22" i="5"/>
  <c r="D22" i="5"/>
  <c r="L20" i="5"/>
  <c r="J20" i="5"/>
  <c r="H20" i="5"/>
  <c r="F20" i="5"/>
  <c r="D20" i="5"/>
  <c r="L18" i="5"/>
  <c r="J18" i="5"/>
  <c r="H18" i="5"/>
  <c r="M18" i="5" s="1"/>
  <c r="F18" i="5"/>
  <c r="M24" i="5" l="1"/>
  <c r="M16" i="5"/>
  <c r="M20" i="5"/>
  <c r="M22" i="5"/>
  <c r="N5" i="5"/>
  <c r="E10" i="5" s="1"/>
  <c r="O1" i="5"/>
  <c r="C5" i="10"/>
  <c r="H1" i="11"/>
  <c r="M26" i="10" l="1"/>
  <c r="M8" i="10" l="1"/>
  <c r="C18" i="14"/>
  <c r="C47" i="14" l="1"/>
  <c r="C5" i="12"/>
  <c r="C5" i="11"/>
  <c r="H1" i="12"/>
  <c r="H1" i="10"/>
  <c r="I33" i="19"/>
  <c r="F26" i="23"/>
  <c r="H26" i="23"/>
  <c r="C5" i="23"/>
  <c r="H1" i="23"/>
  <c r="J16" i="22"/>
  <c r="K8" i="22" s="1"/>
  <c r="N8" i="23" l="1"/>
  <c r="I8" i="23" s="1"/>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31" i="14"/>
  <c r="C30" i="14"/>
  <c r="S9" i="22" l="1"/>
  <c r="C44" i="14" s="1"/>
  <c r="I39" i="15"/>
  <c r="I38" i="15"/>
  <c r="L24" i="20" l="1"/>
  <c r="L25" i="20"/>
  <c r="L26" i="20"/>
  <c r="L27" i="20"/>
  <c r="L28" i="20"/>
  <c r="L29" i="20"/>
  <c r="L30" i="20"/>
  <c r="L31" i="20"/>
  <c r="L32" i="20"/>
  <c r="L33" i="20"/>
  <c r="L34" i="20"/>
  <c r="L35" i="20"/>
  <c r="L36" i="20"/>
  <c r="L23" i="20"/>
  <c r="I21" i="20" s="1"/>
  <c r="L16" i="20"/>
  <c r="L17" i="20"/>
  <c r="L18" i="20"/>
  <c r="L19" i="20"/>
  <c r="L15" i="20"/>
  <c r="I13" i="20" l="1"/>
  <c r="M13" i="20" s="1"/>
  <c r="I7" i="20" s="1"/>
  <c r="F21" i="20"/>
  <c r="F13" i="20"/>
  <c r="C5" i="20"/>
  <c r="H1" i="20"/>
  <c r="E38" i="19"/>
  <c r="E36" i="19"/>
  <c r="E33" i="19"/>
  <c r="C35" i="14" l="1"/>
  <c r="I20" i="19"/>
  <c r="I38" i="19"/>
  <c r="C5" i="19"/>
  <c r="H1" i="19"/>
  <c r="H1" i="7"/>
  <c r="Z1" i="18" l="1"/>
  <c r="T2"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26" i="18"/>
  <c r="AD25" i="18"/>
  <c r="AD23" i="18"/>
  <c r="AD22" i="18"/>
  <c r="AD10" i="18"/>
  <c r="AD9" i="18"/>
  <c r="AD7" i="18"/>
  <c r="AD6" i="18"/>
  <c r="AV9" i="18" l="1"/>
  <c r="AV25" i="18"/>
  <c r="AV22" i="18"/>
  <c r="AU22" i="18"/>
  <c r="AF9" i="18"/>
  <c r="AU9" i="18"/>
  <c r="AV6" i="18"/>
  <c r="AF6" i="18"/>
  <c r="AF25" i="18"/>
  <c r="AU25" i="18"/>
  <c r="AF22" i="18"/>
  <c r="C5" i="7"/>
  <c r="M1" i="16" l="1"/>
  <c r="P34" i="16" l="1"/>
  <c r="O39" i="16" s="1"/>
  <c r="P33" i="16"/>
  <c r="C5" i="16" l="1"/>
  <c r="C15" i="6" l="1"/>
  <c r="L15" i="6" s="1"/>
  <c r="E11" i="6"/>
  <c r="E10" i="4"/>
  <c r="C5" i="6"/>
  <c r="L1" i="6"/>
  <c r="H1" i="4"/>
  <c r="C5" i="4"/>
  <c r="H1" i="3"/>
  <c r="C5" i="2" l="1"/>
  <c r="C5" i="3"/>
  <c r="F16" i="14"/>
  <c r="A1" i="14"/>
  <c r="G3" i="14"/>
  <c r="C13" i="13" l="1"/>
  <c r="E21" i="2" l="1"/>
  <c r="B21" i="2"/>
  <c r="AU6" i="18" l="1"/>
  <c r="AD4" i="18" s="1"/>
</calcChain>
</file>

<file path=xl/comments1.xml><?xml version="1.0" encoding="utf-8"?>
<comments xmlns="http://schemas.openxmlformats.org/spreadsheetml/2006/main">
  <authors>
    <author>三木市役所</author>
  </authors>
  <commentList>
    <comment ref="AC20"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この項目に☑が入るのは、「小学校接続加算の2段階目（Ⅰ～Ⅲ）が取得可能」ということになります。
</t>
        </r>
      </text>
    </comment>
  </commentList>
</comments>
</file>

<file path=xl/sharedStrings.xml><?xml version="1.0" encoding="utf-8"?>
<sst xmlns="http://schemas.openxmlformats.org/spreadsheetml/2006/main" count="1031" uniqueCount="568">
  <si>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</si>
  <si>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</si>
  <si>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</si>
  <si>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</si>
  <si>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</si>
  <si>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</si>
  <si>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</si>
  <si>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</si>
  <si>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</si>
  <si>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</si>
  <si>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</si>
  <si>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</si>
  <si>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</si>
  <si>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</si>
  <si>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</si>
  <si>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</si>
  <si>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</si>
  <si>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</si>
  <si>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</si>
  <si>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</si>
  <si>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</si>
  <si>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</si>
  <si>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</si>
  <si>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</si>
  <si>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</si>
  <si>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</si>
  <si>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</si>
  <si>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</si>
  <si>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</si>
  <si>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</si>
  <si>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</si>
  <si>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</si>
  <si>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</si>
  <si>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</si>
  <si>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</si>
  <si>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</si>
  <si>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</si>
  <si>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</si>
  <si>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</si>
  <si>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</si>
  <si>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</si>
  <si>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</si>
  <si>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</si>
  <si>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</si>
  <si>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</si>
  <si>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</si>
  <si>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</si>
  <si>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</si>
  <si>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</si>
  <si>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</si>
  <si>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</si>
  <si>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</si>
  <si>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</si>
  <si>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</si>
  <si>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業務分掌上、小学校接続を担当する部署または役職及び担当職員名等（記入日時点の状況）を記入すること。</t>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</si>
  <si>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</si>
  <si>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</si>
  <si>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</si>
  <si>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</si>
  <si>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</si>
  <si>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</si>
  <si>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</si>
  <si>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</si>
  <si>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</si>
  <si>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</si>
  <si>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</si>
  <si>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</si>
  <si>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</si>
  <si>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</si>
  <si>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</si>
  <si>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</si>
  <si>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</si>
  <si>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</si>
  <si>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</si>
  <si>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</si>
  <si>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</si>
  <si>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</si>
  <si>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</si>
  <si>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</si>
  <si>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</si>
  <si>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</si>
  <si>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</si>
  <si>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</si>
  <si>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</si>
  <si>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</si>
  <si>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</si>
  <si>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</si>
  <si>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</si>
  <si>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</si>
  <si>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</si>
  <si>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</si>
  <si>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</si>
  <si>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</si>
  <si>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</si>
  <si>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</si>
  <si>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</si>
  <si>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</si>
  <si>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</si>
  <si>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○○認定こども園</t>
    <rPh sb="2" eb="4">
      <t>ニンテイ</t>
    </rPh>
    <rPh sb="7" eb="8">
      <t>エン</t>
    </rPh>
    <phoneticPr fontId="2"/>
  </si>
  <si>
    <t>申請の
有無</t>
    <rPh sb="0" eb="2">
      <t>シンセイ</t>
    </rPh>
    <rPh sb="4" eb="6">
      <t>ウム</t>
    </rPh>
    <phoneticPr fontId="2"/>
  </si>
  <si>
    <t>基本加算部分</t>
    <rPh sb="0" eb="2">
      <t>キホン</t>
    </rPh>
    <rPh sb="2" eb="4">
      <t>カサン</t>
    </rPh>
    <rPh sb="4" eb="6">
      <t>ブブン</t>
    </rPh>
    <phoneticPr fontId="2"/>
  </si>
  <si>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</si>
  <si>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</si>
  <si>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</si>
  <si>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</si>
  <si>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</si>
  <si>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</si>
  <si>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</si>
  <si>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</si>
  <si>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</si>
  <si>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</si>
  <si>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</si>
  <si>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</si>
  <si>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</si>
  <si>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</si>
  <si>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</si>
  <si>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</si>
  <si>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</si>
  <si>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</si>
  <si>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</si>
  <si>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</si>
  <si>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</si>
  <si>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</si>
  <si>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</si>
  <si>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</si>
  <si>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</si>
  <si>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</si>
  <si>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</si>
  <si>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</si>
  <si>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</si>
  <si>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</si>
  <si>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</si>
  <si>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</si>
  <si>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</si>
  <si>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</si>
  <si>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</si>
  <si>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</si>
  <si>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</si>
  <si>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</si>
  <si>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</si>
  <si>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</si>
  <si>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</si>
  <si>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</si>
  <si>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</si>
  <si>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</si>
  <si>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</si>
  <si>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</si>
  <si>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</si>
  <si>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</si>
  <si>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</si>
  <si>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</si>
  <si>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</si>
  <si>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</si>
  <si>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</si>
  <si>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</si>
  <si>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</si>
  <si>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</si>
  <si>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</si>
  <si>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</si>
  <si>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</si>
  <si>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</si>
  <si>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</si>
  <si>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</si>
  <si>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</si>
  <si>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</si>
  <si>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</si>
  <si>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</si>
  <si>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</si>
  <si>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</si>
  <si>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</si>
  <si>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</si>
  <si>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</si>
  <si>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</si>
  <si>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</si>
  <si>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</si>
  <si>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</si>
  <si>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</si>
  <si>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</si>
  <si>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</si>
  <si>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</si>
  <si>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</si>
  <si>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</si>
  <si>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</si>
  <si>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</si>
  <si>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</si>
  <si>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</si>
  <si>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</si>
  <si>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</si>
  <si>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</si>
  <si>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</si>
  <si>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</si>
  <si>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</si>
  <si>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</si>
  <si>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</si>
  <si>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</si>
  <si>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</si>
  <si>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</si>
  <si>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</si>
  <si>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</si>
  <si>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</si>
  <si>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</si>
  <si>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</si>
  <si>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</si>
  <si>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</si>
  <si>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</si>
  <si>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</si>
  <si>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</si>
  <si>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</si>
  <si>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</si>
  <si>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</si>
  <si>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</si>
  <si>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</si>
  <si>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</si>
  <si>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</si>
  <si>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</si>
  <si>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</si>
  <si>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</si>
  <si>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</si>
  <si>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</si>
  <si>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</si>
  <si>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</si>
  <si>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</si>
  <si>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</si>
  <si>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</si>
  <si>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</si>
  <si>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</si>
  <si>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</si>
  <si>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</si>
  <si>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</si>
  <si>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</si>
  <si>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</si>
  <si>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</si>
  <si>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</si>
  <si>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</si>
  <si>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</si>
  <si>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</si>
  <si>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</si>
  <si>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</si>
  <si>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</si>
  <si>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</si>
  <si>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</si>
  <si>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</si>
  <si>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</si>
  <si>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</si>
  <si>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</si>
  <si>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</si>
  <si>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</si>
  <si>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</si>
  <si>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</si>
  <si>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</si>
  <si>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</si>
  <si>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</si>
  <si>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</si>
  <si>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</si>
  <si>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</si>
  <si>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</si>
  <si>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</si>
  <si>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</si>
  <si>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</si>
  <si>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</si>
  <si>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名</t>
    <rPh sb="0" eb="1">
      <t>メイ</t>
    </rPh>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</si>
  <si>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</si>
  <si>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</si>
  <si>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</si>
  <si>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</si>
  <si>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</si>
  <si>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</si>
  <si>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</si>
  <si>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</si>
  <si>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</si>
  <si>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</si>
  <si>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</si>
  <si>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</si>
  <si>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</si>
  <si>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</si>
  <si>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</si>
  <si>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</si>
  <si>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</si>
  <si>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</si>
  <si>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</si>
  <si>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</si>
  <si>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</si>
  <si>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</si>
  <si>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</si>
  <si>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</si>
  <si>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</si>
  <si>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</si>
  <si>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</si>
  <si>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</si>
  <si>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</si>
  <si>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</si>
  <si>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</si>
  <si>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</si>
  <si>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</si>
  <si>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</si>
  <si>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</si>
  <si>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</si>
  <si>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</si>
  <si>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</si>
  <si>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</si>
  <si>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</si>
  <si>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</si>
  <si>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</si>
  <si>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</si>
  <si>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</si>
  <si>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</si>
  <si>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</si>
  <si>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</si>
  <si>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</si>
  <si>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</si>
  <si>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</si>
  <si>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</si>
  <si>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</si>
  <si>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</si>
  <si>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</si>
  <si>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</si>
  <si>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</si>
  <si>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</si>
  <si>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</si>
  <si>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</si>
  <si>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</si>
  <si>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</si>
  <si>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</si>
  <si>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</si>
  <si>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</si>
  <si>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</si>
  <si>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</si>
  <si>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</si>
  <si>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</si>
  <si>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</si>
  <si>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</si>
  <si>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</si>
  <si>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</si>
  <si>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</si>
  <si>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</si>
  <si>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</si>
  <si>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</si>
  <si>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</si>
  <si>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</si>
  <si>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</si>
  <si>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</si>
  <si>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</si>
  <si>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</si>
  <si>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</si>
  <si>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</si>
  <si>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</si>
  <si>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</si>
  <si>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</si>
  <si>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</si>
  <si>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</si>
  <si>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</si>
  <si>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</si>
  <si>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</si>
  <si>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</si>
  <si>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</si>
  <si>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</si>
  <si>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</si>
  <si>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</si>
  <si>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</si>
  <si>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</si>
  <si>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</si>
  <si>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</si>
  <si>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</si>
  <si>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</si>
  <si>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</si>
  <si>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</si>
  <si>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</si>
  <si>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</si>
  <si>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</si>
  <si>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</si>
  <si>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</si>
  <si>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</si>
  <si>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</si>
  <si>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</si>
  <si>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</si>
  <si>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</si>
  <si>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</si>
  <si>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</si>
  <si>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</si>
  <si>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</si>
  <si>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</si>
  <si>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</si>
  <si>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</si>
  <si>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</si>
  <si>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</si>
  <si>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</si>
  <si>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</si>
  <si>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</si>
  <si>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</si>
  <si>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</si>
  <si>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</si>
  <si>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</si>
  <si>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</si>
  <si>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</si>
  <si>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</si>
  <si>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</si>
  <si>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</si>
  <si>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</si>
  <si>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</si>
  <si>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</si>
  <si>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</si>
  <si>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</si>
  <si>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</si>
  <si>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</si>
  <si>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</si>
  <si>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</si>
  <si>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</si>
  <si>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</si>
  <si>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</si>
  <si>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</si>
  <si>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</si>
  <si>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</si>
  <si>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</si>
  <si>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</si>
  <si>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</si>
  <si>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</si>
  <si>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</si>
  <si>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</si>
  <si>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</si>
  <si>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</si>
  <si>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</si>
  <si>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</si>
  <si>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</si>
  <si>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</si>
  <si>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</si>
  <si>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</si>
  <si>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</si>
  <si>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</si>
  <si>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</si>
  <si>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</si>
  <si>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</si>
  <si>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</si>
  <si>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建物①</t>
    <rPh sb="0" eb="2">
      <t>タテモノ</t>
    </rPh>
    <phoneticPr fontId="35"/>
  </si>
  <si>
    <t>建物②</t>
    <rPh sb="0" eb="2">
      <t>タテモノ</t>
    </rPh>
    <phoneticPr fontId="35"/>
  </si>
  <si>
    <t>建物③</t>
    <rPh sb="0" eb="2">
      <t>タテモノ</t>
    </rPh>
    <phoneticPr fontId="35"/>
  </si>
  <si>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</si>
  <si>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</si>
  <si>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</si>
  <si>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</si>
  <si>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</si>
  <si>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</si>
  <si>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</si>
  <si>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</si>
  <si>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１号定員の設定を行わない場合、もしくは１号認定子どもの在籍が１人もいない月に関しては対象となります。</t>
    <phoneticPr fontId="2"/>
  </si>
  <si>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2"/>
  </si>
  <si>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2"/>
  </si>
  <si>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2"/>
  </si>
  <si>
    <t>令和5</t>
    <rPh sb="0" eb="2">
      <t>レイワ</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</si>
  <si>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</si>
  <si>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2"/>
  </si>
  <si>
    <t>前回加算適用年度</t>
    <rPh sb="0" eb="2">
      <t>ゼンカイ</t>
    </rPh>
    <rPh sb="2" eb="4">
      <t>カサン</t>
    </rPh>
    <rPh sb="4" eb="6">
      <t>テキヨウ</t>
    </rPh>
    <rPh sb="6" eb="8">
      <t>ネンド</t>
    </rPh>
    <phoneticPr fontId="2"/>
  </si>
  <si>
    <t>令和　　　年　　　月</t>
    <rPh sb="0" eb="2">
      <t>レイワ</t>
    </rPh>
    <rPh sb="5" eb="6">
      <t>ネン</t>
    </rPh>
    <rPh sb="9" eb="10">
      <t>ツキ</t>
    </rPh>
    <phoneticPr fontId="2"/>
  </si>
  <si>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2"/>
  </si>
  <si>
    <t>第三者評価公表（予定）年月</t>
    <rPh sb="0" eb="2">
      <t>ダイサン</t>
    </rPh>
    <rPh sb="2" eb="3">
      <t>シャ</t>
    </rPh>
    <rPh sb="3" eb="5">
      <t>ヒョウカ</t>
    </rPh>
    <rPh sb="5" eb="7">
      <t>コウヒョウ</t>
    </rPh>
    <rPh sb="8" eb="10">
      <t>ヨテイ</t>
    </rPh>
    <rPh sb="11" eb="12">
      <t>ネン</t>
    </rPh>
    <rPh sb="12" eb="13">
      <t>ツキ</t>
    </rPh>
    <phoneticPr fontId="2"/>
  </si>
  <si>
    <t>受審日
※複数ある場合は全て記入</t>
    <rPh sb="0" eb="2">
      <t>ジュシン</t>
    </rPh>
    <rPh sb="2" eb="3">
      <t>ヒ</t>
    </rPh>
    <rPh sb="5" eb="7">
      <t>フクスウ</t>
    </rPh>
    <rPh sb="9" eb="11">
      <t>バアイ</t>
    </rPh>
    <rPh sb="12" eb="13">
      <t>スベ</t>
    </rPh>
    <rPh sb="14" eb="16">
      <t>キニュウ</t>
    </rPh>
    <phoneticPr fontId="2"/>
  </si>
  <si>
    <t>通年適用
の場合☑</t>
    <rPh sb="0" eb="2">
      <t>ツウネン</t>
    </rPh>
    <rPh sb="2" eb="4">
      <t>テキヨウ</t>
    </rPh>
    <rPh sb="6" eb="8">
      <t>バアイ</t>
    </rPh>
    <phoneticPr fontId="2"/>
  </si>
  <si>
    <t>4月</t>
    <rPh sb="1" eb="2">
      <t>ガツ</t>
    </rPh>
    <phoneticPr fontId="2"/>
  </si>
  <si>
    <t>5月</t>
    <rPh sb="1" eb="2">
      <t>ガツ</t>
    </rPh>
    <phoneticPr fontId="2"/>
  </si>
  <si>
    <t>特定加算部分</t>
    <rPh sb="0" eb="2">
      <t>トクテイ</t>
    </rPh>
    <rPh sb="2" eb="4">
      <t>カサン</t>
    </rPh>
    <rPh sb="4" eb="6">
      <t>ブブン</t>
    </rPh>
    <phoneticPr fontId="2"/>
  </si>
  <si>
    <t>4歳以上児配置改善加算</t>
    <rPh sb="1" eb="2">
      <t>サイ</t>
    </rPh>
    <rPh sb="2" eb="4">
      <t>イジョウ</t>
    </rPh>
    <rPh sb="5" eb="7">
      <t>ハイチ</t>
    </rPh>
    <rPh sb="7" eb="9">
      <t>カイゼン</t>
    </rPh>
    <rPh sb="9" eb="11">
      <t>カサン</t>
    </rPh>
    <phoneticPr fontId="1"/>
  </si>
  <si>
    <t>幼保連携型認定こども園</t>
    <rPh sb="0" eb="2">
      <t>ヨウホ</t>
    </rPh>
    <rPh sb="2" eb="5">
      <t>レンケイガタ</t>
    </rPh>
    <rPh sb="5" eb="7">
      <t>ニンテイ</t>
    </rPh>
    <rPh sb="10" eb="11">
      <t>エン</t>
    </rPh>
    <phoneticPr fontId="2"/>
  </si>
  <si>
    <t>小規模保育事業者（Ａ型）</t>
    <rPh sb="0" eb="3">
      <t>ショウキボ</t>
    </rPh>
    <rPh sb="3" eb="5">
      <t>ホイク</t>
    </rPh>
    <rPh sb="5" eb="7">
      <t>ジギョウ</t>
    </rPh>
    <rPh sb="7" eb="8">
      <t>シャ</t>
    </rPh>
    <rPh sb="10" eb="11">
      <t>カタ</t>
    </rPh>
    <phoneticPr fontId="2"/>
  </si>
  <si>
    <t>事業所内保育事業所（小規模Ａ型基準）</t>
    <rPh sb="0" eb="3">
      <t>ジギョウショ</t>
    </rPh>
    <rPh sb="3" eb="4">
      <t>ナイ</t>
    </rPh>
    <rPh sb="4" eb="6">
      <t>ホイク</t>
    </rPh>
    <rPh sb="6" eb="9">
      <t>ジギョウショ</t>
    </rPh>
    <rPh sb="10" eb="13">
      <t>ショウキボ</t>
    </rPh>
    <rPh sb="14" eb="15">
      <t>ガタ</t>
    </rPh>
    <rPh sb="15" eb="17">
      <t>キジュン</t>
    </rPh>
    <phoneticPr fontId="2"/>
  </si>
  <si>
    <t>保育所</t>
    <rPh sb="0" eb="2">
      <t>ホイク</t>
    </rPh>
    <rPh sb="2" eb="3">
      <t>ショ</t>
    </rPh>
    <phoneticPr fontId="2"/>
  </si>
  <si>
    <t>昭和</t>
    <rPh sb="0" eb="2">
      <t>ショウワ</t>
    </rPh>
    <phoneticPr fontId="2"/>
  </si>
  <si>
    <t>平成</t>
    <rPh sb="0" eb="2">
      <t>ヘイセイ</t>
    </rPh>
    <phoneticPr fontId="2"/>
  </si>
  <si>
    <t>加算適用：</t>
    <rPh sb="0" eb="2">
      <t>カサン</t>
    </rPh>
    <rPh sb="2" eb="4">
      <t>テキヨウ</t>
    </rPh>
    <phoneticPr fontId="2"/>
  </si>
  <si>
    <t>要件Ⅰ～Ⅲを満たす場合</t>
    <phoneticPr fontId="2"/>
  </si>
  <si>
    <t>要件Ⅰ～Ⅱを満たす場合</t>
    <phoneticPr fontId="2"/>
  </si>
  <si>
    <t>Ⅰ　小学校との連携・接続の担当に関する業務分掌が明確になっている。</t>
    <phoneticPr fontId="2"/>
  </si>
  <si>
    <t>Ⅱ　授業・行事、研究会・研修等の小学校との子ども及び教職員の交流活動を実践している。</t>
    <phoneticPr fontId="2"/>
  </si>
  <si>
    <t>Ⅲ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</si>
  <si>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該当する項目全てに☑を入力すること（Ⅰ～ⅡまたはⅠ～Ⅲに該当することが条件）。</t>
    <rPh sb="0" eb="2">
      <t>ガイトウ</t>
    </rPh>
    <rPh sb="4" eb="6">
      <t>コウモク</t>
    </rPh>
    <rPh sb="6" eb="7">
      <t>スベ</t>
    </rPh>
    <rPh sb="11" eb="13">
      <t>ニュウリョク</t>
    </rPh>
    <rPh sb="28" eb="30">
      <t>ガイトウ</t>
    </rPh>
    <rPh sb="35" eb="37">
      <t>ジョウケン</t>
    </rPh>
    <phoneticPr fontId="2"/>
  </si>
  <si>
    <t>２　接続を担当する部署・職員等（要件Ⅰ）</t>
    <rPh sb="16" eb="18">
      <t>ヨウケン</t>
    </rPh>
    <phoneticPr fontId="2"/>
  </si>
  <si>
    <t>３　接続に係る取り組み内容（要件ⅡまたはⅢ）</t>
    <rPh sb="2" eb="4">
      <t>セツゾク</t>
    </rPh>
    <rPh sb="5" eb="6">
      <t>カカ</t>
    </rPh>
    <rPh sb="7" eb="8">
      <t>ト</t>
    </rPh>
    <rPh sb="9" eb="10">
      <t>ク</t>
    </rPh>
    <rPh sb="11" eb="13">
      <t>ナイヨウ</t>
    </rPh>
    <rPh sb="14" eb="16">
      <t>ヨウケン</t>
    </rPh>
    <phoneticPr fontId="2"/>
  </si>
  <si>
    <t>要件</t>
    <rPh sb="0" eb="2">
      <t>ヨウケン</t>
    </rPh>
    <phoneticPr fontId="2"/>
  </si>
  <si>
    <t>注１）実施日が記入できない活動内容の場合は、実施月日欄は記入不要。
注２）「接続に係る取組内容」欄については、年間交流計画等を添付する場合、記載省略可。
注３）要件Ⅱ・Ⅲのどちらに係る取組かを選択すること。別添資料で提出する場合は、その資料がどちらの要件に関するものなのかを明記すること。</t>
    <rPh sb="77" eb="78">
      <t>チュウ</t>
    </rPh>
    <rPh sb="80" eb="82">
      <t>ヨウケン</t>
    </rPh>
    <rPh sb="90" eb="91">
      <t>カカ</t>
    </rPh>
    <rPh sb="92" eb="94">
      <t>トリクミ</t>
    </rPh>
    <rPh sb="96" eb="98">
      <t>センタク</t>
    </rPh>
    <rPh sb="103" eb="105">
      <t>ベッテン</t>
    </rPh>
    <rPh sb="105" eb="107">
      <t>シリョウ</t>
    </rPh>
    <rPh sb="108" eb="110">
      <t>テイシュツ</t>
    </rPh>
    <rPh sb="112" eb="114">
      <t>バアイ</t>
    </rPh>
    <rPh sb="118" eb="120">
      <t>シリョウ</t>
    </rPh>
    <rPh sb="125" eb="127">
      <t>ヨウケン</t>
    </rPh>
    <rPh sb="128" eb="129">
      <t>カン</t>
    </rPh>
    <rPh sb="137" eb="139">
      <t>メイキ</t>
    </rPh>
    <phoneticPr fontId="2"/>
  </si>
  <si>
    <t>５　4歳以上児配置改善加算</t>
    <rPh sb="3" eb="6">
      <t>サイイジョウ</t>
    </rPh>
    <rPh sb="6" eb="7">
      <t>ジ</t>
    </rPh>
    <rPh sb="7" eb="9">
      <t>ハイチ</t>
    </rPh>
    <rPh sb="9" eb="11">
      <t>カイゼン</t>
    </rPh>
    <rPh sb="11" eb="13">
      <t>カサン</t>
    </rPh>
    <phoneticPr fontId="2"/>
  </si>
  <si>
    <t>６　満3歳児配置改善加算</t>
    <rPh sb="2" eb="3">
      <t>マン</t>
    </rPh>
    <rPh sb="4" eb="5">
      <t>サイ</t>
    </rPh>
    <rPh sb="5" eb="6">
      <t>ジ</t>
    </rPh>
    <rPh sb="6" eb="8">
      <t>ハイチ</t>
    </rPh>
    <rPh sb="8" eb="10">
      <t>カイゼン</t>
    </rPh>
    <rPh sb="10" eb="12">
      <t>カサン</t>
    </rPh>
    <phoneticPr fontId="2"/>
  </si>
  <si>
    <t>加算適用開始申請月</t>
    <rPh sb="0" eb="2">
      <t>カサン</t>
    </rPh>
    <rPh sb="2" eb="4">
      <t>テキヨウ</t>
    </rPh>
    <rPh sb="4" eb="6">
      <t>カイシ</t>
    </rPh>
    <rPh sb="6" eb="8">
      <t>シンセイ</t>
    </rPh>
    <rPh sb="8" eb="9">
      <t>ツキ</t>
    </rPh>
    <phoneticPr fontId="2"/>
  </si>
  <si>
    <t>年　　　月</t>
    <rPh sb="0" eb="1">
      <t>ネン</t>
    </rPh>
    <rPh sb="4" eb="5">
      <t>ツキ</t>
    </rPh>
    <phoneticPr fontId="2"/>
  </si>
  <si>
    <t>１　改修等の概要</t>
    <rPh sb="2" eb="4">
      <t>カイシュウ</t>
    </rPh>
    <rPh sb="4" eb="5">
      <t>トウ</t>
    </rPh>
    <rPh sb="6" eb="8">
      <t>ガイヨウ</t>
    </rPh>
    <phoneticPr fontId="2"/>
  </si>
  <si>
    <t>減価償却費加算に係る内容</t>
    <rPh sb="0" eb="4">
      <t>ゲンカショウキャク</t>
    </rPh>
    <rPh sb="4" eb="5">
      <t>ヒ</t>
    </rPh>
    <rPh sb="5" eb="7">
      <t>カサン</t>
    </rPh>
    <rPh sb="8" eb="9">
      <t>カカ</t>
    </rPh>
    <rPh sb="10" eb="12">
      <t>ナイヨウ</t>
    </rPh>
    <phoneticPr fontId="2"/>
  </si>
  <si>
    <t>取得</t>
    <rPh sb="0" eb="2">
      <t>シュトク</t>
    </rPh>
    <phoneticPr fontId="2"/>
  </si>
  <si>
    <t>改修</t>
    <rPh sb="0" eb="2">
      <t>カイシュウ</t>
    </rPh>
    <phoneticPr fontId="2"/>
  </si>
  <si>
    <t>整備</t>
    <rPh sb="0" eb="2">
      <t>セイビ</t>
    </rPh>
    <phoneticPr fontId="2"/>
  </si>
  <si>
    <t>建築年月日
（完了確認年月日）</t>
    <rPh sb="0" eb="2">
      <t>ケンチク</t>
    </rPh>
    <rPh sb="2" eb="5">
      <t>ネンガッピ</t>
    </rPh>
    <rPh sb="7" eb="9">
      <t>カンリョウ</t>
    </rPh>
    <rPh sb="9" eb="11">
      <t>カクニン</t>
    </rPh>
    <rPh sb="11" eb="14">
      <t>ネンガッピ</t>
    </rPh>
    <phoneticPr fontId="2"/>
  </si>
  <si>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2"/>
  </si>
  <si>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2"/>
  </si>
  <si>
    <t>１．過去における施設整備費等の国庫補助金の取得状況をご回答ください。</t>
    <rPh sb="2" eb="4">
      <t>カコ</t>
    </rPh>
    <rPh sb="21" eb="23">
      <t>シュトク</t>
    </rPh>
    <rPh sb="23" eb="25">
      <t>ジョウキョウ</t>
    </rPh>
    <rPh sb="27" eb="29">
      <t>カイトウ</t>
    </rPh>
    <phoneticPr fontId="2"/>
  </si>
  <si>
    <t>あり</t>
    <phoneticPr fontId="2"/>
  </si>
  <si>
    <t>なし</t>
    <phoneticPr fontId="2"/>
  </si>
  <si>
    <t>２．「あり」の場合、国庫補助の取得年度</t>
    <rPh sb="7" eb="9">
      <t>バアイ</t>
    </rPh>
    <rPh sb="10" eb="12">
      <t>コッコ</t>
    </rPh>
    <rPh sb="12" eb="14">
      <t>ホジョ</t>
    </rPh>
    <rPh sb="15" eb="17">
      <t>シュトク</t>
    </rPh>
    <rPh sb="17" eb="19">
      <t>ネンド</t>
    </rPh>
    <phoneticPr fontId="2"/>
  </si>
  <si>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2"/>
  </si>
  <si>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2"/>
  </si>
  <si>
    <t>改修等に係る費用（円）</t>
    <rPh sb="0" eb="2">
      <t>カイシュウ</t>
    </rPh>
    <rPh sb="2" eb="3">
      <t>トウ</t>
    </rPh>
    <rPh sb="4" eb="5">
      <t>カカ</t>
    </rPh>
    <rPh sb="6" eb="8">
      <t>ヒヨウ</t>
    </rPh>
    <rPh sb="9" eb="10">
      <t>エン</t>
    </rPh>
    <phoneticPr fontId="2"/>
  </si>
  <si>
    <t>円　⇒</t>
    <rPh sb="0" eb="1">
      <t>エン</t>
    </rPh>
    <phoneticPr fontId="2"/>
  </si>
  <si>
    <t>施設の建物全体の延べ床面積（㎡）</t>
    <rPh sb="0" eb="2">
      <t>シセツ</t>
    </rPh>
    <rPh sb="3" eb="5">
      <t>タテモノ</t>
    </rPh>
    <rPh sb="5" eb="7">
      <t>ゼンタイ</t>
    </rPh>
    <rPh sb="8" eb="9">
      <t>ノ</t>
    </rPh>
    <rPh sb="10" eb="13">
      <t>ユカメンセキ</t>
    </rPh>
    <phoneticPr fontId="2"/>
  </si>
  <si>
    <t>㎡　⇒</t>
    <phoneticPr fontId="2"/>
  </si>
  <si>
    <t>4における判定：</t>
    <rPh sb="5" eb="7">
      <t>ハンテイ</t>
    </rPh>
    <phoneticPr fontId="2"/>
  </si>
  <si>
    <t>３　算定要件</t>
    <rPh sb="2" eb="4">
      <t>サンテイ</t>
    </rPh>
    <rPh sb="4" eb="6">
      <t>ヨウケン</t>
    </rPh>
    <phoneticPr fontId="2"/>
  </si>
  <si>
    <t>ア</t>
    <phoneticPr fontId="2"/>
  </si>
  <si>
    <t>イ</t>
    <phoneticPr fontId="2"/>
  </si>
  <si>
    <t>ウ</t>
    <phoneticPr fontId="2"/>
  </si>
  <si>
    <t>　施設整備費等の国庫補助金(以下「整備費等補助金」という。）の補助要件を満たす改修等であること</t>
    <phoneticPr fontId="2"/>
  </si>
  <si>
    <t>エ</t>
    <phoneticPr fontId="2"/>
  </si>
  <si>
    <t>オ</t>
    <phoneticPr fontId="2"/>
  </si>
  <si>
    <t>カ</t>
    <phoneticPr fontId="2"/>
  </si>
  <si>
    <t>キ</t>
    <phoneticPr fontId="2"/>
  </si>
  <si>
    <t>　建物の整備・改修に当たり、過去に施設整備費又は改修費等の国庫補助金の交付を受けてい</t>
    <rPh sb="14" eb="16">
      <t>カコ</t>
    </rPh>
    <phoneticPr fontId="2"/>
  </si>
  <si>
    <t>たが、改修等が必要な理由が説明できる</t>
    <rPh sb="3" eb="5">
      <t>カイシュウ</t>
    </rPh>
    <rPh sb="5" eb="6">
      <t>トウ</t>
    </rPh>
    <rPh sb="7" eb="9">
      <t>ヒツヨウ</t>
    </rPh>
    <rPh sb="10" eb="12">
      <t>リユウ</t>
    </rPh>
    <rPh sb="13" eb="15">
      <t>セツメイ</t>
    </rPh>
    <phoneticPr fontId="2"/>
  </si>
  <si>
    <t>継続的な小学校との連携・接続に係る取組で以下の全ての要件を満たすもの（年度当初から当該取組を開始する場合は５月に おいて 計画により下記の要件を満たしていることをもって４月から 年度を通じて 当該要件を満たしているものと取り扱う。）
(ｱ) 小学校との連携・接続に関する業務分掌を明確にしていること。
(ｲ) 授業・行事、研究会・研修等の小学校 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t>
    <phoneticPr fontId="2"/>
  </si>
  <si>
    <t>令和6</t>
    <rPh sb="0" eb="2">
      <t>レイワ</t>
    </rPh>
    <phoneticPr fontId="2"/>
  </si>
  <si>
    <t>1歳児対応加配加算</t>
    <rPh sb="1" eb="2">
      <t>サイ</t>
    </rPh>
    <rPh sb="3" eb="5">
      <t>タイオウ</t>
    </rPh>
    <rPh sb="5" eb="7">
      <t>カハイ</t>
    </rPh>
    <rPh sb="7" eb="9">
      <t>カサン</t>
    </rPh>
    <phoneticPr fontId="1"/>
  </si>
  <si>
    <t>処遇改善等加算（区分３）</t>
    <rPh sb="0" eb="2">
      <t>ショグウ</t>
    </rPh>
    <rPh sb="2" eb="4">
      <t>カイゼン</t>
    </rPh>
    <rPh sb="4" eb="5">
      <t>トウ</t>
    </rPh>
    <rPh sb="5" eb="7">
      <t>カサン</t>
    </rPh>
    <rPh sb="8" eb="10">
      <t>クブン</t>
    </rPh>
    <phoneticPr fontId="1"/>
  </si>
  <si>
    <t>８　講師配置加算</t>
    <rPh sb="2" eb="4">
      <t>コウシ</t>
    </rPh>
    <rPh sb="4" eb="6">
      <t>ハイチ</t>
    </rPh>
    <rPh sb="6" eb="8">
      <t>カサン</t>
    </rPh>
    <phoneticPr fontId="2"/>
  </si>
  <si>
    <t>９　チーム保育加配加算</t>
    <rPh sb="5" eb="7">
      <t>ホイク</t>
    </rPh>
    <rPh sb="7" eb="9">
      <t>カハイ</t>
    </rPh>
    <rPh sb="9" eb="11">
      <t>カサン</t>
    </rPh>
    <phoneticPr fontId="2"/>
  </si>
  <si>
    <t>12　外部監査費加算</t>
    <rPh sb="3" eb="5">
      <t>ガイブ</t>
    </rPh>
    <rPh sb="5" eb="7">
      <t>カンサ</t>
    </rPh>
    <rPh sb="7" eb="8">
      <t>ヒ</t>
    </rPh>
    <rPh sb="8" eb="10">
      <t>カサン</t>
    </rPh>
    <phoneticPr fontId="2"/>
  </si>
  <si>
    <t>17　副食費徴収免除加算</t>
    <rPh sb="3" eb="12">
      <t>フクショクヒチョウシュウメンジョカサン</t>
    </rPh>
    <phoneticPr fontId="2"/>
  </si>
  <si>
    <t>18　教育標準時間認定子どもの利用定員を設定しない場合</t>
    <rPh sb="3" eb="5">
      <t>キョウイク</t>
    </rPh>
    <phoneticPr fontId="2"/>
  </si>
  <si>
    <t>22　年齢別配置基準を下回る場合</t>
    <rPh sb="3" eb="5">
      <t>ネンレイ</t>
    </rPh>
    <rPh sb="5" eb="6">
      <t>ベツ</t>
    </rPh>
    <rPh sb="6" eb="8">
      <t>ハイチ</t>
    </rPh>
    <rPh sb="8" eb="10">
      <t>キジュン</t>
    </rPh>
    <rPh sb="11" eb="13">
      <t>シタマワ</t>
    </rPh>
    <rPh sb="14" eb="16">
      <t>バアイ</t>
    </rPh>
    <phoneticPr fontId="2"/>
  </si>
  <si>
    <t>23　配置基準上求められる職員資格を有しない場合</t>
    <phoneticPr fontId="2"/>
  </si>
  <si>
    <t>26　事務職員配置加算</t>
    <rPh sb="3" eb="5">
      <t>ジム</t>
    </rPh>
    <rPh sb="5" eb="7">
      <t>ショクイン</t>
    </rPh>
    <rPh sb="7" eb="9">
      <t>ハイチ</t>
    </rPh>
    <rPh sb="9" eb="11">
      <t>カサン</t>
    </rPh>
    <phoneticPr fontId="2"/>
  </si>
  <si>
    <t>※３歳児以上クラス分のみで可</t>
    <rPh sb="2" eb="3">
      <t>サイ</t>
    </rPh>
    <rPh sb="3" eb="4">
      <t>ジ</t>
    </rPh>
    <rPh sb="4" eb="6">
      <t>イジョウ</t>
    </rPh>
    <rPh sb="9" eb="10">
      <t>ブン</t>
    </rPh>
    <rPh sb="13" eb="14">
      <t>カ</t>
    </rPh>
    <phoneticPr fontId="2"/>
  </si>
  <si>
    <t>令和7</t>
    <rPh sb="0" eb="2">
      <t>レイワ</t>
    </rPh>
    <phoneticPr fontId="2"/>
  </si>
  <si>
    <t>月初日現在利用児童数：</t>
    <rPh sb="0" eb="1">
      <t>ツキ</t>
    </rPh>
    <rPh sb="1" eb="3">
      <t>ショニチ</t>
    </rPh>
    <rPh sb="3" eb="5">
      <t>ゲンザイ</t>
    </rPh>
    <rPh sb="5" eb="7">
      <t>リヨウ</t>
    </rPh>
    <rPh sb="7" eb="9">
      <t>ジドウ</t>
    </rPh>
    <rPh sb="9" eb="10">
      <t>スウ</t>
    </rPh>
    <phoneticPr fontId="2"/>
  </si>
  <si>
    <t>月初日現在利用児童数：</t>
    <phoneticPr fontId="2"/>
  </si>
  <si>
    <t>１歳児配置改善加算</t>
    <rPh sb="1" eb="3">
      <t>サイジ</t>
    </rPh>
    <rPh sb="3" eb="9">
      <t>ハイチカイゼンカサン</t>
    </rPh>
    <phoneticPr fontId="2"/>
  </si>
  <si>
    <t>処遇改善等加算の区分１、区分２及び区分３のいずれも取得している。</t>
    <rPh sb="0" eb="2">
      <t>ショグウ</t>
    </rPh>
    <rPh sb="2" eb="4">
      <t>カイゼン</t>
    </rPh>
    <rPh sb="4" eb="5">
      <t>トウ</t>
    </rPh>
    <rPh sb="5" eb="7">
      <t>カサン</t>
    </rPh>
    <rPh sb="8" eb="10">
      <t>クブン</t>
    </rPh>
    <rPh sb="12" eb="14">
      <t>クブン</t>
    </rPh>
    <rPh sb="15" eb="16">
      <t>オヨ</t>
    </rPh>
    <rPh sb="17" eb="19">
      <t>クブン</t>
    </rPh>
    <rPh sb="25" eb="27">
      <t>シュトク</t>
    </rPh>
    <phoneticPr fontId="2"/>
  </si>
  <si>
    <t>業務においてICTの活用を進めており、以下の①及び②～④のいずれか１つの機能以上の機器を導入し、業務に活用していること</t>
    <rPh sb="0" eb="2">
      <t>ギョウム</t>
    </rPh>
    <rPh sb="10" eb="12">
      <t>カツヨウ</t>
    </rPh>
    <rPh sb="13" eb="14">
      <t>スス</t>
    </rPh>
    <rPh sb="19" eb="21">
      <t>イカ</t>
    </rPh>
    <rPh sb="23" eb="24">
      <t>オヨ</t>
    </rPh>
    <rPh sb="36" eb="38">
      <t>キノウ</t>
    </rPh>
    <rPh sb="38" eb="40">
      <t>イジョウ</t>
    </rPh>
    <rPh sb="41" eb="43">
      <t>キキ</t>
    </rPh>
    <rPh sb="44" eb="46">
      <t>ドウニュウ</t>
    </rPh>
    <rPh sb="48" eb="50">
      <t>ギョウム</t>
    </rPh>
    <rPh sb="51" eb="53">
      <t>カツヨウ</t>
    </rPh>
    <phoneticPr fontId="2"/>
  </si>
  <si>
    <r>
      <t>③　保護者との連絡に関する機能
　　</t>
    </r>
    <r>
      <rPr>
        <sz val="10"/>
        <color theme="1"/>
        <rFont val="游ゴシック"/>
        <family val="3"/>
        <charset val="128"/>
        <scheme val="minor"/>
      </rPr>
      <t>※ICTを介さない個別メール・アプリにより保護者との連絡を行っている場合を除く</t>
    </r>
    <rPh sb="2" eb="5">
      <t>ホゴシャ</t>
    </rPh>
    <rPh sb="7" eb="9">
      <t>レンラク</t>
    </rPh>
    <rPh sb="10" eb="11">
      <t>カン</t>
    </rPh>
    <rPh sb="13" eb="15">
      <t>キノウ</t>
    </rPh>
    <rPh sb="23" eb="24">
      <t>カイ</t>
    </rPh>
    <rPh sb="27" eb="29">
      <t>コベツ</t>
    </rPh>
    <rPh sb="39" eb="42">
      <t>ホゴシャ</t>
    </rPh>
    <rPh sb="44" eb="46">
      <t>レンラク</t>
    </rPh>
    <rPh sb="47" eb="48">
      <t>オコナ</t>
    </rPh>
    <rPh sb="52" eb="54">
      <t>バアイ</t>
    </rPh>
    <rPh sb="55" eb="56">
      <t>ノゾ</t>
    </rPh>
    <phoneticPr fontId="2"/>
  </si>
  <si>
    <r>
      <t>②　保育に係る計画・記録に関する機能
　　</t>
    </r>
    <r>
      <rPr>
        <sz val="10"/>
        <color theme="1"/>
        <rFont val="游ゴシック"/>
        <family val="3"/>
        <charset val="128"/>
        <scheme val="minor"/>
      </rPr>
      <t>※職員間で情報の共有や更新を行うことができる機能を有すること</t>
    </r>
    <rPh sb="2" eb="4">
      <t>ホイク</t>
    </rPh>
    <rPh sb="5" eb="6">
      <t>カカ</t>
    </rPh>
    <rPh sb="7" eb="9">
      <t>ケイカク</t>
    </rPh>
    <rPh sb="10" eb="12">
      <t>キロク</t>
    </rPh>
    <rPh sb="13" eb="14">
      <t>カン</t>
    </rPh>
    <rPh sb="16" eb="18">
      <t>キノウ</t>
    </rPh>
    <rPh sb="22" eb="24">
      <t>ショクイン</t>
    </rPh>
    <rPh sb="24" eb="25">
      <t>カン</t>
    </rPh>
    <rPh sb="26" eb="28">
      <t>ジョウホウ</t>
    </rPh>
    <rPh sb="29" eb="31">
      <t>キョウユウ</t>
    </rPh>
    <rPh sb="32" eb="34">
      <t>コウシン</t>
    </rPh>
    <rPh sb="35" eb="36">
      <t>オコナ</t>
    </rPh>
    <rPh sb="43" eb="45">
      <t>キノウ</t>
    </rPh>
    <rPh sb="46" eb="47">
      <t>ユウ</t>
    </rPh>
    <phoneticPr fontId="2"/>
  </si>
  <si>
    <t>④　キャッシュレス決済に関する機能</t>
    <rPh sb="9" eb="11">
      <t>ケッサイ</t>
    </rPh>
    <rPh sb="12" eb="13">
      <t>カン</t>
    </rPh>
    <rPh sb="15" eb="17">
      <t>キノウ</t>
    </rPh>
    <phoneticPr fontId="2"/>
  </si>
  <si>
    <t>加算算定要件</t>
    <rPh sb="0" eb="2">
      <t>カサン</t>
    </rPh>
    <rPh sb="2" eb="4">
      <t>サンテイ</t>
    </rPh>
    <rPh sb="4" eb="6">
      <t>ヨウケン</t>
    </rPh>
    <phoneticPr fontId="2"/>
  </si>
  <si>
    <t>「職員１人当たりの平均経験年数」</t>
    <phoneticPr fontId="2"/>
  </si>
  <si>
    <t>※保護者向けパンフ等で確認できる場合は、該当する資料の添付により当該欄への記載省略可。</t>
    <phoneticPr fontId="2"/>
  </si>
  <si>
    <t>※保護者向けパンフレット等で確認できる場合は，該当する資料の添付により当該欄への記載省略可。</t>
    <phoneticPr fontId="2"/>
  </si>
  <si>
    <t>※学級編成調整加配加算の取得に際し必要な調書です。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1" eb="3">
      <t>ガッキュウ</t>
    </rPh>
    <rPh sb="3" eb="5">
      <t>ヘンセイ</t>
    </rPh>
    <rPh sb="5" eb="7">
      <t>チョウセイ</t>
    </rPh>
    <rPh sb="7" eb="9">
      <t>カハイ</t>
    </rPh>
    <rPh sb="9" eb="11">
      <t>カサン</t>
    </rPh>
    <rPh sb="12" eb="14">
      <t>シュトク</t>
    </rPh>
    <rPh sb="15" eb="16">
      <t>サイ</t>
    </rPh>
    <rPh sb="17" eb="19">
      <t>ヒツヨウ</t>
    </rPh>
    <rPh sb="20" eb="22">
      <t>チョウショ</t>
    </rPh>
    <rPh sb="27" eb="29">
      <t>ガッキュウ</t>
    </rPh>
    <rPh sb="29" eb="31">
      <t>ジドウ</t>
    </rPh>
    <rPh sb="31" eb="32">
      <t>スウ</t>
    </rPh>
    <rPh sb="35" eb="36">
      <t>ガツ</t>
    </rPh>
    <rPh sb="40" eb="42">
      <t>カサン</t>
    </rPh>
    <rPh sb="42" eb="44">
      <t>シュトク</t>
    </rPh>
    <rPh sb="44" eb="47">
      <t>カイシヅキ</t>
    </rPh>
    <rPh sb="47" eb="49">
      <t>ショニチ</t>
    </rPh>
    <rPh sb="49" eb="51">
      <t>ジテン</t>
    </rPh>
    <rPh sb="52" eb="54">
      <t>ニンズウ</t>
    </rPh>
    <rPh sb="55" eb="57">
      <t>ニュウリョク</t>
    </rPh>
    <rPh sb="66" eb="68">
      <t>キサイ</t>
    </rPh>
    <rPh sb="72" eb="74">
      <t>タンニン</t>
    </rPh>
    <rPh sb="79" eb="81">
      <t>カサン</t>
    </rPh>
    <rPh sb="81" eb="82">
      <t>トウ</t>
    </rPh>
    <rPh sb="82" eb="84">
      <t>カクニン</t>
    </rPh>
    <rPh sb="84" eb="85">
      <t>ヒョウ</t>
    </rPh>
    <rPh sb="91" eb="93">
      <t>ショクイン</t>
    </rPh>
    <rPh sb="93" eb="95">
      <t>メイボ</t>
    </rPh>
    <rPh sb="96" eb="98">
      <t>タンニン</t>
    </rPh>
    <rPh sb="98" eb="99">
      <t>ラン</t>
    </rPh>
    <rPh sb="104" eb="106">
      <t>ビコウ</t>
    </rPh>
    <rPh sb="106" eb="107">
      <t>ラン</t>
    </rPh>
    <rPh sb="111" eb="112">
      <t>メイ</t>
    </rPh>
    <rPh sb="113" eb="115">
      <t>ニュウリョク</t>
    </rPh>
    <rPh sb="123" eb="125">
      <t>カクニン</t>
    </rPh>
    <rPh sb="134" eb="136">
      <t>ガッキュウ</t>
    </rPh>
    <rPh sb="136" eb="138">
      <t>タンニン</t>
    </rPh>
    <rPh sb="140" eb="142">
      <t>ゲンソク</t>
    </rPh>
    <rPh sb="142" eb="144">
      <t>ジョウキン</t>
    </rPh>
    <rPh sb="144" eb="146">
      <t>センニン</t>
    </rPh>
    <phoneticPr fontId="2"/>
  </si>
  <si>
    <t>※ICT導入に関する事業者との契約書及びシステム仕様書を添付すること。</t>
    <rPh sb="4" eb="6">
      <t>ドウニュウ</t>
    </rPh>
    <rPh sb="7" eb="8">
      <t>カン</t>
    </rPh>
    <rPh sb="10" eb="13">
      <t>ジギョウシャ</t>
    </rPh>
    <rPh sb="15" eb="18">
      <t>ケイヤクショ</t>
    </rPh>
    <rPh sb="18" eb="19">
      <t>オヨ</t>
    </rPh>
    <rPh sb="24" eb="27">
      <t>シヨウショ</t>
    </rPh>
    <rPh sb="28" eb="30">
      <t>テンプ</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</si>
  <si>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※該当する場合は、「避難訓練計画等に関するマニュアル」及び「年間の研修・訓練実施計画」を添付すること。</t>
    </r>
    <rPh sb="207" eb="209">
      <t>ガイトウ</t>
    </rPh>
    <rPh sb="211" eb="213">
      <t>バアイ</t>
    </rPh>
    <rPh sb="216" eb="218">
      <t>ヒナン</t>
    </rPh>
    <rPh sb="218" eb="220">
      <t>クンレン</t>
    </rPh>
    <rPh sb="220" eb="222">
      <t>ケイカク</t>
    </rPh>
    <rPh sb="222" eb="223">
      <t>トウ</t>
    </rPh>
    <rPh sb="224" eb="225">
      <t>カン</t>
    </rPh>
    <rPh sb="233" eb="234">
      <t>オヨ</t>
    </rPh>
    <rPh sb="236" eb="238">
      <t>ネンカン</t>
    </rPh>
    <rPh sb="239" eb="241">
      <t>ケンシュウ</t>
    </rPh>
    <rPh sb="242" eb="244">
      <t>クンレン</t>
    </rPh>
    <rPh sb="244" eb="246">
      <t>ジッシ</t>
    </rPh>
    <rPh sb="246" eb="248">
      <t>ケイカク</t>
    </rPh>
    <rPh sb="250" eb="252">
      <t>テンプ</t>
    </rPh>
    <phoneticPr fontId="2"/>
  </si>
  <si>
    <r>
      <t xml:space="preserve">都道府県 及び 市町村 等の教育委員会又は幼児教育センターなど幼児教育施設に対して幼児教育の内容・指導 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
</t>
    </r>
    <r>
      <rPr>
        <b/>
        <sz val="9"/>
        <color rgb="FFFF0000"/>
        <rFont val="游ゴシック"/>
        <family val="3"/>
        <charset val="128"/>
        <scheme val="minor"/>
      </rPr>
      <t>※該当する場合は「園内研修の実施についての調書」を作成すること。</t>
    </r>
    <rPh sb="158" eb="160">
      <t>ガイトウ</t>
    </rPh>
    <rPh sb="162" eb="164">
      <t>バアイ</t>
    </rPh>
    <rPh sb="166" eb="168">
      <t>エンナイ</t>
    </rPh>
    <rPh sb="168" eb="170">
      <t>ケンシュウ</t>
    </rPh>
    <rPh sb="171" eb="173">
      <t>ジッシ</t>
    </rPh>
    <rPh sb="178" eb="180">
      <t>チョウショ</t>
    </rPh>
    <rPh sb="182" eb="184">
      <t>サクセイ</t>
    </rPh>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</si>
  <si>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</si>
  <si>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</si>
  <si>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</si>
  <si>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t xml:space="preserve">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
</t>
    </r>
    <r>
      <rPr>
        <b/>
        <sz val="9"/>
        <color rgb="FFFF0000"/>
        <rFont val="游ゴシック"/>
        <family val="3"/>
        <charset val="128"/>
        <scheme val="minor"/>
      </rPr>
      <t>※1号の取組から転記されます。</t>
    </r>
    <phoneticPr fontId="2"/>
  </si>
  <si>
    <t>園内研修の実施についての調書はこちら</t>
    <rPh sb="0" eb="2">
      <t>エンナイ</t>
    </rPh>
    <rPh sb="2" eb="4">
      <t>ケンシュウ</t>
    </rPh>
    <rPh sb="5" eb="7">
      <t>ジッシ</t>
    </rPh>
    <rPh sb="12" eb="14">
      <t>チョウショ</t>
    </rPh>
    <phoneticPr fontId="2"/>
  </si>
  <si>
    <t>調書「主幹保育教諭専任化要件確認書」子育て支援の取組み（1号）　添付書類</t>
    <rPh sb="18" eb="20">
      <t>コソダ</t>
    </rPh>
    <rPh sb="21" eb="23">
      <t>シエン</t>
    </rPh>
    <rPh sb="24" eb="26">
      <t>トリク</t>
    </rPh>
    <rPh sb="29" eb="30">
      <t>ゴウ</t>
    </rPh>
    <rPh sb="32" eb="34">
      <t>テンプ</t>
    </rPh>
    <rPh sb="34" eb="36">
      <t>ショルイ</t>
    </rPh>
    <phoneticPr fontId="35"/>
  </si>
  <si>
    <t>「園内研修の実施について」</t>
    <rPh sb="1" eb="3">
      <t>エンナイ</t>
    </rPh>
    <rPh sb="3" eb="5">
      <t>ケンシュウ</t>
    </rPh>
    <rPh sb="6" eb="8">
      <t>ジッシ</t>
    </rPh>
    <phoneticPr fontId="35"/>
  </si>
  <si>
    <t>市との連携方法</t>
    <rPh sb="0" eb="1">
      <t>シ</t>
    </rPh>
    <rPh sb="3" eb="5">
      <t>レンケイ</t>
    </rPh>
    <rPh sb="5" eb="7">
      <t>ホウホウ</t>
    </rPh>
    <phoneticPr fontId="35"/>
  </si>
  <si>
    <t>評価受審日・
巡回相談実施日</t>
    <rPh sb="0" eb="2">
      <t>ヒョウカ</t>
    </rPh>
    <rPh sb="2" eb="4">
      <t>ジュシン</t>
    </rPh>
    <rPh sb="4" eb="5">
      <t>ビ</t>
    </rPh>
    <rPh sb="7" eb="9">
      <t>ジュンカイ</t>
    </rPh>
    <rPh sb="9" eb="11">
      <t>ソウダン</t>
    </rPh>
    <rPh sb="11" eb="14">
      <t>ジッシビ</t>
    </rPh>
    <phoneticPr fontId="35"/>
  </si>
  <si>
    <t>研修実施日</t>
    <rPh sb="0" eb="2">
      <t>ケンシュウ</t>
    </rPh>
    <rPh sb="2" eb="5">
      <t>ジッシビ</t>
    </rPh>
    <phoneticPr fontId="35"/>
  </si>
  <si>
    <t>研修参加職員</t>
    <rPh sb="0" eb="2">
      <t>ケンシュウ</t>
    </rPh>
    <rPh sb="2" eb="4">
      <t>サンカ</t>
    </rPh>
    <rPh sb="4" eb="6">
      <t>ショクイン</t>
    </rPh>
    <phoneticPr fontId="35"/>
  </si>
  <si>
    <t>研修の内容</t>
    <rPh sb="0" eb="2">
      <t>ケンシュウ</t>
    </rPh>
    <rPh sb="3" eb="5">
      <t>ナイヨウ</t>
    </rPh>
    <phoneticPr fontId="35"/>
  </si>
  <si>
    <t>※児童氏名は入力しないでください。</t>
    <rPh sb="1" eb="3">
      <t>ジドウ</t>
    </rPh>
    <rPh sb="3" eb="5">
      <t>シメイ</t>
    </rPh>
    <rPh sb="6" eb="8">
      <t>ニュウリョク</t>
    </rPh>
    <phoneticPr fontId="35"/>
  </si>
  <si>
    <t>《記載例》
園長　○○○○
主幹　○○○○、○○○○
○歳児担当　○○○○</t>
    <rPh sb="1" eb="3">
      <t>キサイ</t>
    </rPh>
    <rPh sb="3" eb="4">
      <t>レイ</t>
    </rPh>
    <phoneticPr fontId="2"/>
  </si>
  <si>
    <t>園内研修の実施についての調書はこちら</t>
    <rPh sb="0" eb="2">
      <t>エンナイ</t>
    </rPh>
    <rPh sb="2" eb="4">
      <t>ケンシュウ</t>
    </rPh>
    <rPh sb="5" eb="7">
      <t>ジッシ</t>
    </rPh>
    <rPh sb="12" eb="14">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</si>
  <si>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7">
      <t>テキヨウ</t>
    </rPh>
    <rPh sb="38" eb="40">
      <t>ウム</t>
    </rPh>
    <rPh sb="41" eb="42">
      <t>ト</t>
    </rPh>
    <rPh sb="44" eb="46">
      <t>チョウショ</t>
    </rPh>
    <rPh sb="47" eb="49">
      <t>テイシュツ</t>
    </rPh>
    <rPh sb="50" eb="52">
      <t>ヒツヨウ</t>
    </rPh>
    <phoneticPr fontId="1"/>
  </si>
  <si>
    <r>
      <t>「施設型給付費等に係る処遇改善等加算について」第４加算額の算定、２ 区分１及び区分２の加算率の算定に示す方法により算定される「職員１人当たりの平均経験年数」が</t>
    </r>
    <r>
      <rPr>
        <u/>
        <sz val="11"/>
        <color theme="1"/>
        <rFont val="游ゴシック"/>
        <family val="3"/>
        <charset val="128"/>
        <scheme val="minor"/>
      </rPr>
      <t xml:space="preserve"> </t>
    </r>
    <r>
      <rPr>
        <b/>
        <u/>
        <sz val="11"/>
        <color theme="1"/>
        <rFont val="游ゴシック"/>
        <family val="3"/>
        <charset val="128"/>
        <scheme val="minor"/>
      </rPr>
      <t>10 年以上</t>
    </r>
    <r>
      <rPr>
        <sz val="11"/>
        <color theme="1"/>
        <rFont val="游ゴシック"/>
        <family val="3"/>
        <charset val="128"/>
        <scheme val="minor"/>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phoneticPr fontId="2"/>
  </si>
  <si>
    <t>※処遇改善等加算（区分１及び区分２）の平均経験年数と一致すること</t>
    <rPh sb="1" eb="3">
      <t>ショグウ</t>
    </rPh>
    <rPh sb="3" eb="5">
      <t>カイゼン</t>
    </rPh>
    <rPh sb="5" eb="6">
      <t>トウ</t>
    </rPh>
    <rPh sb="6" eb="8">
      <t>カサン</t>
    </rPh>
    <rPh sb="9" eb="11">
      <t>クブン</t>
    </rPh>
    <rPh sb="12" eb="13">
      <t>オヨ</t>
    </rPh>
    <rPh sb="14" eb="16">
      <t>クブン</t>
    </rPh>
    <rPh sb="19" eb="21">
      <t>ヘイキン</t>
    </rPh>
    <rPh sb="21" eb="23">
      <t>ケイケン</t>
    </rPh>
    <rPh sb="23" eb="25">
      <t>ネンスウ</t>
    </rPh>
    <rPh sb="26" eb="28">
      <t>イッチ</t>
    </rPh>
    <phoneticPr fontId="2"/>
  </si>
  <si>
    <t>処遇改善等加算（区分１・区分２）</t>
    <rPh sb="0" eb="2">
      <t>ショグウ</t>
    </rPh>
    <rPh sb="2" eb="4">
      <t>カイゼン</t>
    </rPh>
    <rPh sb="4" eb="5">
      <t>トウ</t>
    </rPh>
    <rPh sb="5" eb="7">
      <t>カサン</t>
    </rPh>
    <rPh sb="8" eb="10">
      <t>クブン</t>
    </rPh>
    <rPh sb="12" eb="14">
      <t>クブン</t>
    </rPh>
    <phoneticPr fontId="1"/>
  </si>
  <si>
    <t>①　園児の登園及び降園に関する機能</t>
    <rPh sb="2" eb="4">
      <t>エンジ</t>
    </rPh>
    <rPh sb="5" eb="7">
      <t>トウエン</t>
    </rPh>
    <rPh sb="7" eb="8">
      <t>オヨ</t>
    </rPh>
    <rPh sb="9" eb="11">
      <t>コウエン</t>
    </rPh>
    <rPh sb="12" eb="13">
      <t>カン</t>
    </rPh>
    <rPh sb="15" eb="17">
      <t>キノウ</t>
    </rPh>
    <phoneticPr fontId="2"/>
  </si>
  <si>
    <t>9月～3月の報告はこちら</t>
    <rPh sb="1" eb="2">
      <t>ガツ</t>
    </rPh>
    <rPh sb="4" eb="5">
      <t>ツキ</t>
    </rPh>
    <rPh sb="6" eb="8">
      <t>ホウコク</t>
    </rPh>
    <phoneticPr fontId="2"/>
  </si>
  <si>
    <t>9月</t>
    <rPh sb="1" eb="2">
      <t>ガツ</t>
    </rPh>
    <phoneticPr fontId="35"/>
  </si>
  <si>
    <r>
      <t>※　直前の連続する２年度間と現年度について記入すること。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3">
      <t>ネンドカン</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2"/>
  </si>
  <si>
    <t>適用判定</t>
    <rPh sb="0" eb="2">
      <t>テキヨウ</t>
    </rPh>
    <rPh sb="2" eb="4">
      <t>ハンテイ</t>
    </rPh>
    <phoneticPr fontId="2"/>
  </si>
  <si>
    <t>）</t>
    <phoneticPr fontId="2"/>
  </si>
  <si>
    <t xml:space="preserve">注１）当年度に評価や結果の公表（評価報告書の作成が翌年度以降となるため，結果の公表
　　　が翌年度になる場合を含む）が行われる場合，加算対象となる。
注２）評価の実施状況等が確認できる書類（評価報告書等）を添付すること。
注３）第三者評価受審加算とは異なります。
</t>
    <rPh sb="111" eb="112">
      <t>チュウ</t>
    </rPh>
    <rPh sb="114" eb="117">
      <t>ダイサンシャ</t>
    </rPh>
    <rPh sb="117" eb="119">
      <t>ヒョウカ</t>
    </rPh>
    <rPh sb="119" eb="121">
      <t>ジュシン</t>
    </rPh>
    <rPh sb="121" eb="123">
      <t>カサン</t>
    </rPh>
    <rPh sb="125" eb="126">
      <t>コト</t>
    </rPh>
    <phoneticPr fontId="2"/>
  </si>
  <si>
    <t>施設内調理</t>
    <rPh sb="0" eb="2">
      <t>シセツ</t>
    </rPh>
    <rPh sb="2" eb="3">
      <t>ナイ</t>
    </rPh>
    <rPh sb="3" eb="5">
      <t>チョウリ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</si>
</sst>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411]ggge&quot;年&quot;m&quot;月&quot;d&quot;日&quot;;@"/>
    <numFmt numFmtId="177" formatCode="0&quot;人&quot;"/>
    <numFmt numFmtId="178" formatCode="0&quot;日&quot;"/>
    <numFmt numFmtId="179" formatCode="[$-411]ge\.m\.d;@"/>
    <numFmt numFmtId="180" formatCode="0&quot;円&quot;"/>
    <numFmt numFmtId="181" formatCode="General&quot;日&quot;"/>
    <numFmt numFmtId="182" formatCode="@&quot;に該当&quot;"/>
  </numFmts>
  <fonts count="89">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sz val="11"/>
      <color theme="1"/>
      <name val="ＭＳ Ｐ明朝"/>
      <family val="1"/>
      <charset val="128"/>
    </font>
    <font>
      <sz val="11"/>
      <name val="ＭＳ Ｐゴシック"/>
      <family val="3"/>
    </font>
    <font>
      <sz val="11"/>
      <color theme="0" tint="-0.499984740745262"/>
      <name val="游ゴシック"/>
      <family val="3"/>
      <charset val="128"/>
      <scheme val="minor"/>
    </font>
    <font>
      <sz val="11"/>
      <color theme="0" tint="-0.249977111117893"/>
      <name val="ＭＳ Ｐ明朝"/>
      <family val="1"/>
      <charset val="128"/>
    </font>
    <font>
      <sz val="12"/>
      <color theme="0" tint="-0.249977111117893"/>
      <name val="游ゴシック"/>
      <family val="3"/>
      <charset val="128"/>
      <scheme val="minor"/>
    </font>
    <font>
      <b/>
      <u/>
      <sz val="11"/>
      <color theme="1"/>
      <name val="游ゴシック"/>
      <family val="3"/>
      <charset val="128"/>
      <scheme val="minor"/>
    </font>
    <font>
      <sz val="11"/>
      <color theme="0" tint="-0.249977111117893"/>
      <name val="游ゴシック"/>
      <family val="2"/>
      <charset val="128"/>
      <scheme val="minor"/>
    </font>
    <font>
      <sz val="11"/>
      <color theme="0" tint="-0.249977111117893"/>
      <name val="游ゴシック"/>
      <family val="3"/>
      <charset val="128"/>
      <scheme val="minor"/>
    </font>
  </fonts>
  <fills count="6">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34998626667073579"/>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diagonalUp="1">
      <left style="thin">
        <color indexed="64"/>
      </left>
      <right style="thin">
        <color indexed="64"/>
      </right>
      <top style="dotted">
        <color indexed="64"/>
      </top>
      <bottom style="medium">
        <color indexed="64"/>
      </bottom>
      <diagonal style="thin">
        <color indexed="64"/>
      </diagonal>
    </border>
  </borders>
  <cellStyleXfs count="6">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xf numFmtId="0" fontId="82" fillId="0" borderId="0"/>
    <xf numFmtId="0" fontId="30" fillId="0" borderId="0">
      <alignment vertical="center"/>
    </xf>
  </cellStyleXfs>
  <cellXfs count="970">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0" fontId="16" fillId="0" borderId="38" xfId="0" applyFont="1" applyBorder="1" applyAlignment="1">
      <alignment horizontal="center"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8"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179"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79" fontId="0" fillId="2" borderId="1" xfId="0" applyNumberFormat="1" applyFill="1" applyBorder="1" applyAlignment="1">
      <alignment vertical="center"/>
    </xf>
    <xf numFmtId="179" fontId="0" fillId="2" borderId="1" xfId="0" applyNumberFormat="1" applyFill="1" applyBorder="1" applyAlignment="1">
      <alignment horizontal="center" vertical="center"/>
    </xf>
    <xf numFmtId="179" fontId="8" fillId="0" borderId="0" xfId="0" applyNumberFormat="1" applyFont="1"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0"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4" fillId="2" borderId="67" xfId="0" applyFont="1" applyFill="1" applyBorder="1" applyAlignment="1">
      <alignment horizontal="center" vertical="center" shrinkToFit="1"/>
    </xf>
    <xf numFmtId="180"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69"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0"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3" xfId="0" applyFont="1" applyFill="1" applyBorder="1" applyAlignment="1" applyProtection="1">
      <alignment horizontal="center" vertical="center" wrapText="1"/>
      <protection locked="0"/>
    </xf>
    <xf numFmtId="177" fontId="49" fillId="2" borderId="83"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4" xfId="0" applyFont="1" applyBorder="1" applyAlignment="1">
      <alignment horizontal="center" vertical="center"/>
    </xf>
    <xf numFmtId="0" fontId="49" fillId="0" borderId="31" xfId="0" applyFont="1" applyBorder="1" applyAlignment="1">
      <alignment horizontal="center" vertical="center"/>
    </xf>
    <xf numFmtId="0" fontId="9" fillId="0" borderId="72" xfId="0" applyFont="1" applyBorder="1" applyAlignment="1">
      <alignment horizontal="center" vertical="center" wrapText="1"/>
    </xf>
    <xf numFmtId="177" fontId="49" fillId="0" borderId="85" xfId="0" applyNumberFormat="1" applyFont="1" applyFill="1" applyBorder="1" applyAlignment="1">
      <alignment horizontal="center" vertical="center"/>
    </xf>
    <xf numFmtId="0" fontId="5" fillId="4" borderId="84" xfId="0" applyFont="1" applyFill="1" applyBorder="1" applyAlignment="1" applyProtection="1">
      <alignment horizontal="center" vertical="center" wrapText="1"/>
      <protection locked="0"/>
    </xf>
    <xf numFmtId="177" fontId="49" fillId="0" borderId="86" xfId="0" applyNumberFormat="1" applyFont="1" applyFill="1" applyBorder="1" applyAlignment="1">
      <alignment horizontal="center" vertical="center"/>
    </xf>
    <xf numFmtId="0" fontId="9" fillId="0" borderId="87" xfId="0" applyFont="1" applyBorder="1" applyAlignment="1">
      <alignment horizontal="center" vertical="center" wrapText="1"/>
    </xf>
    <xf numFmtId="0" fontId="5" fillId="2" borderId="88"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3" xfId="0" applyFont="1" applyBorder="1" applyAlignment="1">
      <alignment horizontal="center" vertical="center"/>
    </xf>
    <xf numFmtId="178" fontId="80" fillId="2" borderId="45" xfId="0" applyNumberFormat="1" applyFont="1" applyFill="1" applyBorder="1" applyAlignment="1">
      <alignment horizontal="center" vertical="center"/>
    </xf>
    <xf numFmtId="178" fontId="80" fillId="2" borderId="94"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4" xfId="0" applyBorder="1" applyAlignment="1">
      <alignment vertical="center"/>
    </xf>
    <xf numFmtId="0" fontId="3" fillId="0" borderId="0" xfId="0" applyFont="1" applyBorder="1" applyAlignment="1">
      <alignment vertical="center"/>
    </xf>
    <xf numFmtId="177" fontId="49" fillId="2" borderId="62" xfId="0" applyNumberFormat="1" applyFont="1" applyFill="1" applyBorder="1" applyAlignment="1">
      <alignment horizontal="center" vertical="center"/>
    </xf>
    <xf numFmtId="177" fontId="49" fillId="0" borderId="86" xfId="0" applyNumberFormat="1" applyFont="1" applyFill="1" applyBorder="1" applyAlignment="1" applyProtection="1">
      <alignment horizontal="center" vertical="center"/>
      <protection locked="0"/>
    </xf>
    <xf numFmtId="0" fontId="5" fillId="0" borderId="71" xfId="0" applyFont="1" applyFill="1" applyBorder="1" applyAlignment="1" applyProtection="1">
      <alignment horizontal="center" vertical="center" wrapText="1"/>
      <protection locked="0"/>
    </xf>
    <xf numFmtId="177" fontId="49" fillId="2" borderId="83" xfId="0" applyNumberFormat="1" applyFont="1" applyFill="1" applyBorder="1" applyAlignment="1">
      <alignment horizontal="center" vertical="center"/>
    </xf>
    <xf numFmtId="0" fontId="0" fillId="0" borderId="29" xfId="0" applyBorder="1" applyAlignment="1">
      <alignment vertical="center"/>
    </xf>
    <xf numFmtId="0" fontId="0" fillId="0" borderId="35"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5" fillId="0" borderId="0" xfId="0" applyFont="1" applyAlignment="1">
      <alignment vertical="center"/>
    </xf>
    <xf numFmtId="0" fontId="15" fillId="0" borderId="38"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5" fillId="0" borderId="39" xfId="0" applyFont="1" applyBorder="1">
      <alignment vertical="center"/>
    </xf>
    <xf numFmtId="0" fontId="18" fillId="0" borderId="40" xfId="0" applyFont="1" applyBorder="1" applyAlignment="1">
      <alignment horizontal="center" vertical="center" wrapText="1"/>
    </xf>
    <xf numFmtId="0" fontId="0" fillId="0" borderId="40" xfId="0" applyBorder="1" applyAlignment="1">
      <alignment horizontal="center" vertical="center" wrapText="1"/>
    </xf>
    <xf numFmtId="0" fontId="16" fillId="0" borderId="40" xfId="0" applyFont="1" applyBorder="1" applyAlignment="1">
      <alignment horizontal="center" vertical="center"/>
    </xf>
    <xf numFmtId="0" fontId="16" fillId="0" borderId="41" xfId="0" applyFont="1" applyBorder="1" applyAlignment="1">
      <alignment horizontal="center" vertical="center"/>
    </xf>
    <xf numFmtId="0" fontId="15" fillId="0" borderId="38" xfId="0" applyFont="1" applyBorder="1" applyAlignment="1">
      <alignment horizontal="left" vertical="center"/>
    </xf>
    <xf numFmtId="0" fontId="81" fillId="0" borderId="38" xfId="0" applyFont="1" applyBorder="1" applyAlignment="1">
      <alignment horizontal="left" vertical="center"/>
    </xf>
    <xf numFmtId="0" fontId="15" fillId="0" borderId="41" xfId="0" applyFont="1" applyBorder="1" applyAlignment="1">
      <alignment vertical="center"/>
    </xf>
    <xf numFmtId="0" fontId="15" fillId="0" borderId="41" xfId="0" applyFont="1" applyBorder="1" applyAlignment="1">
      <alignment horizontal="left" vertical="center"/>
    </xf>
    <xf numFmtId="0" fontId="81" fillId="0" borderId="41" xfId="0" applyFont="1" applyBorder="1" applyAlignment="1">
      <alignment horizontal="left" vertical="center"/>
    </xf>
    <xf numFmtId="0" fontId="18" fillId="0" borderId="96" xfId="0" applyFont="1" applyBorder="1" applyAlignment="1">
      <alignment horizontal="center" vertical="center" wrapText="1"/>
    </xf>
    <xf numFmtId="0" fontId="0" fillId="0" borderId="97" xfId="0" applyBorder="1" applyAlignment="1">
      <alignment vertical="center"/>
    </xf>
    <xf numFmtId="0" fontId="15" fillId="0" borderId="97" xfId="0" applyFont="1" applyBorder="1" applyAlignment="1">
      <alignment vertical="center"/>
    </xf>
    <xf numFmtId="0" fontId="15" fillId="0" borderId="98" xfId="0" applyFont="1" applyBorder="1" applyAlignment="1">
      <alignment vertical="center"/>
    </xf>
    <xf numFmtId="0" fontId="15" fillId="5" borderId="97" xfId="0" applyFont="1" applyFill="1" applyBorder="1" applyAlignment="1">
      <alignment vertical="center"/>
    </xf>
    <xf numFmtId="0" fontId="15" fillId="5" borderId="41" xfId="0" applyFont="1" applyFill="1" applyBorder="1" applyAlignment="1">
      <alignment vertical="center"/>
    </xf>
    <xf numFmtId="0" fontId="15" fillId="5" borderId="38" xfId="0" applyFont="1" applyFill="1" applyBorder="1" applyAlignment="1">
      <alignment vertical="center"/>
    </xf>
    <xf numFmtId="0" fontId="16" fillId="5" borderId="38" xfId="0" applyFont="1" applyFill="1" applyBorder="1" applyAlignment="1">
      <alignment horizontal="center" vertical="center"/>
    </xf>
    <xf numFmtId="0" fontId="0" fillId="2" borderId="1" xfId="0" applyFill="1" applyBorder="1" applyAlignment="1">
      <alignment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2" xfId="0" applyFont="1" applyBorder="1" applyAlignment="1">
      <alignment vertical="center" shrinkToFit="1"/>
    </xf>
    <xf numFmtId="0" fontId="83" fillId="0" borderId="0" xfId="0" applyFont="1">
      <alignment vertical="center"/>
    </xf>
    <xf numFmtId="0" fontId="15" fillId="0" borderId="38" xfId="0" applyFont="1" applyFill="1" applyBorder="1" applyAlignment="1">
      <alignment horizontal="center" vertical="center" shrinkToFit="1"/>
    </xf>
    <xf numFmtId="0" fontId="10" fillId="0" borderId="0" xfId="0" applyFont="1" applyBorder="1">
      <alignment vertical="center"/>
    </xf>
    <xf numFmtId="0" fontId="0" fillId="0" borderId="38" xfId="0" applyBorder="1" applyAlignment="1">
      <alignment vertical="center"/>
    </xf>
    <xf numFmtId="0" fontId="0" fillId="2" borderId="38" xfId="0" applyFill="1" applyBorder="1" applyAlignment="1">
      <alignment vertical="center"/>
    </xf>
    <xf numFmtId="0" fontId="9" fillId="0" borderId="38" xfId="0" applyFont="1" applyBorder="1" applyAlignment="1">
      <alignment horizontal="center" vertical="center"/>
    </xf>
    <xf numFmtId="0" fontId="9" fillId="0" borderId="38" xfId="0" applyFont="1" applyBorder="1" applyAlignment="1">
      <alignment horizontal="center" vertical="center" wrapText="1"/>
    </xf>
    <xf numFmtId="0" fontId="0" fillId="0" borderId="0" xfId="0" applyFill="1" applyBorder="1" applyAlignment="1">
      <alignment vertical="center" textRotation="255"/>
    </xf>
    <xf numFmtId="0" fontId="9" fillId="0" borderId="0" xfId="0" applyFont="1" applyFill="1" applyBorder="1" applyAlignment="1">
      <alignment horizontal="center" vertical="center" wrapText="1"/>
    </xf>
    <xf numFmtId="0" fontId="0" fillId="2" borderId="39" xfId="0" applyFill="1" applyBorder="1" applyAlignment="1">
      <alignment vertical="center"/>
    </xf>
    <xf numFmtId="0" fontId="0" fillId="0" borderId="41" xfId="0" applyBorder="1" applyAlignment="1">
      <alignment vertical="top" wrapText="1"/>
    </xf>
    <xf numFmtId="0" fontId="0" fillId="0" borderId="40" xfId="0" applyBorder="1" applyAlignment="1">
      <alignment vertical="top" wrapText="1"/>
    </xf>
    <xf numFmtId="0" fontId="0" fillId="0" borderId="41" xfId="0" applyFill="1" applyBorder="1" applyAlignment="1">
      <alignment vertical="center"/>
    </xf>
    <xf numFmtId="0" fontId="0" fillId="0" borderId="39" xfId="0" applyBorder="1" applyAlignment="1">
      <alignment vertical="top" wrapText="1"/>
    </xf>
    <xf numFmtId="0" fontId="0" fillId="0" borderId="38" xfId="0" applyFill="1" applyBorder="1" applyAlignment="1">
      <alignment vertical="center"/>
    </xf>
    <xf numFmtId="0" fontId="9" fillId="0" borderId="38" xfId="0" applyFont="1" applyFill="1" applyBorder="1" applyAlignment="1">
      <alignment horizontal="center" vertical="center" wrapText="1"/>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40" xfId="0" applyFill="1" applyBorder="1" applyAlignment="1">
      <alignment horizontal="left" vertical="center"/>
    </xf>
    <xf numFmtId="0" fontId="0" fillId="0" borderId="39" xfId="0" applyFill="1" applyBorder="1" applyAlignment="1">
      <alignment vertical="center"/>
    </xf>
    <xf numFmtId="0" fontId="23" fillId="0" borderId="0" xfId="1" applyFont="1" applyAlignment="1">
      <alignment horizontal="center" vertical="center"/>
    </xf>
    <xf numFmtId="0" fontId="0" fillId="0" borderId="0" xfId="0" applyBorder="1" applyAlignment="1">
      <alignment vertical="center"/>
    </xf>
    <xf numFmtId="0" fontId="84" fillId="0" borderId="0" xfId="0" applyFont="1" applyAlignment="1">
      <alignment vertical="center" shrinkToFit="1"/>
    </xf>
    <xf numFmtId="177" fontId="49" fillId="0" borderId="85" xfId="0" applyNumberFormat="1" applyFont="1" applyFill="1" applyBorder="1" applyAlignment="1" applyProtection="1">
      <alignment horizontal="center" vertical="center"/>
      <protection locked="0"/>
    </xf>
    <xf numFmtId="0" fontId="5" fillId="0" borderId="84" xfId="0" applyFont="1" applyFill="1" applyBorder="1" applyAlignment="1" applyProtection="1">
      <alignment horizontal="center" vertical="center" wrapText="1"/>
      <protection locked="0"/>
    </xf>
    <xf numFmtId="0" fontId="5" fillId="2" borderId="64" xfId="0" applyFont="1" applyFill="1" applyBorder="1" applyAlignment="1">
      <alignment vertical="center" shrinkToFit="1"/>
    </xf>
    <xf numFmtId="0" fontId="5" fillId="2" borderId="64" xfId="0" applyFont="1" applyFill="1" applyBorder="1" applyAlignment="1">
      <alignment horizontal="center" vertical="center" shrinkToFit="1"/>
    </xf>
    <xf numFmtId="180" fontId="5" fillId="2" borderId="64" xfId="0" applyNumberFormat="1" applyFont="1" applyFill="1" applyBorder="1" applyAlignment="1">
      <alignment vertical="center" shrinkToFit="1"/>
    </xf>
    <xf numFmtId="0" fontId="15" fillId="0" borderId="38" xfId="0" applyFont="1" applyBorder="1" applyAlignment="1">
      <alignment vertical="center"/>
    </xf>
    <xf numFmtId="0" fontId="15" fillId="5" borderId="38" xfId="0" applyFont="1" applyFill="1" applyBorder="1"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33" xfId="0" applyBorder="1" applyAlignment="1">
      <alignment vertical="center"/>
    </xf>
    <xf numFmtId="0" fontId="0" fillId="0" borderId="0" xfId="0" applyBorder="1" applyAlignment="1">
      <alignment horizontal="center" vertical="center"/>
    </xf>
    <xf numFmtId="0" fontId="5" fillId="4" borderId="99" xfId="0" applyFont="1" applyFill="1" applyBorder="1" applyAlignment="1" applyProtection="1">
      <alignment horizontal="center" vertical="center" wrapText="1"/>
      <protection locked="0"/>
    </xf>
    <xf numFmtId="0" fontId="85" fillId="0" borderId="0" xfId="1" applyFont="1">
      <alignment vertical="center"/>
    </xf>
    <xf numFmtId="0" fontId="0" fillId="0" borderId="30" xfId="0" applyBorder="1" applyAlignment="1">
      <alignment horizontal="center" vertical="center"/>
    </xf>
    <xf numFmtId="0" fontId="0" fillId="0" borderId="4" xfId="0" applyFill="1" applyBorder="1" applyAlignment="1">
      <alignment vertical="center" textRotation="255"/>
    </xf>
    <xf numFmtId="0" fontId="10" fillId="0" borderId="26" xfId="0" applyFont="1" applyBorder="1" applyAlignment="1">
      <alignment vertical="center"/>
    </xf>
    <xf numFmtId="0" fontId="0" fillId="2" borderId="12" xfId="0" applyFill="1" applyBorder="1" applyAlignment="1">
      <alignment vertical="center" textRotation="255"/>
    </xf>
    <xf numFmtId="0" fontId="0" fillId="2" borderId="31" xfId="0" applyFill="1" applyBorder="1" applyAlignment="1">
      <alignment vertical="center" textRotation="255"/>
    </xf>
    <xf numFmtId="0" fontId="9" fillId="0" borderId="34" xfId="0" applyFont="1" applyBorder="1" applyAlignment="1">
      <alignment horizontal="left" vertical="center" wrapText="1"/>
    </xf>
    <xf numFmtId="0" fontId="9" fillId="2" borderId="34" xfId="0" applyFont="1" applyFill="1" applyBorder="1" applyAlignment="1">
      <alignment vertical="center" wrapText="1"/>
    </xf>
    <xf numFmtId="0" fontId="0" fillId="0" borderId="35" xfId="0" applyFill="1" applyBorder="1" applyAlignment="1">
      <alignment vertical="center" textRotation="255"/>
    </xf>
    <xf numFmtId="0" fontId="34" fillId="0" borderId="0" xfId="2"/>
    <xf numFmtId="0" fontId="34" fillId="0" borderId="0" xfId="2" applyAlignment="1">
      <alignment vertical="center"/>
    </xf>
    <xf numFmtId="0" fontId="34" fillId="0" borderId="0" xfId="2" applyBorder="1" applyAlignment="1">
      <alignment vertical="center" shrinkToFit="1"/>
    </xf>
    <xf numFmtId="0" fontId="34" fillId="0" borderId="0" xfId="2" applyBorder="1" applyAlignment="1">
      <alignment vertical="center"/>
    </xf>
    <xf numFmtId="0" fontId="48" fillId="0" borderId="0" xfId="2" applyFont="1" applyAlignment="1">
      <alignment vertical="center"/>
    </xf>
    <xf numFmtId="0" fontId="56" fillId="0" borderId="32" xfId="2" applyFont="1" applyFill="1" applyBorder="1" applyAlignment="1">
      <alignment vertical="center"/>
    </xf>
    <xf numFmtId="0" fontId="8" fillId="0" borderId="0" xfId="2" applyFont="1" applyFill="1" applyBorder="1" applyAlignment="1">
      <alignment vertical="top"/>
    </xf>
    <xf numFmtId="0" fontId="8" fillId="0" borderId="0" xfId="2" applyFont="1" applyAlignment="1">
      <alignment vertical="top"/>
    </xf>
    <xf numFmtId="0" fontId="34" fillId="0" borderId="0" xfId="2" applyAlignment="1">
      <alignment vertical="top"/>
    </xf>
    <xf numFmtId="0" fontId="0" fillId="0" borderId="0" xfId="0" applyAlignment="1">
      <alignment vertical="top"/>
    </xf>
    <xf numFmtId="0" fontId="22" fillId="0" borderId="38" xfId="1" applyBorder="1" applyAlignment="1">
      <alignment horizontal="center" vertical="center"/>
    </xf>
    <xf numFmtId="0" fontId="0" fillId="0" borderId="0" xfId="0" applyAlignment="1">
      <alignment vertical="center"/>
    </xf>
    <xf numFmtId="0" fontId="0" fillId="0" borderId="0" xfId="0" applyBorder="1" applyAlignment="1">
      <alignment vertical="center"/>
    </xf>
    <xf numFmtId="176" fontId="0" fillId="0" borderId="0" xfId="0" applyNumberFormat="1" applyAlignment="1">
      <alignment horizontal="right" vertical="center"/>
    </xf>
    <xf numFmtId="0" fontId="0" fillId="0" borderId="0" xfId="0" applyBorder="1" applyAlignment="1">
      <alignment vertical="center" wrapText="1"/>
    </xf>
    <xf numFmtId="0" fontId="0" fillId="0" borderId="34"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1" fillId="0" borderId="0" xfId="0" applyFont="1" applyBorder="1" applyAlignment="1">
      <alignment vertical="top" wrapText="1"/>
    </xf>
    <xf numFmtId="0" fontId="87" fillId="0" borderId="0" xfId="0" applyFont="1">
      <alignment vertical="center"/>
    </xf>
    <xf numFmtId="0" fontId="87" fillId="0" borderId="0" xfId="0" applyFont="1" applyFill="1" applyBorder="1" applyAlignment="1">
      <alignment vertical="center"/>
    </xf>
    <xf numFmtId="0" fontId="3" fillId="0" borderId="33" xfId="0" applyFont="1" applyBorder="1" applyAlignment="1">
      <alignment vertical="center"/>
    </xf>
    <xf numFmtId="0" fontId="0" fillId="0" borderId="33" xfId="0" applyFont="1" applyFill="1" applyBorder="1" applyAlignment="1">
      <alignment vertical="center"/>
    </xf>
    <xf numFmtId="0" fontId="88" fillId="0" borderId="0" xfId="0" applyFont="1">
      <alignment vertical="center"/>
    </xf>
    <xf numFmtId="179" fontId="9" fillId="2" borderId="1" xfId="0" applyNumberFormat="1" applyFont="1" applyFill="1" applyBorder="1" applyAlignment="1">
      <alignment vertical="center"/>
    </xf>
    <xf numFmtId="0" fontId="9" fillId="2" borderId="1" xfId="0" applyFont="1" applyFill="1" applyBorder="1" applyAlignment="1">
      <alignment vertical="center"/>
    </xf>
    <xf numFmtId="0" fontId="0" fillId="0" borderId="0" xfId="0" applyBorder="1" applyAlignment="1">
      <alignment vertical="center"/>
    </xf>
    <xf numFmtId="0" fontId="0" fillId="0" borderId="26"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center"/>
    </xf>
    <xf numFmtId="0" fontId="0" fillId="0" borderId="33" xfId="0" applyBorder="1" applyAlignment="1">
      <alignment vertical="center"/>
    </xf>
    <xf numFmtId="0" fontId="11" fillId="0" borderId="0" xfId="0" applyFont="1" applyBorder="1" applyAlignment="1">
      <alignment vertical="center"/>
    </xf>
    <xf numFmtId="0" fontId="9" fillId="2" borderId="62" xfId="0" applyFont="1" applyFill="1" applyBorder="1" applyAlignment="1">
      <alignment vertical="center"/>
    </xf>
    <xf numFmtId="0" fontId="0" fillId="0" borderId="32" xfId="0" applyFont="1" applyBorder="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0" fillId="2" borderId="37" xfId="0" applyFill="1"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177" fontId="0" fillId="0" borderId="37" xfId="0" applyNumberFormat="1" applyFill="1" applyBorder="1" applyAlignment="1">
      <alignment vertical="center"/>
    </xf>
    <xf numFmtId="0" fontId="24" fillId="0" borderId="92" xfId="1" applyFont="1" applyBorder="1" applyAlignment="1">
      <alignment vertical="center"/>
    </xf>
    <xf numFmtId="0" fontId="24" fillId="0" borderId="0" xfId="1"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5" fillId="0" borderId="39" xfId="0" applyFont="1" applyBorder="1" applyAlignment="1">
      <alignment vertical="center"/>
    </xf>
    <xf numFmtId="0" fontId="16" fillId="0" borderId="38" xfId="0" applyFont="1" applyBorder="1" applyAlignment="1">
      <alignment horizontal="center" vertical="center"/>
    </xf>
    <xf numFmtId="0" fontId="16" fillId="5" borderId="38" xfId="0" applyFont="1" applyFill="1" applyBorder="1" applyAlignment="1">
      <alignment vertical="center"/>
    </xf>
    <xf numFmtId="0" fontId="15" fillId="5" borderId="38" xfId="0" applyFont="1" applyFill="1" applyBorder="1" applyAlignment="1">
      <alignment vertical="center"/>
    </xf>
    <xf numFmtId="0" fontId="15" fillId="5" borderId="39" xfId="0" applyFont="1" applyFill="1" applyBorder="1" applyAlignment="1">
      <alignment vertical="center"/>
    </xf>
    <xf numFmtId="0" fontId="16" fillId="0" borderId="38" xfId="0" applyFont="1" applyBorder="1" applyAlignment="1">
      <alignment vertical="center" wrapText="1"/>
    </xf>
    <xf numFmtId="0" fontId="16" fillId="0" borderId="39" xfId="0" applyFont="1" applyBorder="1" applyAlignment="1">
      <alignment vertical="center"/>
    </xf>
    <xf numFmtId="0" fontId="16" fillId="0" borderId="40" xfId="0" applyFont="1" applyBorder="1" applyAlignment="1">
      <alignment vertical="center"/>
    </xf>
    <xf numFmtId="0" fontId="17" fillId="0" borderId="38" xfId="0" applyFont="1" applyBorder="1" applyAlignment="1">
      <alignment vertical="center"/>
    </xf>
    <xf numFmtId="0" fontId="17" fillId="0" borderId="39" xfId="0" applyFont="1" applyBorder="1" applyAlignment="1">
      <alignment vertical="center"/>
    </xf>
    <xf numFmtId="0" fontId="18" fillId="0" borderId="38" xfId="0" applyFont="1" applyBorder="1" applyAlignment="1">
      <alignment vertical="center" wrapText="1"/>
    </xf>
    <xf numFmtId="0" fontId="18" fillId="0" borderId="39" xfId="0" applyFont="1" applyBorder="1" applyAlignment="1">
      <alignment vertical="center" wrapText="1"/>
    </xf>
    <xf numFmtId="0" fontId="0" fillId="0" borderId="40" xfId="0" applyBorder="1" applyAlignment="1">
      <alignment vertical="center"/>
    </xf>
    <xf numFmtId="0" fontId="20" fillId="0" borderId="0" xfId="0" applyFont="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16" fillId="0" borderId="95"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2" borderId="56" xfId="0" applyFill="1" applyBorder="1" applyAlignment="1">
      <alignment horizontal="right" vertical="center"/>
    </xf>
    <xf numFmtId="0" fontId="0" fillId="2" borderId="57" xfId="0" applyFill="1" applyBorder="1" applyAlignment="1">
      <alignment horizontal="right" vertical="center"/>
    </xf>
    <xf numFmtId="0" fontId="11" fillId="0" borderId="0" xfId="0" applyFont="1" applyAlignment="1">
      <alignment vertical="center"/>
    </xf>
    <xf numFmtId="0" fontId="10" fillId="0" borderId="0" xfId="0" applyFont="1" applyAlignment="1">
      <alignment vertical="center"/>
    </xf>
    <xf numFmtId="0" fontId="0" fillId="0" borderId="0" xfId="0" applyBorder="1" applyAlignment="1">
      <alignment horizontal="righ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2" borderId="26" xfId="0" applyFill="1" applyBorder="1" applyAlignment="1">
      <alignment vertical="center"/>
    </xf>
    <xf numFmtId="0" fontId="0" fillId="2" borderId="34" xfId="0" applyFill="1" applyBorder="1" applyAlignment="1">
      <alignment vertical="center"/>
    </xf>
    <xf numFmtId="0" fontId="0" fillId="0" borderId="0" xfId="0" applyBorder="1" applyAlignment="1">
      <alignment vertical="center" wrapText="1"/>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2" borderId="27" xfId="0" applyFill="1" applyBorder="1" applyAlignment="1">
      <alignment vertical="center"/>
    </xf>
    <xf numFmtId="0" fontId="0" fillId="2" borderId="12" xfId="0" applyFill="1"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0" fillId="0" borderId="25" xfId="0" applyBorder="1" applyAlignment="1">
      <alignment vertical="center"/>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2" borderId="16" xfId="0" applyFill="1" applyBorder="1" applyAlignment="1">
      <alignment vertical="center"/>
    </xf>
    <xf numFmtId="0" fontId="0" fillId="2" borderId="17" xfId="0" applyFill="1" applyBorder="1" applyAlignment="1">
      <alignment vertical="center"/>
    </xf>
    <xf numFmtId="0" fontId="9" fillId="0" borderId="0" xfId="0" applyFont="1" applyBorder="1" applyAlignment="1">
      <alignment vertical="center"/>
    </xf>
    <xf numFmtId="0" fontId="9" fillId="0" borderId="33" xfId="0" applyFont="1" applyBorder="1" applyAlignment="1">
      <alignment vertical="center"/>
    </xf>
    <xf numFmtId="0" fontId="9" fillId="0" borderId="0" xfId="0" applyFont="1" applyBorder="1" applyAlignment="1">
      <alignment horizontal="left" vertical="top" wrapText="1"/>
    </xf>
    <xf numFmtId="0" fontId="9" fillId="0" borderId="0" xfId="0" applyFont="1" applyBorder="1" applyAlignment="1">
      <alignment vertical="top" wrapText="1"/>
    </xf>
    <xf numFmtId="0" fontId="0" fillId="0" borderId="33" xfId="0" applyBorder="1" applyAlignment="1">
      <alignment vertical="top"/>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8" fillId="0" borderId="5" xfId="0" applyFont="1" applyBorder="1" applyAlignment="1">
      <alignment horizontal="center" vertical="center" shrinkToFit="1"/>
    </xf>
    <xf numFmtId="0" fontId="0" fillId="0" borderId="3" xfId="0" applyBorder="1" applyAlignment="1">
      <alignment horizontal="center" vertical="center"/>
    </xf>
    <xf numFmtId="0" fontId="9" fillId="0" borderId="28" xfId="0" applyFont="1" applyBorder="1" applyAlignment="1">
      <alignment horizontal="left" vertical="center" wrapText="1"/>
    </xf>
    <xf numFmtId="0" fontId="9" fillId="0" borderId="31" xfId="0" applyFont="1" applyBorder="1" applyAlignment="1">
      <alignment horizontal="left" vertical="center" wrapText="1"/>
    </xf>
    <xf numFmtId="0" fontId="9" fillId="0" borderId="34" xfId="0" applyFont="1" applyBorder="1" applyAlignment="1">
      <alignment horizontal="right" vertical="center" wrapText="1"/>
    </xf>
    <xf numFmtId="0" fontId="0" fillId="0" borderId="30" xfId="0" applyFill="1" applyBorder="1" applyAlignment="1">
      <alignment horizontal="center" vertical="center" textRotation="255"/>
    </xf>
    <xf numFmtId="0" fontId="0" fillId="0" borderId="29" xfId="0" applyFill="1" applyBorder="1" applyAlignment="1">
      <alignment horizontal="center" vertical="center" textRotation="255"/>
    </xf>
    <xf numFmtId="0" fontId="8" fillId="0" borderId="0" xfId="0" applyFont="1" applyBorder="1" applyAlignment="1">
      <alignment horizontal="left" vertical="center" wrapText="1"/>
    </xf>
    <xf numFmtId="0" fontId="9" fillId="0" borderId="0" xfId="0" applyFont="1" applyBorder="1" applyAlignment="1">
      <alignment horizontal="left" vertical="center" wrapText="1"/>
    </xf>
    <xf numFmtId="0" fontId="9" fillId="0" borderId="33" xfId="0" applyFont="1" applyBorder="1" applyAlignment="1">
      <alignment horizontal="left" vertical="center" wrapText="1"/>
    </xf>
    <xf numFmtId="0" fontId="0" fillId="0" borderId="0" xfId="0" applyBorder="1" applyAlignment="1">
      <alignment horizontal="left" vertical="center"/>
    </xf>
    <xf numFmtId="0" fontId="0" fillId="0" borderId="33" xfId="0" applyBorder="1" applyAlignment="1">
      <alignment horizontal="left" vertical="center"/>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0" fontId="0" fillId="0" borderId="1" xfId="0" applyBorder="1" applyAlignment="1">
      <alignment vertical="center"/>
    </xf>
    <xf numFmtId="0" fontId="0" fillId="0" borderId="1" xfId="0" applyBorder="1" applyAlignment="1">
      <alignment vertical="top"/>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1" xfId="2" applyFill="1"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4" fillId="0" borderId="0" xfId="0" applyFont="1" applyBorder="1" applyAlignment="1">
      <alignment vertical="center"/>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0" fontId="34" fillId="2" borderId="4" xfId="2" applyFill="1" applyBorder="1" applyAlignment="1">
      <alignment horizontal="center"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0" fillId="0" borderId="38" xfId="0" applyFill="1" applyBorder="1" applyAlignment="1">
      <alignment vertical="top" wrapText="1"/>
    </xf>
    <xf numFmtId="0" fontId="0" fillId="0" borderId="38" xfId="0" applyBorder="1" applyAlignment="1">
      <alignment vertical="top" wrapText="1"/>
    </xf>
    <xf numFmtId="0" fontId="0" fillId="2" borderId="38" xfId="0" applyFill="1" applyBorder="1" applyAlignment="1">
      <alignment vertical="top" wrapText="1"/>
    </xf>
    <xf numFmtId="0" fontId="0" fillId="2" borderId="38" xfId="0" applyFill="1" applyBorder="1" applyAlignment="1">
      <alignment vertical="center"/>
    </xf>
    <xf numFmtId="0" fontId="0" fillId="0" borderId="38" xfId="0" applyBorder="1" applyAlignment="1">
      <alignment vertical="center"/>
    </xf>
    <xf numFmtId="0" fontId="0" fillId="0" borderId="38" xfId="0" applyFill="1" applyBorder="1" applyAlignment="1">
      <alignment vertical="center"/>
    </xf>
    <xf numFmtId="38" fontId="0" fillId="2" borderId="38" xfId="3" applyFont="1" applyFill="1" applyBorder="1" applyAlignment="1">
      <alignment horizontal="center" vertical="center"/>
    </xf>
    <xf numFmtId="38" fontId="0" fillId="0" borderId="39" xfId="3" applyFont="1" applyBorder="1" applyAlignment="1">
      <alignment horizontal="center" vertical="center"/>
    </xf>
    <xf numFmtId="38" fontId="0" fillId="0" borderId="41" xfId="3" applyFont="1" applyFill="1" applyBorder="1" applyAlignment="1">
      <alignment vertical="center"/>
    </xf>
    <xf numFmtId="38" fontId="0" fillId="0" borderId="39" xfId="3" applyFont="1" applyBorder="1" applyAlignment="1">
      <alignment vertical="center"/>
    </xf>
    <xf numFmtId="0" fontId="0" fillId="0" borderId="41" xfId="0" applyFill="1" applyBorder="1" applyAlignment="1">
      <alignment horizontal="right" vertical="center"/>
    </xf>
    <xf numFmtId="0" fontId="0" fillId="0" borderId="38" xfId="0" applyBorder="1" applyAlignment="1">
      <alignment horizontal="right" vertical="center"/>
    </xf>
    <xf numFmtId="0" fontId="8" fillId="0" borderId="41" xfId="0" applyFont="1" applyFill="1" applyBorder="1" applyAlignment="1">
      <alignment horizontal="left" vertical="center" shrinkToFit="1"/>
    </xf>
    <xf numFmtId="0" fontId="8" fillId="0" borderId="38" xfId="0" applyFont="1" applyBorder="1" applyAlignment="1">
      <alignment vertical="center" shrinkToFit="1"/>
    </xf>
    <xf numFmtId="0" fontId="10" fillId="0" borderId="0" xfId="0" applyFont="1" applyFill="1" applyBorder="1" applyAlignment="1">
      <alignment vertical="top" wrapText="1"/>
    </xf>
    <xf numFmtId="0" fontId="11" fillId="0" borderId="0" xfId="0" applyFont="1" applyBorder="1" applyAlignment="1">
      <alignment vertical="top" wrapText="1"/>
    </xf>
    <xf numFmtId="0" fontId="0" fillId="0" borderId="39" xfId="0" applyBorder="1" applyAlignment="1">
      <alignment vertical="center"/>
    </xf>
    <xf numFmtId="0" fontId="0" fillId="0" borderId="41" xfId="0" applyBorder="1" applyAlignment="1">
      <alignment vertical="center"/>
    </xf>
    <xf numFmtId="0" fontId="0" fillId="2" borderId="39" xfId="0" applyFill="1" applyBorder="1" applyAlignment="1">
      <alignment horizontal="center" vertical="center"/>
    </xf>
    <xf numFmtId="0" fontId="9" fillId="0" borderId="38" xfId="0" applyFont="1" applyBorder="1" applyAlignment="1">
      <alignment vertical="center"/>
    </xf>
    <xf numFmtId="0" fontId="0" fillId="0" borderId="38" xfId="0" applyBorder="1" applyAlignment="1">
      <alignment vertical="center" textRotation="255"/>
    </xf>
    <xf numFmtId="0" fontId="0" fillId="2" borderId="38" xfId="0" applyFill="1" applyBorder="1" applyAlignment="1">
      <alignment horizontal="center" vertical="center"/>
    </xf>
    <xf numFmtId="0" fontId="0" fillId="0" borderId="62" xfId="2" applyFont="1" applyBorder="1" applyAlignment="1">
      <alignment horizontal="center" vertical="center"/>
    </xf>
    <xf numFmtId="0" fontId="0" fillId="0" borderId="70" xfId="0" applyBorder="1" applyAlignment="1">
      <alignment horizontal="center" vertical="center"/>
    </xf>
    <xf numFmtId="0" fontId="0" fillId="0" borderId="70" xfId="0" applyBorder="1" applyAlignment="1">
      <alignment vertical="center"/>
    </xf>
    <xf numFmtId="0" fontId="62" fillId="0" borderId="80" xfId="0" applyFont="1" applyBorder="1" applyAlignment="1">
      <alignment horizontal="center" vertical="center"/>
    </xf>
    <xf numFmtId="0" fontId="0" fillId="0" borderId="79"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182" fontId="48" fillId="2" borderId="81" xfId="0" applyNumberFormat="1" applyFont="1" applyFill="1" applyBorder="1" applyAlignment="1">
      <alignment horizontal="center" vertical="center" wrapText="1"/>
    </xf>
    <xf numFmtId="182" fontId="48" fillId="0" borderId="82" xfId="0" applyNumberFormat="1" applyFont="1" applyBorder="1" applyAlignment="1">
      <alignment horizontal="center" vertical="center" wrapText="1"/>
    </xf>
    <xf numFmtId="181" fontId="9" fillId="0" borderId="62" xfId="0" applyNumberFormat="1" applyFont="1" applyFill="1" applyBorder="1" applyAlignment="1">
      <alignment horizontal="center" vertical="center"/>
    </xf>
    <xf numFmtId="181"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177" fontId="49" fillId="0" borderId="62" xfId="0" applyNumberFormat="1" applyFont="1" applyFill="1" applyBorder="1" applyAlignment="1" applyProtection="1">
      <alignment horizontal="center" vertical="center"/>
      <protection locked="0"/>
    </xf>
    <xf numFmtId="0" fontId="9" fillId="0" borderId="44" xfId="0" applyFont="1" applyFill="1" applyBorder="1" applyAlignment="1">
      <alignment horizontal="center" vertical="center"/>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0" fontId="65" fillId="0" borderId="4" xfId="0" applyFont="1" applyBorder="1" applyAlignment="1">
      <alignment horizontal="center" shrinkToFit="1"/>
    </xf>
    <xf numFmtId="0" fontId="0" fillId="0" borderId="12" xfId="0" applyBorder="1" applyAlignment="1">
      <alignment horizontal="center" shrinkToFi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0" fontId="0" fillId="0" borderId="4" xfId="0" applyBorder="1" applyAlignment="1">
      <alignment horizontal="center" vertical="center" wrapText="1" shrinkToFit="1"/>
    </xf>
    <xf numFmtId="0" fontId="65" fillId="0" borderId="26" xfId="0" applyFont="1" applyBorder="1" applyAlignment="1">
      <alignment horizontal="center" shrinkToFit="1"/>
    </xf>
    <xf numFmtId="0" fontId="0" fillId="0" borderId="4" xfId="0" applyBorder="1" applyAlignment="1">
      <alignment horizontal="center" vertical="center" shrinkToFit="1"/>
    </xf>
    <xf numFmtId="0" fontId="62" fillId="0" borderId="52" xfId="0" applyFont="1" applyBorder="1" applyAlignment="1">
      <alignment horizontal="center" vertical="center"/>
    </xf>
    <xf numFmtId="0" fontId="62" fillId="0" borderId="75" xfId="0" applyFont="1" applyBorder="1" applyAlignment="1">
      <alignment horizontal="center" vertical="center"/>
    </xf>
    <xf numFmtId="0" fontId="62" fillId="0" borderId="79" xfId="0" applyFont="1" applyBorder="1" applyAlignment="1">
      <alignment horizontal="center" vertical="center"/>
    </xf>
    <xf numFmtId="0" fontId="62" fillId="0" borderId="35" xfId="0" applyFont="1" applyBorder="1" applyAlignment="1">
      <alignment horizontal="center" vertical="center"/>
    </xf>
    <xf numFmtId="0" fontId="49" fillId="0" borderId="76"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66" fillId="0" borderId="26" xfId="0" applyFont="1" applyBorder="1" applyAlignment="1">
      <alignment horizontal="center" shrinkToFit="1"/>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0" fontId="0" fillId="0" borderId="0" xfId="0" applyBorder="1" applyAlignment="1">
      <alignment horizontal="center"/>
    </xf>
    <xf numFmtId="0" fontId="9" fillId="0" borderId="47" xfId="0" applyFont="1" applyBorder="1" applyAlignment="1">
      <alignment horizontal="center" vertical="center"/>
    </xf>
    <xf numFmtId="181" fontId="63" fillId="2" borderId="62" xfId="0" applyNumberFormat="1" applyFont="1" applyFill="1" applyBorder="1" applyAlignment="1">
      <alignment horizontal="center" vertical="center" wrapText="1"/>
    </xf>
    <xf numFmtId="0" fontId="0" fillId="0" borderId="47" xfId="0" applyBorder="1" applyAlignment="1">
      <alignment horizontal="center" vertical="center" wrapText="1"/>
    </xf>
    <xf numFmtId="182" fontId="48" fillId="0" borderId="48" xfId="0" applyNumberFormat="1" applyFont="1" applyBorder="1" applyAlignment="1">
      <alignment horizontal="center" vertical="center" wrapText="1"/>
    </xf>
    <xf numFmtId="0" fontId="0" fillId="0" borderId="56" xfId="0" applyBorder="1" applyAlignment="1">
      <alignment horizontal="center" vertical="center"/>
    </xf>
    <xf numFmtId="0" fontId="0" fillId="0" borderId="44" xfId="0" applyBorder="1" applyAlignment="1">
      <alignment horizontal="center" vertical="center" wrapText="1"/>
    </xf>
    <xf numFmtId="0" fontId="40" fillId="2" borderId="1" xfId="2" applyFont="1" applyFill="1" applyBorder="1" applyAlignment="1" applyProtection="1">
      <alignment horizontal="center" vertical="center"/>
      <protection locked="0"/>
    </xf>
    <xf numFmtId="0" fontId="40" fillId="0" borderId="1" xfId="2" applyFont="1" applyFill="1" applyBorder="1" applyAlignment="1" applyProtection="1">
      <alignment horizontal="center" vertical="center"/>
    </xf>
    <xf numFmtId="0" fontId="40" fillId="0" borderId="1"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34" fillId="0" borderId="30" xfId="2" applyBorder="1" applyAlignment="1" applyProtection="1">
      <alignment wrapText="1"/>
    </xf>
    <xf numFmtId="0" fontId="0" fillId="0" borderId="91" xfId="0" applyBorder="1" applyAlignment="1">
      <alignment vertical="center" wrapText="1"/>
    </xf>
    <xf numFmtId="0" fontId="0" fillId="0" borderId="32" xfId="0" applyBorder="1" applyAlignment="1">
      <alignment vertical="center" wrapText="1"/>
    </xf>
    <xf numFmtId="0" fontId="0" fillId="0" borderId="89"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89"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0" xfId="0" applyBorder="1" applyAlignment="1" applyProtection="1">
      <alignment horizontal="center" vertical="center"/>
      <protection locked="0"/>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6" fillId="0" borderId="26" xfId="0" applyFont="1" applyBorder="1" applyAlignment="1">
      <alignment vertical="center" wrapText="1"/>
    </xf>
    <xf numFmtId="0" fontId="6" fillId="0" borderId="12"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48" fillId="0" borderId="0" xfId="2" applyFont="1" applyAlignment="1">
      <alignment horizontal="left" vertical="center"/>
    </xf>
    <xf numFmtId="0" fontId="8" fillId="0" borderId="0" xfId="2" applyFont="1" applyFill="1" applyBorder="1" applyAlignment="1">
      <alignment horizontal="center" vertical="top"/>
    </xf>
    <xf numFmtId="0" fontId="9" fillId="2" borderId="4" xfId="2" applyFont="1" applyFill="1" applyBorder="1" applyAlignment="1">
      <alignment horizontal="left" vertical="top"/>
    </xf>
    <xf numFmtId="0" fontId="9" fillId="2" borderId="26" xfId="2" applyFont="1" applyFill="1" applyBorder="1" applyAlignment="1">
      <alignment horizontal="left" vertical="top"/>
    </xf>
    <xf numFmtId="0" fontId="9" fillId="2" borderId="12" xfId="2" applyFont="1" applyFill="1" applyBorder="1" applyAlignment="1">
      <alignment horizontal="left" vertical="top"/>
    </xf>
    <xf numFmtId="0" fontId="34" fillId="0" borderId="0" xfId="2" applyAlignment="1">
      <alignment horizontal="left" vertical="top" wrapText="1"/>
    </xf>
    <xf numFmtId="0" fontId="63" fillId="0" borderId="0" xfId="2" applyFont="1" applyAlignment="1">
      <alignment horizontal="left" vertical="center" wrapText="1"/>
    </xf>
    <xf numFmtId="0" fontId="63" fillId="0" borderId="33" xfId="2" applyFont="1" applyBorder="1" applyAlignment="1">
      <alignment horizontal="left" vertical="center"/>
    </xf>
    <xf numFmtId="176" fontId="9" fillId="2" borderId="4" xfId="2" applyNumberFormat="1" applyFont="1" applyFill="1" applyBorder="1" applyAlignment="1">
      <alignment horizontal="center" vertical="center"/>
    </xf>
    <xf numFmtId="176" fontId="9" fillId="2" borderId="26" xfId="2" applyNumberFormat="1" applyFont="1" applyFill="1" applyBorder="1" applyAlignment="1">
      <alignment horizontal="center" vertical="center"/>
    </xf>
    <xf numFmtId="176" fontId="9" fillId="2" borderId="12" xfId="2" applyNumberFormat="1" applyFont="1" applyFill="1" applyBorder="1" applyAlignment="1">
      <alignment horizontal="center" vertical="center"/>
    </xf>
    <xf numFmtId="0" fontId="48" fillId="0" borderId="33" xfId="2" applyFont="1" applyBorder="1" applyAlignment="1">
      <alignment horizontal="left" vertical="center"/>
    </xf>
    <xf numFmtId="0" fontId="48" fillId="0" borderId="34" xfId="2" applyFont="1" applyBorder="1" applyAlignment="1">
      <alignment horizontal="left" vertical="center"/>
    </xf>
    <xf numFmtId="0" fontId="7" fillId="0" borderId="0" xfId="2" applyFont="1" applyAlignment="1">
      <alignment horizontal="center" vertical="center"/>
    </xf>
    <xf numFmtId="0" fontId="34" fillId="0" borderId="4" xfId="2" applyBorder="1" applyAlignment="1">
      <alignment horizontal="center" vertical="center"/>
    </xf>
    <xf numFmtId="0" fontId="34" fillId="0" borderId="36" xfId="2" applyBorder="1" applyAlignment="1">
      <alignment horizontal="center" vertical="center"/>
    </xf>
    <xf numFmtId="0" fontId="34" fillId="0" borderId="26" xfId="2" applyBorder="1" applyAlignment="1">
      <alignment horizontal="center" vertical="center"/>
    </xf>
    <xf numFmtId="0" fontId="34" fillId="0" borderId="12" xfId="2" applyBorder="1" applyAlignment="1">
      <alignment horizontal="center" vertical="center"/>
    </xf>
    <xf numFmtId="0" fontId="34" fillId="0" borderId="32" xfId="2" applyBorder="1" applyAlignment="1">
      <alignment horizontal="center" vertical="center" shrinkToFit="1"/>
    </xf>
    <xf numFmtId="0" fontId="34" fillId="0" borderId="0" xfId="2" applyBorder="1" applyAlignment="1">
      <alignment horizontal="center" vertical="center" shrinkToFit="1"/>
    </xf>
    <xf numFmtId="0" fontId="56" fillId="2" borderId="4" xfId="2" applyFont="1" applyFill="1" applyBorder="1" applyAlignment="1">
      <alignment horizontal="center" vertical="center"/>
    </xf>
    <xf numFmtId="0" fontId="56" fillId="2" borderId="26" xfId="2" applyFont="1" applyFill="1" applyBorder="1" applyAlignment="1">
      <alignment horizontal="center" vertical="center"/>
    </xf>
    <xf numFmtId="0" fontId="56" fillId="2" borderId="12" xfId="2" applyFont="1" applyFill="1" applyBorder="1" applyAlignment="1">
      <alignment horizontal="center"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30" xfId="0" applyFill="1" applyBorder="1" applyAlignment="1">
      <alignment horizontal="center" vertical="center"/>
    </xf>
    <xf numFmtId="0" fontId="9" fillId="0" borderId="0" xfId="0" applyFont="1" applyBorder="1" applyAlignment="1">
      <alignment horizontal="left" vertical="top"/>
    </xf>
    <xf numFmtId="0" fontId="0" fillId="0" borderId="28" xfId="0" applyBorder="1" applyAlignment="1">
      <alignment horizontal="left" vertical="center" wrapText="1"/>
    </xf>
    <xf numFmtId="0" fontId="0" fillId="0" borderId="0" xfId="0" applyBorder="1" applyAlignment="1">
      <alignment horizontal="left" vertical="center"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0" fillId="2" borderId="1" xfId="0" applyFill="1" applyBorder="1" applyAlignment="1">
      <alignment horizontal="center" vertical="center"/>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Fill="1" applyBorder="1" applyAlignment="1">
      <alignment horizontal="center" vertical="center"/>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179" fontId="0" fillId="2" borderId="1" xfId="0" applyNumberFormat="1" applyFill="1" applyBorder="1" applyAlignment="1">
      <alignment vertical="center"/>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8" fillId="0" borderId="0" xfId="0" applyFont="1" applyBorder="1" applyAlignment="1">
      <alignment horizontal="left" vertical="center"/>
    </xf>
    <xf numFmtId="0" fontId="5" fillId="0" borderId="0" xfId="0" applyFont="1" applyAlignment="1">
      <alignmen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0" borderId="34"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27" xfId="0" applyBorder="1" applyAlignment="1">
      <alignment horizontal="center"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right" vertical="center"/>
    </xf>
  </cellXfs>
  <cellStyles count="6">
    <cellStyle name="ハイパーリンク" xfId="1" builtinId="8"/>
    <cellStyle name="桁区切り" xfId="3" builtinId="6"/>
    <cellStyle name="標準" xfId="0" builtinId="0"/>
    <cellStyle name="標準 2" xfId="2"/>
    <cellStyle name="標準 3" xfId="4"/>
    <cellStyle name="標準 4" xfId="5"/>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fmlaLink="$AG$41"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fmlaLink="$AG$44"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AG$45"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fmlaLink="$AG$44" lockText="1" noThreeD="1"/>
</file>

<file path=xl/ctrlProps/ctrlProp33.xml><?xml version="1.0" encoding="utf-8"?>
<formControlPr xmlns="http://schemas.microsoft.com/office/spreadsheetml/2009/9/main" objectType="CheckBox" fmlaLink="$AG$46" lockText="1" noThreeD="1"/>
</file>

<file path=xl/ctrlProps/ctrlProp330.xml><?xml version="1.0" encoding="utf-8"?>
<formControlPr xmlns="http://schemas.microsoft.com/office/spreadsheetml/2009/9/main" objectType="CheckBox" fmlaLink="$AG$45" lockText="1" noThreeD="1"/>
</file>

<file path=xl/ctrlProps/ctrlProp331.xml><?xml version="1.0" encoding="utf-8"?>
<formControlPr xmlns="http://schemas.microsoft.com/office/spreadsheetml/2009/9/main" objectType="CheckBox" fmlaLink="$AG$46" lockText="1" noThreeD="1"/>
</file>

<file path=xl/ctrlProps/ctrlProp332.xml><?xml version="1.0" encoding="utf-8"?>
<formControlPr xmlns="http://schemas.microsoft.com/office/spreadsheetml/2009/9/main" objectType="CheckBox" fmlaLink="$AG$41" lockText="1" noThreeD="1"/>
</file>

<file path=xl/ctrlProps/ctrlProp333.xml><?xml version="1.0" encoding="utf-8"?>
<formControlPr xmlns="http://schemas.microsoft.com/office/spreadsheetml/2009/9/main" objectType="CheckBox" fmlaLink="$AG$19" lockText="1" noThreeD="1"/>
</file>

<file path=xl/ctrlProps/ctrlProp334.xml><?xml version="1.0" encoding="utf-8"?>
<formControlPr xmlns="http://schemas.microsoft.com/office/spreadsheetml/2009/9/main" objectType="CheckBox" fmlaLink="$AG$48"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AG$48"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fmlaLink="$M$12" lockText="1" noThreeD="1"/>
</file>

<file path=xl/ctrlProps/ctrlProp476.xml><?xml version="1.0" encoding="utf-8"?>
<formControlPr xmlns="http://schemas.microsoft.com/office/spreadsheetml/2009/9/main" objectType="CheckBox" fmlaLink="$M$13" lockText="1" noThreeD="1"/>
</file>

<file path=xl/ctrlProps/ctrlProp477.xml><?xml version="1.0" encoding="utf-8"?>
<formControlPr xmlns="http://schemas.microsoft.com/office/spreadsheetml/2009/9/main" objectType="CheckBox" fmlaLink="$M$15" lockText="1" noThreeD="1"/>
</file>

<file path=xl/ctrlProps/ctrlProp478.xml><?xml version="1.0" encoding="utf-8"?>
<formControlPr xmlns="http://schemas.microsoft.com/office/spreadsheetml/2009/9/main" objectType="CheckBox" fmlaLink="$M$17" lockText="1" noThreeD="1"/>
</file>

<file path=xl/ctrlProps/ctrlProp479.xml><?xml version="1.0" encoding="utf-8"?>
<formControlPr xmlns="http://schemas.microsoft.com/office/spreadsheetml/2009/9/main" objectType="CheckBox" fmlaLink="$M$8"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fmlaLink="$M$20" lockText="1" noThreeD="1"/>
</file>

<file path=xl/ctrlProps/ctrlProp481.xml><?xml version="1.0" encoding="utf-8"?>
<formControlPr xmlns="http://schemas.microsoft.com/office/spreadsheetml/2009/9/main" objectType="CheckBox" fmlaLink="$R$26" lockText="1" noThreeD="1"/>
</file>

<file path=xl/ctrlProps/ctrlProp482.xml><?xml version="1.0" encoding="utf-8"?>
<formControlPr xmlns="http://schemas.microsoft.com/office/spreadsheetml/2009/9/main" objectType="CheckBox" fmlaLink="$R$28" lockText="1" noThreeD="1"/>
</file>

<file path=xl/ctrlProps/ctrlProp483.xml><?xml version="1.0" encoding="utf-8"?>
<formControlPr xmlns="http://schemas.microsoft.com/office/spreadsheetml/2009/9/main" objectType="CheckBox" fmlaLink="$R$30" lockText="1" noThreeD="1"/>
</file>

<file path=xl/ctrlProps/ctrlProp484.xml><?xml version="1.0" encoding="utf-8"?>
<formControlPr xmlns="http://schemas.microsoft.com/office/spreadsheetml/2009/9/main" objectType="CheckBox" fmlaLink="$R$13" lockText="1" noThreeD="1"/>
</file>

<file path=xl/ctrlProps/ctrlProp485.xml><?xml version="1.0" encoding="utf-8"?>
<formControlPr xmlns="http://schemas.microsoft.com/office/spreadsheetml/2009/9/main" objectType="CheckBox" fmlaLink="$R$23" lockText="1" noThreeD="1"/>
</file>

<file path=xl/ctrlProps/ctrlProp486.xml><?xml version="1.0" encoding="utf-8"?>
<formControlPr xmlns="http://schemas.microsoft.com/office/spreadsheetml/2009/9/main" objectType="CheckBox" fmlaLink="$R$28" lockText="1" noThreeD="1"/>
</file>

<file path=xl/ctrlProps/ctrlProp487.xml><?xml version="1.0" encoding="utf-8"?>
<formControlPr xmlns="http://schemas.microsoft.com/office/spreadsheetml/2009/9/main" objectType="CheckBox" fmlaLink="$R$27"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fmlaLink="$AI$17" noThreeD="1"/>
</file>

<file path=xl/ctrlProps/ctrlProp506.xml><?xml version="1.0" encoding="utf-8"?>
<formControlPr xmlns="http://schemas.microsoft.com/office/spreadsheetml/2009/9/main" objectType="CheckBox" fmlaLink="$AI$33" noThreeD="1"/>
</file>

<file path=xl/ctrlProps/ctrlProp507.xml><?xml version="1.0" encoding="utf-8"?>
<formControlPr xmlns="http://schemas.microsoft.com/office/spreadsheetml/2009/9/main" objectType="CheckBox" fmlaLink="$M$10"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fmlaLink="$L$9"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fmlaLink="$L$10"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fmlaLink="$L$14" lockText="1" noThreeD="1"/>
</file>

<file path=xl/ctrlProps/ctrlProp516.xml><?xml version="1.0" encoding="utf-8"?>
<formControlPr xmlns="http://schemas.microsoft.com/office/spreadsheetml/2009/9/main" objectType="CheckBox" fmlaLink="$L$16" lockText="1" noThreeD="1"/>
</file>

<file path=xl/ctrlProps/ctrlProp517.xml><?xml version="1.0" encoding="utf-8"?>
<formControlPr xmlns="http://schemas.microsoft.com/office/spreadsheetml/2009/9/main" objectType="CheckBox" fmlaLink="$L$31" lockText="1" noThreeD="1"/>
</file>

<file path=xl/ctrlProps/ctrlProp518.xml><?xml version="1.0" encoding="utf-8"?>
<formControlPr xmlns="http://schemas.microsoft.com/office/spreadsheetml/2009/9/main" objectType="CheckBox" fmlaLink="$L$34" lockText="1" noThreeD="1"/>
</file>

<file path=xl/ctrlProps/ctrlProp519.xml><?xml version="1.0" encoding="utf-8"?>
<formControlPr xmlns="http://schemas.microsoft.com/office/spreadsheetml/2009/9/main" objectType="CheckBox" fmlaLink="$L$16"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fmlaLink="$L$27"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fmlaLink="$L$26"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fmlaLink="$L$22" lockText="1" noThreeD="1"/>
</file>

<file path=xl/ctrlProps/ctrlProp527.xml><?xml version="1.0" encoding="utf-8"?>
<formControlPr xmlns="http://schemas.microsoft.com/office/spreadsheetml/2009/9/main" objectType="CheckBox" fmlaLink="$L$36"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fmlaLink="$L$23"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fmlaLink="$L$23" lockText="1" noThreeD="1"/>
</file>

<file path=xl/ctrlProps/ctrlProp531.xml><?xml version="1.0" encoding="utf-8"?>
<formControlPr xmlns="http://schemas.microsoft.com/office/spreadsheetml/2009/9/main" objectType="CheckBox" fmlaLink="$L$18" lockText="1" noThreeD="1"/>
</file>

<file path=xl/ctrlProps/ctrlProp532.xml><?xml version="1.0" encoding="utf-8"?>
<formControlPr xmlns="http://schemas.microsoft.com/office/spreadsheetml/2009/9/main" objectType="CheckBox" fmlaLink="$L$21" lockText="1" noThreeD="1"/>
</file>

<file path=xl/ctrlProps/ctrlProp533.xml><?xml version="1.0" encoding="utf-8"?>
<formControlPr xmlns="http://schemas.microsoft.com/office/spreadsheetml/2009/9/main" objectType="CheckBox" fmlaLink="$L$20" lockText="1" noThreeD="1"/>
</file>

<file path=xl/ctrlProps/ctrlProp534.xml><?xml version="1.0" encoding="utf-8"?>
<formControlPr xmlns="http://schemas.microsoft.com/office/spreadsheetml/2009/9/main" objectType="CheckBox" fmlaLink="$L$20"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fmlaLink="$N$31"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fmlaLink="主幹専任化要件!$L$31" lockText="1" noThreeD="1"/>
</file>

<file path=xl/ctrlProps/ctrlProp548.xml><?xml version="1.0" encoding="utf-8"?>
<formControlPr xmlns="http://schemas.microsoft.com/office/spreadsheetml/2009/9/main" objectType="CheckBox" fmlaLink="主幹専任化要件!$L$34" lockText="1" noThreeD="1"/>
</file>

<file path=xl/ctrlProps/ctrlProp549.xml><?xml version="1.0" encoding="utf-8"?>
<formControlPr xmlns="http://schemas.microsoft.com/office/spreadsheetml/2009/9/main" objectType="CheckBox" fmlaLink="主幹専任化要件!$L$36"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fmlaLink="主幹専任化要件!$L$38" lockText="1" noThreeD="1"/>
</file>

<file path=xl/ctrlProps/ctrlProp551.xml><?xml version="1.0" encoding="utf-8"?>
<formControlPr xmlns="http://schemas.microsoft.com/office/spreadsheetml/2009/9/main" objectType="CheckBox" fmlaLink="主幹専任化要件!$L$16" lockText="1" noThreeD="1"/>
</file>

<file path=xl/ctrlProps/ctrlProp552.xml><?xml version="1.0" encoding="utf-8"?>
<formControlPr xmlns="http://schemas.microsoft.com/office/spreadsheetml/2009/9/main" objectType="CheckBox" fmlaLink="主幹専任化要件!$L$31" lockText="1" noThreeD="1"/>
</file>

<file path=xl/ctrlProps/ctrlProp553.xml><?xml version="1.0" encoding="utf-8"?>
<formControlPr xmlns="http://schemas.microsoft.com/office/spreadsheetml/2009/9/main" objectType="CheckBox" fmlaLink="主幹専任化要件!$L$14" lockText="1" noThreeD="1"/>
</file>

<file path=xl/ctrlProps/ctrlProp554.xml><?xml version="1.0" encoding="utf-8"?>
<formControlPr xmlns="http://schemas.microsoft.com/office/spreadsheetml/2009/9/main" objectType="CheckBox" fmlaLink="主幹専任化要件!$L$16" lockText="1" noThreeD="1"/>
</file>

<file path=xl/ctrlProps/ctrlProp555.xml><?xml version="1.0" encoding="utf-8"?>
<formControlPr xmlns="http://schemas.microsoft.com/office/spreadsheetml/2009/9/main" objectType="CheckBox" fmlaLink="主幹専任化要件!$L$34" lockText="1" noThreeD="1"/>
</file>

<file path=xl/ctrlProps/ctrlProp556.xml><?xml version="1.0" encoding="utf-8"?>
<formControlPr xmlns="http://schemas.microsoft.com/office/spreadsheetml/2009/9/main" objectType="CheckBox" fmlaLink="主幹専任化要件!$L$18" lockText="1" noThreeD="1"/>
</file>

<file path=xl/ctrlProps/ctrlProp557.xml><?xml version="1.0" encoding="utf-8"?>
<formControlPr xmlns="http://schemas.microsoft.com/office/spreadsheetml/2009/9/main" objectType="CheckBox" fmlaLink="主幹専任化要件!$L$36" lockText="1" noThreeD="1"/>
</file>

<file path=xl/ctrlProps/ctrlProp558.xml><?xml version="1.0" encoding="utf-8"?>
<formControlPr xmlns="http://schemas.microsoft.com/office/spreadsheetml/2009/9/main" objectType="CheckBox" fmlaLink="主幹専任化要件!$L$20" lockText="1" noThreeD="1"/>
</file>

<file path=xl/ctrlProps/ctrlProp559.xml><?xml version="1.0" encoding="utf-8"?>
<formControlPr xmlns="http://schemas.microsoft.com/office/spreadsheetml/2009/9/main" objectType="CheckBox" fmlaLink="$M$11"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fmlaLink="$M$12" lockText="1" noThreeD="1"/>
</file>

<file path=xl/ctrlProps/ctrlProp561.xml><?xml version="1.0" encoding="utf-8"?>
<formControlPr xmlns="http://schemas.microsoft.com/office/spreadsheetml/2009/9/main" objectType="CheckBox" fmlaLink="$M$14" lockText="1" noThreeD="1"/>
</file>

<file path=xl/ctrlProps/ctrlProp562.xml><?xml version="1.0" encoding="utf-8"?>
<formControlPr xmlns="http://schemas.microsoft.com/office/spreadsheetml/2009/9/main" objectType="CheckBox" fmlaLink="$L$21" lockText="1" noThreeD="1"/>
</file>

<file path=xl/ctrlProps/ctrlProp563.xml><?xml version="1.0" encoding="utf-8"?>
<formControlPr xmlns="http://schemas.microsoft.com/office/spreadsheetml/2009/9/main" objectType="CheckBox" fmlaLink="$L$22" lockText="1" noThreeD="1"/>
</file>

<file path=xl/ctrlProps/ctrlProp564.xml><?xml version="1.0" encoding="utf-8"?>
<formControlPr xmlns="http://schemas.microsoft.com/office/spreadsheetml/2009/9/main" objectType="CheckBox" fmlaLink="$L$23" lockText="1" noThreeD="1"/>
</file>

<file path=xl/ctrlProps/ctrlProp565.xml><?xml version="1.0" encoding="utf-8"?>
<formControlPr xmlns="http://schemas.microsoft.com/office/spreadsheetml/2009/9/main" objectType="CheckBox" fmlaLink="$L$12" lockText="1" noThreeD="1"/>
</file>

<file path=xl/ctrlProps/ctrlProp566.xml><?xml version="1.0" encoding="utf-8"?>
<formControlPr xmlns="http://schemas.microsoft.com/office/spreadsheetml/2009/9/main" objectType="CheckBox" fmlaLink="$L$15" lockText="1" noThreeD="1"/>
</file>

<file path=xl/ctrlProps/ctrlProp567.xml><?xml version="1.0" encoding="utf-8"?>
<formControlPr xmlns="http://schemas.microsoft.com/office/spreadsheetml/2009/9/main" objectType="CheckBox" fmlaLink="$L$18" lockText="1" noThreeD="1"/>
</file>

<file path=xl/ctrlProps/ctrlProp568.xml><?xml version="1.0" encoding="utf-8"?>
<formControlPr xmlns="http://schemas.microsoft.com/office/spreadsheetml/2009/9/main" objectType="CheckBox" fmlaLink="$L$9"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AG$19"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50430</xdr:colOff>
      <xdr:row>17</xdr:row>
      <xdr:rowOff>25213</xdr:rowOff>
    </xdr:from>
    <xdr:to>
      <xdr:col>2</xdr:col>
      <xdr:colOff>759202</xdr:colOff>
      <xdr:row>18</xdr:row>
      <xdr:rowOff>585507</xdr:rowOff>
    </xdr:to>
    <xdr:sp macro="" textlink="">
      <xdr:nvSpPr>
        <xdr:cNvPr id="2" name="角丸四角形 1"/>
        <xdr:cNvSpPr/>
      </xdr:nvSpPr>
      <xdr:spPr>
        <a:xfrm>
          <a:off x="1829364" y="6286500"/>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44823</xdr:colOff>
      <xdr:row>23</xdr:row>
      <xdr:rowOff>33617</xdr:rowOff>
    </xdr:from>
    <xdr:to>
      <xdr:col>2</xdr:col>
      <xdr:colOff>753595</xdr:colOff>
      <xdr:row>24</xdr:row>
      <xdr:rowOff>599514</xdr:rowOff>
    </xdr:to>
    <xdr:sp macro="" textlink="">
      <xdr:nvSpPr>
        <xdr:cNvPr id="4" name="角丸四角形 3"/>
        <xdr:cNvSpPr/>
      </xdr:nvSpPr>
      <xdr:spPr>
        <a:xfrm>
          <a:off x="1815352" y="8101852"/>
          <a:ext cx="708772" cy="86845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年末年始</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31</xdr:row>
          <xdr:rowOff>28575</xdr:rowOff>
        </xdr:from>
        <xdr:to>
          <xdr:col>32</xdr:col>
          <xdr:colOff>390525</xdr:colOff>
          <xdr:row>32</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30</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26</xdr:row>
      <xdr:rowOff>47624</xdr:rowOff>
    </xdr:from>
    <xdr:to>
      <xdr:col>5</xdr:col>
      <xdr:colOff>647700</xdr:colOff>
      <xdr:row>27</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57150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57150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95250</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628650</xdr:rowOff>
        </xdr:from>
        <xdr:to>
          <xdr:col>1</xdr:col>
          <xdr:colOff>485775</xdr:colOff>
          <xdr:row>20</xdr:row>
          <xdr:rowOff>923925</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342900</xdr:rowOff>
        </xdr:from>
        <xdr:to>
          <xdr:col>1</xdr:col>
          <xdr:colOff>485775</xdr:colOff>
          <xdr:row>29</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33</xdr:row>
          <xdr:rowOff>66675</xdr:rowOff>
        </xdr:from>
        <xdr:to>
          <xdr:col>1</xdr:col>
          <xdr:colOff>485775</xdr:colOff>
          <xdr:row>33</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34</xdr:row>
          <xdr:rowOff>219075</xdr:rowOff>
        </xdr:from>
        <xdr:to>
          <xdr:col>1</xdr:col>
          <xdr:colOff>485775</xdr:colOff>
          <xdr:row>35</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952500</xdr:rowOff>
        </xdr:from>
        <xdr:to>
          <xdr:col>1</xdr:col>
          <xdr:colOff>485775</xdr:colOff>
          <xdr:row>31</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25</xdr:row>
          <xdr:rowOff>200025</xdr:rowOff>
        </xdr:from>
        <xdr:to>
          <xdr:col>4</xdr:col>
          <xdr:colOff>542925</xdr:colOff>
          <xdr:row>27</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26</xdr:row>
          <xdr:rowOff>180975</xdr:rowOff>
        </xdr:from>
        <xdr:to>
          <xdr:col>6</xdr:col>
          <xdr:colOff>542925</xdr:colOff>
          <xdr:row>28</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24</xdr:row>
          <xdr:rowOff>180975</xdr:rowOff>
        </xdr:from>
        <xdr:to>
          <xdr:col>8</xdr:col>
          <xdr:colOff>542925</xdr:colOff>
          <xdr:row>26</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25</xdr:row>
          <xdr:rowOff>190500</xdr:rowOff>
        </xdr:from>
        <xdr:to>
          <xdr:col>8</xdr:col>
          <xdr:colOff>542925</xdr:colOff>
          <xdr:row>27</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24</xdr:row>
          <xdr:rowOff>200025</xdr:rowOff>
        </xdr:from>
        <xdr:to>
          <xdr:col>4</xdr:col>
          <xdr:colOff>542925</xdr:colOff>
          <xdr:row>26</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25</xdr:row>
          <xdr:rowOff>180975</xdr:rowOff>
        </xdr:from>
        <xdr:to>
          <xdr:col>6</xdr:col>
          <xdr:colOff>542925</xdr:colOff>
          <xdr:row>27</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21</xdr:row>
          <xdr:rowOff>238125</xdr:rowOff>
        </xdr:from>
        <xdr:to>
          <xdr:col>1</xdr:col>
          <xdr:colOff>476250</xdr:colOff>
          <xdr:row>21</xdr:row>
          <xdr:rowOff>533400</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8" name="Check Box 44" hidden="1">
              <a:extLst>
                <a:ext uri="{63B3BB69-23CF-44E3-9099-C40C66FF867C}">
                  <a14:compatExt spid="_x0000_s26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22</xdr:row>
          <xdr:rowOff>247650</xdr:rowOff>
        </xdr:from>
        <xdr:to>
          <xdr:col>1</xdr:col>
          <xdr:colOff>514350</xdr:colOff>
          <xdr:row>22</xdr:row>
          <xdr:rowOff>571500</xdr:rowOff>
        </xdr:to>
        <xdr:sp macro="" textlink="">
          <xdr:nvSpPr>
            <xdr:cNvPr id="26669" name="Check Box 45" hidden="1">
              <a:extLst>
                <a:ext uri="{63B3BB69-23CF-44E3-9099-C40C66FF867C}">
                  <a14:compatExt spid="_x0000_s26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38</xdr:row>
          <xdr:rowOff>419100</xdr:rowOff>
        </xdr:from>
        <xdr:to>
          <xdr:col>1</xdr:col>
          <xdr:colOff>504825</xdr:colOff>
          <xdr:row>38</xdr:row>
          <xdr:rowOff>742950</xdr:rowOff>
        </xdr:to>
        <xdr:sp macro="" textlink="">
          <xdr:nvSpPr>
            <xdr:cNvPr id="26671" name="Check Box 47" hidden="1">
              <a:extLst>
                <a:ext uri="{63B3BB69-23CF-44E3-9099-C40C66FF867C}">
                  <a14:compatExt spid="_x0000_s26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18</xdr:row>
          <xdr:rowOff>314325</xdr:rowOff>
        </xdr:from>
        <xdr:to>
          <xdr:col>1</xdr:col>
          <xdr:colOff>457200</xdr:colOff>
          <xdr:row>19</xdr:row>
          <xdr:rowOff>19050</xdr:rowOff>
        </xdr:to>
        <xdr:sp macro="" textlink="">
          <xdr:nvSpPr>
            <xdr:cNvPr id="26674" name="Check Box 50" hidden="1">
              <a:extLst>
                <a:ext uri="{63B3BB69-23CF-44E3-9099-C40C66FF867C}">
                  <a14:compatExt spid="_x0000_s26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36</xdr:row>
          <xdr:rowOff>333375</xdr:rowOff>
        </xdr:from>
        <xdr:to>
          <xdr:col>1</xdr:col>
          <xdr:colOff>428625</xdr:colOff>
          <xdr:row>37</xdr:row>
          <xdr:rowOff>0</xdr:rowOff>
        </xdr:to>
        <xdr:sp macro="" textlink="">
          <xdr:nvSpPr>
            <xdr:cNvPr id="26676" name="Check Box 52" hidden="1">
              <a:extLst>
                <a:ext uri="{63B3BB69-23CF-44E3-9099-C40C66FF867C}">
                  <a14:compatExt spid="_x0000_s26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22</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26</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85725</xdr:rowOff>
        </xdr:from>
        <xdr:to>
          <xdr:col>1</xdr:col>
          <xdr:colOff>381000</xdr:colOff>
          <xdr:row>28</xdr:row>
          <xdr:rowOff>0</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57150</xdr:rowOff>
        </xdr:from>
        <xdr:to>
          <xdr:col>1</xdr:col>
          <xdr:colOff>381000</xdr:colOff>
          <xdr:row>28</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30</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0</xdr:rowOff>
        </xdr:from>
        <xdr:to>
          <xdr:col>1</xdr:col>
          <xdr:colOff>381000</xdr:colOff>
          <xdr:row>31</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76200</xdr:rowOff>
        </xdr:from>
        <xdr:to>
          <xdr:col>1</xdr:col>
          <xdr:colOff>381000</xdr:colOff>
          <xdr:row>33</xdr:row>
          <xdr:rowOff>0</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45</xdr:row>
          <xdr:rowOff>0</xdr:rowOff>
        </xdr:from>
        <xdr:to>
          <xdr:col>1</xdr:col>
          <xdr:colOff>381000</xdr:colOff>
          <xdr:row>46</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47</xdr:row>
          <xdr:rowOff>0</xdr:rowOff>
        </xdr:from>
        <xdr:to>
          <xdr:col>1</xdr:col>
          <xdr:colOff>381000</xdr:colOff>
          <xdr:row>48</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0</xdr:rowOff>
        </xdr:from>
        <xdr:to>
          <xdr:col>1</xdr:col>
          <xdr:colOff>381000</xdr:colOff>
          <xdr:row>47</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81" name="Check Box 45" hidden="1">
              <a:extLst>
                <a:ext uri="{63B3BB69-23CF-44E3-9099-C40C66FF867C}">
                  <a14:compatExt spid="_x0000_s1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82" name="Check Box 46" hidden="1">
              <a:extLst>
                <a:ext uri="{63B3BB69-23CF-44E3-9099-C40C66FF867C}">
                  <a14:compatExt spid="_x0000_s1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xdr:row>
          <xdr:rowOff>219075</xdr:rowOff>
        </xdr:from>
        <xdr:to>
          <xdr:col>15</xdr:col>
          <xdr:colOff>438150</xdr:colOff>
          <xdr:row>8</xdr:row>
          <xdr:rowOff>9525</xdr:rowOff>
        </xdr:to>
        <xdr:sp macro="" textlink="">
          <xdr:nvSpPr>
            <xdr:cNvPr id="14383" name="Check Box 47" hidden="1">
              <a:extLst>
                <a:ext uri="{63B3BB69-23CF-44E3-9099-C40C66FF867C}">
                  <a14:compatExt spid="_x0000_s1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7</xdr:row>
          <xdr:rowOff>219075</xdr:rowOff>
        </xdr:from>
        <xdr:to>
          <xdr:col>15</xdr:col>
          <xdr:colOff>438150</xdr:colOff>
          <xdr:row>9</xdr:row>
          <xdr:rowOff>28575</xdr:rowOff>
        </xdr:to>
        <xdr:sp macro="" textlink="">
          <xdr:nvSpPr>
            <xdr:cNvPr id="14384" name="Check Box 48" hidden="1">
              <a:extLst>
                <a:ext uri="{63B3BB69-23CF-44E3-9099-C40C66FF867C}">
                  <a14:compatExt spid="_x0000_s1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8</xdr:row>
          <xdr:rowOff>219075</xdr:rowOff>
        </xdr:from>
        <xdr:to>
          <xdr:col>15</xdr:col>
          <xdr:colOff>438150</xdr:colOff>
          <xdr:row>10</xdr:row>
          <xdr:rowOff>28575</xdr:rowOff>
        </xdr:to>
        <xdr:sp macro="" textlink="">
          <xdr:nvSpPr>
            <xdr:cNvPr id="14385" name="Check Box 49" hidden="1">
              <a:extLst>
                <a:ext uri="{63B3BB69-23CF-44E3-9099-C40C66FF867C}">
                  <a14:compatExt spid="_x0000_s1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9</xdr:row>
          <xdr:rowOff>219075</xdr:rowOff>
        </xdr:from>
        <xdr:to>
          <xdr:col>15</xdr:col>
          <xdr:colOff>438150</xdr:colOff>
          <xdr:row>11</xdr:row>
          <xdr:rowOff>28575</xdr:rowOff>
        </xdr:to>
        <xdr:sp macro="" textlink="">
          <xdr:nvSpPr>
            <xdr:cNvPr id="14386" name="Check Box 50" hidden="1">
              <a:extLst>
                <a:ext uri="{63B3BB69-23CF-44E3-9099-C40C66FF867C}">
                  <a14:compatExt spid="_x0000_s1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10</xdr:row>
          <xdr:rowOff>219075</xdr:rowOff>
        </xdr:from>
        <xdr:to>
          <xdr:col>15</xdr:col>
          <xdr:colOff>438150</xdr:colOff>
          <xdr:row>12</xdr:row>
          <xdr:rowOff>28575</xdr:rowOff>
        </xdr:to>
        <xdr:sp macro="" textlink="">
          <xdr:nvSpPr>
            <xdr:cNvPr id="14387" name="Check Box 51" hidden="1">
              <a:extLst>
                <a:ext uri="{63B3BB69-23CF-44E3-9099-C40C66FF867C}">
                  <a14:compatExt spid="_x0000_s1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12</xdr:row>
          <xdr:rowOff>219075</xdr:rowOff>
        </xdr:from>
        <xdr:to>
          <xdr:col>15</xdr:col>
          <xdr:colOff>438150</xdr:colOff>
          <xdr:row>14</xdr:row>
          <xdr:rowOff>28575</xdr:rowOff>
        </xdr:to>
        <xdr:sp macro="" textlink="">
          <xdr:nvSpPr>
            <xdr:cNvPr id="14388" name="Check Box 52" hidden="1">
              <a:extLst>
                <a:ext uri="{63B3BB69-23CF-44E3-9099-C40C66FF867C}">
                  <a14:compatExt spid="_x0000_s1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14</xdr:row>
          <xdr:rowOff>219075</xdr:rowOff>
        </xdr:from>
        <xdr:to>
          <xdr:col>15</xdr:col>
          <xdr:colOff>438150</xdr:colOff>
          <xdr:row>16</xdr:row>
          <xdr:rowOff>28575</xdr:rowOff>
        </xdr:to>
        <xdr:sp macro="" textlink="">
          <xdr:nvSpPr>
            <xdr:cNvPr id="14389" name="Check Box 53" hidden="1">
              <a:extLst>
                <a:ext uri="{63B3BB69-23CF-44E3-9099-C40C66FF867C}">
                  <a14:compatExt spid="_x0000_s1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15</xdr:row>
          <xdr:rowOff>219075</xdr:rowOff>
        </xdr:from>
        <xdr:to>
          <xdr:col>15</xdr:col>
          <xdr:colOff>438150</xdr:colOff>
          <xdr:row>17</xdr:row>
          <xdr:rowOff>28575</xdr:rowOff>
        </xdr:to>
        <xdr:sp macro="" textlink="">
          <xdr:nvSpPr>
            <xdr:cNvPr id="14390" name="Check Box 54" hidden="1">
              <a:extLst>
                <a:ext uri="{63B3BB69-23CF-44E3-9099-C40C66FF867C}">
                  <a14:compatExt spid="_x0000_s1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16</xdr:row>
          <xdr:rowOff>219075</xdr:rowOff>
        </xdr:from>
        <xdr:to>
          <xdr:col>15</xdr:col>
          <xdr:colOff>438150</xdr:colOff>
          <xdr:row>18</xdr:row>
          <xdr:rowOff>28575</xdr:rowOff>
        </xdr:to>
        <xdr:sp macro="" textlink="">
          <xdr:nvSpPr>
            <xdr:cNvPr id="14391" name="Check Box 55" hidden="1">
              <a:extLst>
                <a:ext uri="{63B3BB69-23CF-44E3-9099-C40C66FF867C}">
                  <a14:compatExt spid="_x0000_s1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18</xdr:row>
          <xdr:rowOff>219075</xdr:rowOff>
        </xdr:from>
        <xdr:to>
          <xdr:col>15</xdr:col>
          <xdr:colOff>438150</xdr:colOff>
          <xdr:row>20</xdr:row>
          <xdr:rowOff>28575</xdr:rowOff>
        </xdr:to>
        <xdr:sp macro="" textlink="">
          <xdr:nvSpPr>
            <xdr:cNvPr id="14393" name="Check Box 57" hidden="1">
              <a:extLst>
                <a:ext uri="{63B3BB69-23CF-44E3-9099-C40C66FF867C}">
                  <a14:compatExt spid="_x0000_s1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19</xdr:row>
          <xdr:rowOff>219075</xdr:rowOff>
        </xdr:from>
        <xdr:to>
          <xdr:col>15</xdr:col>
          <xdr:colOff>438150</xdr:colOff>
          <xdr:row>21</xdr:row>
          <xdr:rowOff>28575</xdr:rowOff>
        </xdr:to>
        <xdr:sp macro="" textlink="">
          <xdr:nvSpPr>
            <xdr:cNvPr id="14394" name="Check Box 58" hidden="1">
              <a:extLst>
                <a:ext uri="{63B3BB69-23CF-44E3-9099-C40C66FF867C}">
                  <a14:compatExt spid="_x0000_s1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20</xdr:row>
          <xdr:rowOff>219075</xdr:rowOff>
        </xdr:from>
        <xdr:to>
          <xdr:col>15</xdr:col>
          <xdr:colOff>438150</xdr:colOff>
          <xdr:row>22</xdr:row>
          <xdr:rowOff>28575</xdr:rowOff>
        </xdr:to>
        <xdr:sp macro="" textlink="">
          <xdr:nvSpPr>
            <xdr:cNvPr id="14395" name="Check Box 59" hidden="1">
              <a:extLst>
                <a:ext uri="{63B3BB69-23CF-44E3-9099-C40C66FF867C}">
                  <a14:compatExt spid="_x0000_s1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21</xdr:row>
          <xdr:rowOff>219075</xdr:rowOff>
        </xdr:from>
        <xdr:to>
          <xdr:col>15</xdr:col>
          <xdr:colOff>438150</xdr:colOff>
          <xdr:row>23</xdr:row>
          <xdr:rowOff>28575</xdr:rowOff>
        </xdr:to>
        <xdr:sp macro="" textlink="">
          <xdr:nvSpPr>
            <xdr:cNvPr id="14396" name="Check Box 60" hidden="1">
              <a:extLst>
                <a:ext uri="{63B3BB69-23CF-44E3-9099-C40C66FF867C}">
                  <a14:compatExt spid="_x0000_s1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22</xdr:row>
          <xdr:rowOff>219075</xdr:rowOff>
        </xdr:from>
        <xdr:to>
          <xdr:col>15</xdr:col>
          <xdr:colOff>438150</xdr:colOff>
          <xdr:row>24</xdr:row>
          <xdr:rowOff>28575</xdr:rowOff>
        </xdr:to>
        <xdr:sp macro="" textlink="">
          <xdr:nvSpPr>
            <xdr:cNvPr id="14397" name="Check Box 61" hidden="1">
              <a:extLst>
                <a:ext uri="{63B3BB69-23CF-44E3-9099-C40C66FF867C}">
                  <a14:compatExt spid="_x0000_s1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219075</xdr:rowOff>
        </xdr:from>
        <xdr:to>
          <xdr:col>15</xdr:col>
          <xdr:colOff>438150</xdr:colOff>
          <xdr:row>26</xdr:row>
          <xdr:rowOff>28575</xdr:rowOff>
        </xdr:to>
        <xdr:sp macro="" textlink="">
          <xdr:nvSpPr>
            <xdr:cNvPr id="14398" name="Check Box 62" hidden="1">
              <a:extLst>
                <a:ext uri="{63B3BB69-23CF-44E3-9099-C40C66FF867C}">
                  <a14:compatExt spid="_x0000_s1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25</xdr:row>
          <xdr:rowOff>219075</xdr:rowOff>
        </xdr:from>
        <xdr:to>
          <xdr:col>15</xdr:col>
          <xdr:colOff>438150</xdr:colOff>
          <xdr:row>27</xdr:row>
          <xdr:rowOff>28575</xdr:rowOff>
        </xdr:to>
        <xdr:sp macro="" textlink="">
          <xdr:nvSpPr>
            <xdr:cNvPr id="14399" name="Check Box 63" hidden="1">
              <a:extLst>
                <a:ext uri="{63B3BB69-23CF-44E3-9099-C40C66FF867C}">
                  <a14:compatExt spid="_x0000_s1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27</xdr:row>
          <xdr:rowOff>57150</xdr:rowOff>
        </xdr:from>
        <xdr:to>
          <xdr:col>15</xdr:col>
          <xdr:colOff>438150</xdr:colOff>
          <xdr:row>27</xdr:row>
          <xdr:rowOff>295275</xdr:rowOff>
        </xdr:to>
        <xdr:sp macro="" textlink="">
          <xdr:nvSpPr>
            <xdr:cNvPr id="14400" name="Check Box 64" hidden="1">
              <a:extLst>
                <a:ext uri="{63B3BB69-23CF-44E3-9099-C40C66FF867C}">
                  <a14:compatExt spid="_x0000_s1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66675</xdr:rowOff>
        </xdr:from>
        <xdr:to>
          <xdr:col>15</xdr:col>
          <xdr:colOff>438150</xdr:colOff>
          <xdr:row>28</xdr:row>
          <xdr:rowOff>304800</xdr:rowOff>
        </xdr:to>
        <xdr:sp macro="" textlink="">
          <xdr:nvSpPr>
            <xdr:cNvPr id="14401" name="Check Box 65" hidden="1">
              <a:extLst>
                <a:ext uri="{63B3BB69-23CF-44E3-9099-C40C66FF867C}">
                  <a14:compatExt spid="_x0000_s1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28</xdr:row>
          <xdr:rowOff>352425</xdr:rowOff>
        </xdr:from>
        <xdr:to>
          <xdr:col>15</xdr:col>
          <xdr:colOff>438150</xdr:colOff>
          <xdr:row>30</xdr:row>
          <xdr:rowOff>19050</xdr:rowOff>
        </xdr:to>
        <xdr:sp macro="" textlink="">
          <xdr:nvSpPr>
            <xdr:cNvPr id="14402" name="Check Box 66" hidden="1">
              <a:extLst>
                <a:ext uri="{63B3BB69-23CF-44E3-9099-C40C66FF867C}">
                  <a14:compatExt spid="_x0000_s1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29</xdr:row>
          <xdr:rowOff>219075</xdr:rowOff>
        </xdr:from>
        <xdr:to>
          <xdr:col>15</xdr:col>
          <xdr:colOff>438150</xdr:colOff>
          <xdr:row>31</xdr:row>
          <xdr:rowOff>28575</xdr:rowOff>
        </xdr:to>
        <xdr:sp macro="" textlink="">
          <xdr:nvSpPr>
            <xdr:cNvPr id="14403" name="Check Box 67" hidden="1">
              <a:extLst>
                <a:ext uri="{63B3BB69-23CF-44E3-9099-C40C66FF867C}">
                  <a14:compatExt spid="_x0000_s1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32</xdr:row>
          <xdr:rowOff>66675</xdr:rowOff>
        </xdr:from>
        <xdr:to>
          <xdr:col>15</xdr:col>
          <xdr:colOff>438150</xdr:colOff>
          <xdr:row>32</xdr:row>
          <xdr:rowOff>304800</xdr:rowOff>
        </xdr:to>
        <xdr:sp macro="" textlink="">
          <xdr:nvSpPr>
            <xdr:cNvPr id="14404" name="Check Box 68" hidden="1">
              <a:extLst>
                <a:ext uri="{63B3BB69-23CF-44E3-9099-C40C66FF867C}">
                  <a14:compatExt spid="_x0000_s1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33</xdr:row>
          <xdr:rowOff>219075</xdr:rowOff>
        </xdr:from>
        <xdr:to>
          <xdr:col>15</xdr:col>
          <xdr:colOff>438150</xdr:colOff>
          <xdr:row>35</xdr:row>
          <xdr:rowOff>28575</xdr:rowOff>
        </xdr:to>
        <xdr:sp macro="" textlink="">
          <xdr:nvSpPr>
            <xdr:cNvPr id="14405" name="Check Box 69" hidden="1">
              <a:extLst>
                <a:ext uri="{63B3BB69-23CF-44E3-9099-C40C66FF867C}">
                  <a14:compatExt spid="_x0000_s14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34</xdr:row>
          <xdr:rowOff>219075</xdr:rowOff>
        </xdr:from>
        <xdr:to>
          <xdr:col>15</xdr:col>
          <xdr:colOff>438150</xdr:colOff>
          <xdr:row>36</xdr:row>
          <xdr:rowOff>28575</xdr:rowOff>
        </xdr:to>
        <xdr:sp macro="" textlink="">
          <xdr:nvSpPr>
            <xdr:cNvPr id="14406" name="Check Box 70" hidden="1">
              <a:extLst>
                <a:ext uri="{63B3BB69-23CF-44E3-9099-C40C66FF867C}">
                  <a14:compatExt spid="_x0000_s14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35</xdr:row>
          <xdr:rowOff>219075</xdr:rowOff>
        </xdr:from>
        <xdr:to>
          <xdr:col>15</xdr:col>
          <xdr:colOff>438150</xdr:colOff>
          <xdr:row>37</xdr:row>
          <xdr:rowOff>28575</xdr:rowOff>
        </xdr:to>
        <xdr:sp macro="" textlink="">
          <xdr:nvSpPr>
            <xdr:cNvPr id="14407" name="Check Box 71" hidden="1">
              <a:extLst>
                <a:ext uri="{63B3BB69-23CF-44E3-9099-C40C66FF867C}">
                  <a14:compatExt spid="_x0000_s14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36</xdr:row>
          <xdr:rowOff>219075</xdr:rowOff>
        </xdr:from>
        <xdr:to>
          <xdr:col>15</xdr:col>
          <xdr:colOff>438150</xdr:colOff>
          <xdr:row>38</xdr:row>
          <xdr:rowOff>28575</xdr:rowOff>
        </xdr:to>
        <xdr:sp macro="" textlink="">
          <xdr:nvSpPr>
            <xdr:cNvPr id="14408" name="Check Box 72" hidden="1">
              <a:extLst>
                <a:ext uri="{63B3BB69-23CF-44E3-9099-C40C66FF867C}">
                  <a14:compatExt spid="_x0000_s14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37</xdr:row>
          <xdr:rowOff>219075</xdr:rowOff>
        </xdr:from>
        <xdr:to>
          <xdr:col>15</xdr:col>
          <xdr:colOff>438150</xdr:colOff>
          <xdr:row>39</xdr:row>
          <xdr:rowOff>28575</xdr:rowOff>
        </xdr:to>
        <xdr:sp macro="" textlink="">
          <xdr:nvSpPr>
            <xdr:cNvPr id="14409" name="Check Box 73" hidden="1">
              <a:extLst>
                <a:ext uri="{63B3BB69-23CF-44E3-9099-C40C66FF867C}">
                  <a14:compatExt spid="_x0000_s14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38</xdr:row>
          <xdr:rowOff>219075</xdr:rowOff>
        </xdr:from>
        <xdr:to>
          <xdr:col>15</xdr:col>
          <xdr:colOff>438150</xdr:colOff>
          <xdr:row>40</xdr:row>
          <xdr:rowOff>28575</xdr:rowOff>
        </xdr:to>
        <xdr:sp macro="" textlink="">
          <xdr:nvSpPr>
            <xdr:cNvPr id="14410" name="Check Box 74" hidden="1">
              <a:extLst>
                <a:ext uri="{63B3BB69-23CF-44E3-9099-C40C66FF867C}">
                  <a14:compatExt spid="_x0000_s14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1" name="Check Box 75" hidden="1">
              <a:extLst>
                <a:ext uri="{63B3BB69-23CF-44E3-9099-C40C66FF867C}">
                  <a14:compatExt spid="_x0000_s14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0</xdr:rowOff>
        </xdr:from>
        <xdr:to>
          <xdr:col>15</xdr:col>
          <xdr:colOff>438150</xdr:colOff>
          <xdr:row>40</xdr:row>
          <xdr:rowOff>28575</xdr:rowOff>
        </xdr:to>
        <xdr:sp macro="" textlink="">
          <xdr:nvSpPr>
            <xdr:cNvPr id="14412" name="Check Box 76" hidden="1">
              <a:extLst>
                <a:ext uri="{63B3BB69-23CF-44E3-9099-C40C66FF867C}">
                  <a14:compatExt spid="_x0000_s14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45</xdr:row>
          <xdr:rowOff>219075</xdr:rowOff>
        </xdr:from>
        <xdr:to>
          <xdr:col>15</xdr:col>
          <xdr:colOff>438150</xdr:colOff>
          <xdr:row>47</xdr:row>
          <xdr:rowOff>28575</xdr:rowOff>
        </xdr:to>
        <xdr:sp macro="" textlink="">
          <xdr:nvSpPr>
            <xdr:cNvPr id="14419" name="Check Box 83" hidden="1">
              <a:extLst>
                <a:ext uri="{63B3BB69-23CF-44E3-9099-C40C66FF867C}">
                  <a14:compatExt spid="_x0000_s1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14421" name="Check Box 85" hidden="1">
              <a:extLst>
                <a:ext uri="{63B3BB69-23CF-44E3-9099-C40C66FF867C}">
                  <a14:compatExt spid="_x0000_s14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14422" name="Check Box 86" hidden="1">
              <a:extLst>
                <a:ext uri="{63B3BB69-23CF-44E3-9099-C40C66FF867C}">
                  <a14:compatExt spid="_x0000_s1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14423" name="Check Box 87" hidden="1">
              <a:extLst>
                <a:ext uri="{63B3BB69-23CF-44E3-9099-C40C66FF867C}">
                  <a14:compatExt spid="_x0000_s1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14424" name="Check Box 88" hidden="1">
              <a:extLst>
                <a:ext uri="{63B3BB69-23CF-44E3-9099-C40C66FF867C}">
                  <a14:compatExt spid="_x0000_s14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14425" name="Check Box 89" hidden="1">
              <a:extLst>
                <a:ext uri="{63B3BB69-23CF-44E3-9099-C40C66FF867C}">
                  <a14:compatExt spid="_x0000_s14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14426" name="Check Box 90" hidden="1">
              <a:extLst>
                <a:ext uri="{63B3BB69-23CF-44E3-9099-C40C66FF867C}">
                  <a14:compatExt spid="_x0000_s14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14427" name="Check Box 91" hidden="1">
              <a:extLst>
                <a:ext uri="{63B3BB69-23CF-44E3-9099-C40C66FF867C}">
                  <a14:compatExt spid="_x0000_s14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14428" name="Check Box 92" hidden="1">
              <a:extLst>
                <a:ext uri="{63B3BB69-23CF-44E3-9099-C40C66FF867C}">
                  <a14:compatExt spid="_x0000_s14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14429" name="Check Box 93" hidden="1">
              <a:extLst>
                <a:ext uri="{63B3BB69-23CF-44E3-9099-C40C66FF867C}">
                  <a14:compatExt spid="_x0000_s14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14430" name="Check Box 94" hidden="1">
              <a:extLst>
                <a:ext uri="{63B3BB69-23CF-44E3-9099-C40C66FF867C}">
                  <a14:compatExt spid="_x0000_s14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9525</xdr:rowOff>
        </xdr:from>
        <xdr:to>
          <xdr:col>26</xdr:col>
          <xdr:colOff>238125</xdr:colOff>
          <xdr:row>7</xdr:row>
          <xdr:rowOff>200025</xdr:rowOff>
        </xdr:to>
        <xdr:sp macro="" textlink="">
          <xdr:nvSpPr>
            <xdr:cNvPr id="14431" name="Check Box 95" hidden="1">
              <a:extLst>
                <a:ext uri="{63B3BB69-23CF-44E3-9099-C40C66FF867C}">
                  <a14:compatExt spid="_x0000_s14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7</xdr:row>
          <xdr:rowOff>9525</xdr:rowOff>
        </xdr:from>
        <xdr:to>
          <xdr:col>27</xdr:col>
          <xdr:colOff>238125</xdr:colOff>
          <xdr:row>7</xdr:row>
          <xdr:rowOff>200025</xdr:rowOff>
        </xdr:to>
        <xdr:sp macro="" textlink="">
          <xdr:nvSpPr>
            <xdr:cNvPr id="14432" name="Check Box 96" hidden="1">
              <a:extLst>
                <a:ext uri="{63B3BB69-23CF-44E3-9099-C40C66FF867C}">
                  <a14:compatExt spid="_x0000_s14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9525</xdr:rowOff>
        </xdr:from>
        <xdr:to>
          <xdr:col>16</xdr:col>
          <xdr:colOff>238125</xdr:colOff>
          <xdr:row>8</xdr:row>
          <xdr:rowOff>200025</xdr:rowOff>
        </xdr:to>
        <xdr:sp macro="" textlink="">
          <xdr:nvSpPr>
            <xdr:cNvPr id="14433" name="Check Box 97" hidden="1">
              <a:extLst>
                <a:ext uri="{63B3BB69-23CF-44E3-9099-C40C66FF867C}">
                  <a14:compatExt spid="_x0000_s14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8</xdr:row>
          <xdr:rowOff>9525</xdr:rowOff>
        </xdr:from>
        <xdr:to>
          <xdr:col>17</xdr:col>
          <xdr:colOff>238125</xdr:colOff>
          <xdr:row>8</xdr:row>
          <xdr:rowOff>200025</xdr:rowOff>
        </xdr:to>
        <xdr:sp macro="" textlink="">
          <xdr:nvSpPr>
            <xdr:cNvPr id="14434" name="Check Box 98" hidden="1">
              <a:extLst>
                <a:ext uri="{63B3BB69-23CF-44E3-9099-C40C66FF867C}">
                  <a14:compatExt spid="_x0000_s14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9525</xdr:rowOff>
        </xdr:from>
        <xdr:to>
          <xdr:col>18</xdr:col>
          <xdr:colOff>238125</xdr:colOff>
          <xdr:row>8</xdr:row>
          <xdr:rowOff>200025</xdr:rowOff>
        </xdr:to>
        <xdr:sp macro="" textlink="">
          <xdr:nvSpPr>
            <xdr:cNvPr id="14435" name="Check Box 99" hidden="1">
              <a:extLst>
                <a:ext uri="{63B3BB69-23CF-44E3-9099-C40C66FF867C}">
                  <a14:compatExt spid="_x0000_s14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9525</xdr:rowOff>
        </xdr:from>
        <xdr:to>
          <xdr:col>19</xdr:col>
          <xdr:colOff>238125</xdr:colOff>
          <xdr:row>8</xdr:row>
          <xdr:rowOff>200025</xdr:rowOff>
        </xdr:to>
        <xdr:sp macro="" textlink="">
          <xdr:nvSpPr>
            <xdr:cNvPr id="14436" name="Check Box 100" hidden="1">
              <a:extLst>
                <a:ext uri="{63B3BB69-23CF-44E3-9099-C40C66FF867C}">
                  <a14:compatExt spid="_x0000_s14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8</xdr:row>
          <xdr:rowOff>9525</xdr:rowOff>
        </xdr:from>
        <xdr:to>
          <xdr:col>20</xdr:col>
          <xdr:colOff>238125</xdr:colOff>
          <xdr:row>8</xdr:row>
          <xdr:rowOff>200025</xdr:rowOff>
        </xdr:to>
        <xdr:sp macro="" textlink="">
          <xdr:nvSpPr>
            <xdr:cNvPr id="14437" name="Check Box 101" hidden="1">
              <a:extLst>
                <a:ext uri="{63B3BB69-23CF-44E3-9099-C40C66FF867C}">
                  <a14:compatExt spid="_x0000_s14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8</xdr:row>
          <xdr:rowOff>9525</xdr:rowOff>
        </xdr:from>
        <xdr:to>
          <xdr:col>21</xdr:col>
          <xdr:colOff>238125</xdr:colOff>
          <xdr:row>8</xdr:row>
          <xdr:rowOff>200025</xdr:rowOff>
        </xdr:to>
        <xdr:sp macro="" textlink="">
          <xdr:nvSpPr>
            <xdr:cNvPr id="14438" name="Check Box 102" hidden="1">
              <a:extLst>
                <a:ext uri="{63B3BB69-23CF-44E3-9099-C40C66FF867C}">
                  <a14:compatExt spid="_x0000_s14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9525</xdr:rowOff>
        </xdr:from>
        <xdr:to>
          <xdr:col>22</xdr:col>
          <xdr:colOff>238125</xdr:colOff>
          <xdr:row>8</xdr:row>
          <xdr:rowOff>200025</xdr:rowOff>
        </xdr:to>
        <xdr:sp macro="" textlink="">
          <xdr:nvSpPr>
            <xdr:cNvPr id="14439" name="Check Box 103" hidden="1">
              <a:extLst>
                <a:ext uri="{63B3BB69-23CF-44E3-9099-C40C66FF867C}">
                  <a14:compatExt spid="_x0000_s14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9525</xdr:rowOff>
        </xdr:from>
        <xdr:to>
          <xdr:col>23</xdr:col>
          <xdr:colOff>238125</xdr:colOff>
          <xdr:row>8</xdr:row>
          <xdr:rowOff>200025</xdr:rowOff>
        </xdr:to>
        <xdr:sp macro="" textlink="">
          <xdr:nvSpPr>
            <xdr:cNvPr id="14440" name="Check Box 104" hidden="1">
              <a:extLst>
                <a:ext uri="{63B3BB69-23CF-44E3-9099-C40C66FF867C}">
                  <a14:compatExt spid="_x0000_s14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8</xdr:row>
          <xdr:rowOff>9525</xdr:rowOff>
        </xdr:from>
        <xdr:to>
          <xdr:col>24</xdr:col>
          <xdr:colOff>238125</xdr:colOff>
          <xdr:row>8</xdr:row>
          <xdr:rowOff>200025</xdr:rowOff>
        </xdr:to>
        <xdr:sp macro="" textlink="">
          <xdr:nvSpPr>
            <xdr:cNvPr id="14441" name="Check Box 105" hidden="1">
              <a:extLst>
                <a:ext uri="{63B3BB69-23CF-44E3-9099-C40C66FF867C}">
                  <a14:compatExt spid="_x0000_s14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8</xdr:row>
          <xdr:rowOff>9525</xdr:rowOff>
        </xdr:from>
        <xdr:to>
          <xdr:col>25</xdr:col>
          <xdr:colOff>238125</xdr:colOff>
          <xdr:row>8</xdr:row>
          <xdr:rowOff>200025</xdr:rowOff>
        </xdr:to>
        <xdr:sp macro="" textlink="">
          <xdr:nvSpPr>
            <xdr:cNvPr id="14442" name="Check Box 106" hidden="1">
              <a:extLst>
                <a:ext uri="{63B3BB69-23CF-44E3-9099-C40C66FF867C}">
                  <a14:compatExt spid="_x0000_s14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8</xdr:row>
          <xdr:rowOff>9525</xdr:rowOff>
        </xdr:from>
        <xdr:to>
          <xdr:col>26</xdr:col>
          <xdr:colOff>238125</xdr:colOff>
          <xdr:row>8</xdr:row>
          <xdr:rowOff>200025</xdr:rowOff>
        </xdr:to>
        <xdr:sp macro="" textlink="">
          <xdr:nvSpPr>
            <xdr:cNvPr id="14443" name="Check Box 107" hidden="1">
              <a:extLst>
                <a:ext uri="{63B3BB69-23CF-44E3-9099-C40C66FF867C}">
                  <a14:compatExt spid="_x0000_s14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8</xdr:row>
          <xdr:rowOff>9525</xdr:rowOff>
        </xdr:from>
        <xdr:to>
          <xdr:col>27</xdr:col>
          <xdr:colOff>238125</xdr:colOff>
          <xdr:row>8</xdr:row>
          <xdr:rowOff>200025</xdr:rowOff>
        </xdr:to>
        <xdr:sp macro="" textlink="">
          <xdr:nvSpPr>
            <xdr:cNvPr id="14444" name="Check Box 108" hidden="1">
              <a:extLst>
                <a:ext uri="{63B3BB69-23CF-44E3-9099-C40C66FF867C}">
                  <a14:compatExt spid="_x0000_s14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14445" name="Check Box 109" hidden="1">
              <a:extLst>
                <a:ext uri="{63B3BB69-23CF-44E3-9099-C40C66FF867C}">
                  <a14:compatExt spid="_x0000_s14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14446" name="Check Box 110" hidden="1">
              <a:extLst>
                <a:ext uri="{63B3BB69-23CF-44E3-9099-C40C66FF867C}">
                  <a14:compatExt spid="_x0000_s14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14447" name="Check Box 111" hidden="1">
              <a:extLst>
                <a:ext uri="{63B3BB69-23CF-44E3-9099-C40C66FF867C}">
                  <a14:compatExt spid="_x0000_s14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14448" name="Check Box 112" hidden="1">
              <a:extLst>
                <a:ext uri="{63B3BB69-23CF-44E3-9099-C40C66FF867C}">
                  <a14:compatExt spid="_x0000_s14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14449" name="Check Box 113" hidden="1">
              <a:extLst>
                <a:ext uri="{63B3BB69-23CF-44E3-9099-C40C66FF867C}">
                  <a14:compatExt spid="_x0000_s14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14450" name="Check Box 114" hidden="1">
              <a:extLst>
                <a:ext uri="{63B3BB69-23CF-44E3-9099-C40C66FF867C}">
                  <a14:compatExt spid="_x0000_s14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14451" name="Check Box 115" hidden="1">
              <a:extLst>
                <a:ext uri="{63B3BB69-23CF-44E3-9099-C40C66FF867C}">
                  <a14:compatExt spid="_x0000_s14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14452" name="Check Box 116" hidden="1">
              <a:extLst>
                <a:ext uri="{63B3BB69-23CF-44E3-9099-C40C66FF867C}">
                  <a14:compatExt spid="_x0000_s14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14453" name="Check Box 117" hidden="1">
              <a:extLst>
                <a:ext uri="{63B3BB69-23CF-44E3-9099-C40C66FF867C}">
                  <a14:compatExt spid="_x0000_s14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14454" name="Check Box 118" hidden="1">
              <a:extLst>
                <a:ext uri="{63B3BB69-23CF-44E3-9099-C40C66FF867C}">
                  <a14:compatExt spid="_x0000_s144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9525</xdr:rowOff>
        </xdr:from>
        <xdr:to>
          <xdr:col>26</xdr:col>
          <xdr:colOff>238125</xdr:colOff>
          <xdr:row>9</xdr:row>
          <xdr:rowOff>200025</xdr:rowOff>
        </xdr:to>
        <xdr:sp macro="" textlink="">
          <xdr:nvSpPr>
            <xdr:cNvPr id="14455" name="Check Box 119" hidden="1">
              <a:extLst>
                <a:ext uri="{63B3BB69-23CF-44E3-9099-C40C66FF867C}">
                  <a14:compatExt spid="_x0000_s144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9</xdr:row>
          <xdr:rowOff>9525</xdr:rowOff>
        </xdr:from>
        <xdr:to>
          <xdr:col>27</xdr:col>
          <xdr:colOff>238125</xdr:colOff>
          <xdr:row>9</xdr:row>
          <xdr:rowOff>200025</xdr:rowOff>
        </xdr:to>
        <xdr:sp macro="" textlink="">
          <xdr:nvSpPr>
            <xdr:cNvPr id="14456" name="Check Box 120" hidden="1">
              <a:extLst>
                <a:ext uri="{63B3BB69-23CF-44E3-9099-C40C66FF867C}">
                  <a14:compatExt spid="_x0000_s14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14457" name="Check Box 121" hidden="1">
              <a:extLst>
                <a:ext uri="{63B3BB69-23CF-44E3-9099-C40C66FF867C}">
                  <a14:compatExt spid="_x0000_s14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14458" name="Check Box 122" hidden="1">
              <a:extLst>
                <a:ext uri="{63B3BB69-23CF-44E3-9099-C40C66FF867C}">
                  <a14:compatExt spid="_x0000_s14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14459" name="Check Box 123" hidden="1">
              <a:extLst>
                <a:ext uri="{63B3BB69-23CF-44E3-9099-C40C66FF867C}">
                  <a14:compatExt spid="_x0000_s14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14460" name="Check Box 124" hidden="1">
              <a:extLst>
                <a:ext uri="{63B3BB69-23CF-44E3-9099-C40C66FF867C}">
                  <a14:compatExt spid="_x0000_s14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14461" name="Check Box 125" hidden="1">
              <a:extLst>
                <a:ext uri="{63B3BB69-23CF-44E3-9099-C40C66FF867C}">
                  <a14:compatExt spid="_x0000_s14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14462" name="Check Box 126" hidden="1">
              <a:extLst>
                <a:ext uri="{63B3BB69-23CF-44E3-9099-C40C66FF867C}">
                  <a14:compatExt spid="_x0000_s14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14463" name="Check Box 127" hidden="1">
              <a:extLst>
                <a:ext uri="{63B3BB69-23CF-44E3-9099-C40C66FF867C}">
                  <a14:compatExt spid="_x0000_s14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14464" name="Check Box 128" hidden="1">
              <a:extLst>
                <a:ext uri="{63B3BB69-23CF-44E3-9099-C40C66FF867C}">
                  <a14:compatExt spid="_x0000_s14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14465" name="Check Box 129" hidden="1">
              <a:extLst>
                <a:ext uri="{63B3BB69-23CF-44E3-9099-C40C66FF867C}">
                  <a14:compatExt spid="_x0000_s14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14466" name="Check Box 130" hidden="1">
              <a:extLst>
                <a:ext uri="{63B3BB69-23CF-44E3-9099-C40C66FF867C}">
                  <a14:compatExt spid="_x0000_s14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10</xdr:row>
          <xdr:rowOff>9525</xdr:rowOff>
        </xdr:from>
        <xdr:to>
          <xdr:col>26</xdr:col>
          <xdr:colOff>238125</xdr:colOff>
          <xdr:row>10</xdr:row>
          <xdr:rowOff>200025</xdr:rowOff>
        </xdr:to>
        <xdr:sp macro="" textlink="">
          <xdr:nvSpPr>
            <xdr:cNvPr id="14467" name="Check Box 131" hidden="1">
              <a:extLst>
                <a:ext uri="{63B3BB69-23CF-44E3-9099-C40C66FF867C}">
                  <a14:compatExt spid="_x0000_s14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10</xdr:row>
          <xdr:rowOff>9525</xdr:rowOff>
        </xdr:from>
        <xdr:to>
          <xdr:col>27</xdr:col>
          <xdr:colOff>238125</xdr:colOff>
          <xdr:row>10</xdr:row>
          <xdr:rowOff>200025</xdr:rowOff>
        </xdr:to>
        <xdr:sp macro="" textlink="">
          <xdr:nvSpPr>
            <xdr:cNvPr id="14468" name="Check Box 132" hidden="1">
              <a:extLst>
                <a:ext uri="{63B3BB69-23CF-44E3-9099-C40C66FF867C}">
                  <a14:compatExt spid="_x0000_s14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9525</xdr:rowOff>
        </xdr:from>
        <xdr:to>
          <xdr:col>16</xdr:col>
          <xdr:colOff>238125</xdr:colOff>
          <xdr:row>12</xdr:row>
          <xdr:rowOff>200025</xdr:rowOff>
        </xdr:to>
        <xdr:sp macro="" textlink="">
          <xdr:nvSpPr>
            <xdr:cNvPr id="14469" name="Check Box 133" hidden="1">
              <a:extLst>
                <a:ext uri="{63B3BB69-23CF-44E3-9099-C40C66FF867C}">
                  <a14:compatExt spid="_x0000_s14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9525</xdr:rowOff>
        </xdr:from>
        <xdr:to>
          <xdr:col>17</xdr:col>
          <xdr:colOff>238125</xdr:colOff>
          <xdr:row>12</xdr:row>
          <xdr:rowOff>200025</xdr:rowOff>
        </xdr:to>
        <xdr:sp macro="" textlink="">
          <xdr:nvSpPr>
            <xdr:cNvPr id="14470" name="Check Box 134" hidden="1">
              <a:extLst>
                <a:ext uri="{63B3BB69-23CF-44E3-9099-C40C66FF867C}">
                  <a14:compatExt spid="_x0000_s14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9525</xdr:rowOff>
        </xdr:from>
        <xdr:to>
          <xdr:col>18</xdr:col>
          <xdr:colOff>238125</xdr:colOff>
          <xdr:row>12</xdr:row>
          <xdr:rowOff>200025</xdr:rowOff>
        </xdr:to>
        <xdr:sp macro="" textlink="">
          <xdr:nvSpPr>
            <xdr:cNvPr id="14471" name="Check Box 135" hidden="1">
              <a:extLst>
                <a:ext uri="{63B3BB69-23CF-44E3-9099-C40C66FF867C}">
                  <a14:compatExt spid="_x0000_s14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9525</xdr:rowOff>
        </xdr:from>
        <xdr:to>
          <xdr:col>19</xdr:col>
          <xdr:colOff>238125</xdr:colOff>
          <xdr:row>12</xdr:row>
          <xdr:rowOff>200025</xdr:rowOff>
        </xdr:to>
        <xdr:sp macro="" textlink="">
          <xdr:nvSpPr>
            <xdr:cNvPr id="14472" name="Check Box 136" hidden="1">
              <a:extLst>
                <a:ext uri="{63B3BB69-23CF-44E3-9099-C40C66FF867C}">
                  <a14:compatExt spid="_x0000_s14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12</xdr:row>
          <xdr:rowOff>9525</xdr:rowOff>
        </xdr:from>
        <xdr:to>
          <xdr:col>20</xdr:col>
          <xdr:colOff>238125</xdr:colOff>
          <xdr:row>12</xdr:row>
          <xdr:rowOff>200025</xdr:rowOff>
        </xdr:to>
        <xdr:sp macro="" textlink="">
          <xdr:nvSpPr>
            <xdr:cNvPr id="14473" name="Check Box 137" hidden="1">
              <a:extLst>
                <a:ext uri="{63B3BB69-23CF-44E3-9099-C40C66FF867C}">
                  <a14:compatExt spid="_x0000_s14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12</xdr:row>
          <xdr:rowOff>9525</xdr:rowOff>
        </xdr:from>
        <xdr:to>
          <xdr:col>21</xdr:col>
          <xdr:colOff>238125</xdr:colOff>
          <xdr:row>12</xdr:row>
          <xdr:rowOff>200025</xdr:rowOff>
        </xdr:to>
        <xdr:sp macro="" textlink="">
          <xdr:nvSpPr>
            <xdr:cNvPr id="14474" name="Check Box 138" hidden="1">
              <a:extLst>
                <a:ext uri="{63B3BB69-23CF-44E3-9099-C40C66FF867C}">
                  <a14:compatExt spid="_x0000_s14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12</xdr:row>
          <xdr:rowOff>9525</xdr:rowOff>
        </xdr:from>
        <xdr:to>
          <xdr:col>22</xdr:col>
          <xdr:colOff>238125</xdr:colOff>
          <xdr:row>12</xdr:row>
          <xdr:rowOff>200025</xdr:rowOff>
        </xdr:to>
        <xdr:sp macro="" textlink="">
          <xdr:nvSpPr>
            <xdr:cNvPr id="14475" name="Check Box 139" hidden="1">
              <a:extLst>
                <a:ext uri="{63B3BB69-23CF-44E3-9099-C40C66FF867C}">
                  <a14:compatExt spid="_x0000_s14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xdr:row>
          <xdr:rowOff>9525</xdr:rowOff>
        </xdr:from>
        <xdr:to>
          <xdr:col>23</xdr:col>
          <xdr:colOff>238125</xdr:colOff>
          <xdr:row>12</xdr:row>
          <xdr:rowOff>200025</xdr:rowOff>
        </xdr:to>
        <xdr:sp macro="" textlink="">
          <xdr:nvSpPr>
            <xdr:cNvPr id="14476" name="Check Box 140" hidden="1">
              <a:extLst>
                <a:ext uri="{63B3BB69-23CF-44E3-9099-C40C66FF867C}">
                  <a14:compatExt spid="_x0000_s14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12</xdr:row>
          <xdr:rowOff>9525</xdr:rowOff>
        </xdr:from>
        <xdr:to>
          <xdr:col>24</xdr:col>
          <xdr:colOff>238125</xdr:colOff>
          <xdr:row>12</xdr:row>
          <xdr:rowOff>200025</xdr:rowOff>
        </xdr:to>
        <xdr:sp macro="" textlink="">
          <xdr:nvSpPr>
            <xdr:cNvPr id="14477" name="Check Box 141" hidden="1">
              <a:extLst>
                <a:ext uri="{63B3BB69-23CF-44E3-9099-C40C66FF867C}">
                  <a14:compatExt spid="_x0000_s14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12</xdr:row>
          <xdr:rowOff>9525</xdr:rowOff>
        </xdr:from>
        <xdr:to>
          <xdr:col>25</xdr:col>
          <xdr:colOff>238125</xdr:colOff>
          <xdr:row>12</xdr:row>
          <xdr:rowOff>200025</xdr:rowOff>
        </xdr:to>
        <xdr:sp macro="" textlink="">
          <xdr:nvSpPr>
            <xdr:cNvPr id="14478" name="Check Box 142" hidden="1">
              <a:extLst>
                <a:ext uri="{63B3BB69-23CF-44E3-9099-C40C66FF867C}">
                  <a14:compatExt spid="_x0000_s14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12</xdr:row>
          <xdr:rowOff>9525</xdr:rowOff>
        </xdr:from>
        <xdr:to>
          <xdr:col>26</xdr:col>
          <xdr:colOff>238125</xdr:colOff>
          <xdr:row>12</xdr:row>
          <xdr:rowOff>200025</xdr:rowOff>
        </xdr:to>
        <xdr:sp macro="" textlink="">
          <xdr:nvSpPr>
            <xdr:cNvPr id="14479" name="Check Box 143" hidden="1">
              <a:extLst>
                <a:ext uri="{63B3BB69-23CF-44E3-9099-C40C66FF867C}">
                  <a14:compatExt spid="_x0000_s14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12</xdr:row>
          <xdr:rowOff>9525</xdr:rowOff>
        </xdr:from>
        <xdr:to>
          <xdr:col>27</xdr:col>
          <xdr:colOff>238125</xdr:colOff>
          <xdr:row>12</xdr:row>
          <xdr:rowOff>200025</xdr:rowOff>
        </xdr:to>
        <xdr:sp macro="" textlink="">
          <xdr:nvSpPr>
            <xdr:cNvPr id="14480" name="Check Box 144" hidden="1">
              <a:extLst>
                <a:ext uri="{63B3BB69-23CF-44E3-9099-C40C66FF867C}">
                  <a14:compatExt spid="_x0000_s14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14481" name="Check Box 145" hidden="1">
              <a:extLst>
                <a:ext uri="{63B3BB69-23CF-44E3-9099-C40C66FF867C}">
                  <a14:compatExt spid="_x0000_s14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14482" name="Check Box 146" hidden="1">
              <a:extLst>
                <a:ext uri="{63B3BB69-23CF-44E3-9099-C40C66FF867C}">
                  <a14:compatExt spid="_x0000_s14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14483" name="Check Box 147" hidden="1">
              <a:extLst>
                <a:ext uri="{63B3BB69-23CF-44E3-9099-C40C66FF867C}">
                  <a14:compatExt spid="_x0000_s14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14484" name="Check Box 148" hidden="1">
              <a:extLst>
                <a:ext uri="{63B3BB69-23CF-44E3-9099-C40C66FF867C}">
                  <a14:compatExt spid="_x0000_s14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14485" name="Check Box 149" hidden="1">
              <a:extLst>
                <a:ext uri="{63B3BB69-23CF-44E3-9099-C40C66FF867C}">
                  <a14:compatExt spid="_x0000_s14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14486" name="Check Box 150" hidden="1">
              <a:extLst>
                <a:ext uri="{63B3BB69-23CF-44E3-9099-C40C66FF867C}">
                  <a14:compatExt spid="_x0000_s14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14487" name="Check Box 151" hidden="1">
              <a:extLst>
                <a:ext uri="{63B3BB69-23CF-44E3-9099-C40C66FF867C}">
                  <a14:compatExt spid="_x0000_s14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14488" name="Check Box 152" hidden="1">
              <a:extLst>
                <a:ext uri="{63B3BB69-23CF-44E3-9099-C40C66FF867C}">
                  <a14:compatExt spid="_x0000_s14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14489" name="Check Box 153" hidden="1">
              <a:extLst>
                <a:ext uri="{63B3BB69-23CF-44E3-9099-C40C66FF867C}">
                  <a14:compatExt spid="_x0000_s14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14490" name="Check Box 154" hidden="1">
              <a:extLst>
                <a:ext uri="{63B3BB69-23CF-44E3-9099-C40C66FF867C}">
                  <a14:compatExt spid="_x0000_s14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14</xdr:row>
          <xdr:rowOff>9525</xdr:rowOff>
        </xdr:from>
        <xdr:to>
          <xdr:col>26</xdr:col>
          <xdr:colOff>238125</xdr:colOff>
          <xdr:row>14</xdr:row>
          <xdr:rowOff>200025</xdr:rowOff>
        </xdr:to>
        <xdr:sp macro="" textlink="">
          <xdr:nvSpPr>
            <xdr:cNvPr id="14491" name="Check Box 155" hidden="1">
              <a:extLst>
                <a:ext uri="{63B3BB69-23CF-44E3-9099-C40C66FF867C}">
                  <a14:compatExt spid="_x0000_s14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14</xdr:row>
          <xdr:rowOff>9525</xdr:rowOff>
        </xdr:from>
        <xdr:to>
          <xdr:col>27</xdr:col>
          <xdr:colOff>238125</xdr:colOff>
          <xdr:row>14</xdr:row>
          <xdr:rowOff>200025</xdr:rowOff>
        </xdr:to>
        <xdr:sp macro="" textlink="">
          <xdr:nvSpPr>
            <xdr:cNvPr id="14492" name="Check Box 156" hidden="1">
              <a:extLst>
                <a:ext uri="{63B3BB69-23CF-44E3-9099-C40C66FF867C}">
                  <a14:compatExt spid="_x0000_s14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15</xdr:row>
          <xdr:rowOff>9525</xdr:rowOff>
        </xdr:from>
        <xdr:to>
          <xdr:col>16</xdr:col>
          <xdr:colOff>238125</xdr:colOff>
          <xdr:row>15</xdr:row>
          <xdr:rowOff>200025</xdr:rowOff>
        </xdr:to>
        <xdr:sp macro="" textlink="">
          <xdr:nvSpPr>
            <xdr:cNvPr id="14493" name="Check Box 157" hidden="1">
              <a:extLst>
                <a:ext uri="{63B3BB69-23CF-44E3-9099-C40C66FF867C}">
                  <a14:compatExt spid="_x0000_s14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15</xdr:row>
          <xdr:rowOff>9525</xdr:rowOff>
        </xdr:from>
        <xdr:to>
          <xdr:col>17</xdr:col>
          <xdr:colOff>238125</xdr:colOff>
          <xdr:row>15</xdr:row>
          <xdr:rowOff>200025</xdr:rowOff>
        </xdr:to>
        <xdr:sp macro="" textlink="">
          <xdr:nvSpPr>
            <xdr:cNvPr id="14494" name="Check Box 158" hidden="1">
              <a:extLst>
                <a:ext uri="{63B3BB69-23CF-44E3-9099-C40C66FF867C}">
                  <a14:compatExt spid="_x0000_s14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9525</xdr:rowOff>
        </xdr:from>
        <xdr:to>
          <xdr:col>18</xdr:col>
          <xdr:colOff>238125</xdr:colOff>
          <xdr:row>15</xdr:row>
          <xdr:rowOff>200025</xdr:rowOff>
        </xdr:to>
        <xdr:sp macro="" textlink="">
          <xdr:nvSpPr>
            <xdr:cNvPr id="14495" name="Check Box 159" hidden="1">
              <a:extLst>
                <a:ext uri="{63B3BB69-23CF-44E3-9099-C40C66FF867C}">
                  <a14:compatExt spid="_x0000_s14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15</xdr:row>
          <xdr:rowOff>9525</xdr:rowOff>
        </xdr:from>
        <xdr:to>
          <xdr:col>19</xdr:col>
          <xdr:colOff>238125</xdr:colOff>
          <xdr:row>15</xdr:row>
          <xdr:rowOff>200025</xdr:rowOff>
        </xdr:to>
        <xdr:sp macro="" textlink="">
          <xdr:nvSpPr>
            <xdr:cNvPr id="14496" name="Check Box 160" hidden="1">
              <a:extLst>
                <a:ext uri="{63B3BB69-23CF-44E3-9099-C40C66FF867C}">
                  <a14:compatExt spid="_x0000_s14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15</xdr:row>
          <xdr:rowOff>9525</xdr:rowOff>
        </xdr:from>
        <xdr:to>
          <xdr:col>20</xdr:col>
          <xdr:colOff>238125</xdr:colOff>
          <xdr:row>15</xdr:row>
          <xdr:rowOff>200025</xdr:rowOff>
        </xdr:to>
        <xdr:sp macro="" textlink="">
          <xdr:nvSpPr>
            <xdr:cNvPr id="14497" name="Check Box 161" hidden="1">
              <a:extLst>
                <a:ext uri="{63B3BB69-23CF-44E3-9099-C40C66FF867C}">
                  <a14:compatExt spid="_x0000_s14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15</xdr:row>
          <xdr:rowOff>9525</xdr:rowOff>
        </xdr:from>
        <xdr:to>
          <xdr:col>21</xdr:col>
          <xdr:colOff>238125</xdr:colOff>
          <xdr:row>15</xdr:row>
          <xdr:rowOff>200025</xdr:rowOff>
        </xdr:to>
        <xdr:sp macro="" textlink="">
          <xdr:nvSpPr>
            <xdr:cNvPr id="14498" name="Check Box 162" hidden="1">
              <a:extLst>
                <a:ext uri="{63B3BB69-23CF-44E3-9099-C40C66FF867C}">
                  <a14:compatExt spid="_x0000_s14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15</xdr:row>
          <xdr:rowOff>9525</xdr:rowOff>
        </xdr:from>
        <xdr:to>
          <xdr:col>22</xdr:col>
          <xdr:colOff>238125</xdr:colOff>
          <xdr:row>15</xdr:row>
          <xdr:rowOff>200025</xdr:rowOff>
        </xdr:to>
        <xdr:sp macro="" textlink="">
          <xdr:nvSpPr>
            <xdr:cNvPr id="14499" name="Check Box 163" hidden="1">
              <a:extLst>
                <a:ext uri="{63B3BB69-23CF-44E3-9099-C40C66FF867C}">
                  <a14:compatExt spid="_x0000_s14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15</xdr:row>
          <xdr:rowOff>9525</xdr:rowOff>
        </xdr:from>
        <xdr:to>
          <xdr:col>23</xdr:col>
          <xdr:colOff>238125</xdr:colOff>
          <xdr:row>15</xdr:row>
          <xdr:rowOff>200025</xdr:rowOff>
        </xdr:to>
        <xdr:sp macro="" textlink="">
          <xdr:nvSpPr>
            <xdr:cNvPr id="14500" name="Check Box 164" hidden="1">
              <a:extLst>
                <a:ext uri="{63B3BB69-23CF-44E3-9099-C40C66FF867C}">
                  <a14:compatExt spid="_x0000_s14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xdr:row>
          <xdr:rowOff>9525</xdr:rowOff>
        </xdr:from>
        <xdr:to>
          <xdr:col>24</xdr:col>
          <xdr:colOff>238125</xdr:colOff>
          <xdr:row>15</xdr:row>
          <xdr:rowOff>200025</xdr:rowOff>
        </xdr:to>
        <xdr:sp macro="" textlink="">
          <xdr:nvSpPr>
            <xdr:cNvPr id="14501" name="Check Box 165" hidden="1">
              <a:extLst>
                <a:ext uri="{63B3BB69-23CF-44E3-9099-C40C66FF867C}">
                  <a14:compatExt spid="_x0000_s14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15</xdr:row>
          <xdr:rowOff>9525</xdr:rowOff>
        </xdr:from>
        <xdr:to>
          <xdr:col>25</xdr:col>
          <xdr:colOff>238125</xdr:colOff>
          <xdr:row>15</xdr:row>
          <xdr:rowOff>200025</xdr:rowOff>
        </xdr:to>
        <xdr:sp macro="" textlink="">
          <xdr:nvSpPr>
            <xdr:cNvPr id="14502" name="Check Box 166" hidden="1">
              <a:extLst>
                <a:ext uri="{63B3BB69-23CF-44E3-9099-C40C66FF867C}">
                  <a14:compatExt spid="_x0000_s14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15</xdr:row>
          <xdr:rowOff>9525</xdr:rowOff>
        </xdr:from>
        <xdr:to>
          <xdr:col>26</xdr:col>
          <xdr:colOff>238125</xdr:colOff>
          <xdr:row>15</xdr:row>
          <xdr:rowOff>200025</xdr:rowOff>
        </xdr:to>
        <xdr:sp macro="" textlink="">
          <xdr:nvSpPr>
            <xdr:cNvPr id="14503" name="Check Box 167" hidden="1">
              <a:extLst>
                <a:ext uri="{63B3BB69-23CF-44E3-9099-C40C66FF867C}">
                  <a14:compatExt spid="_x0000_s14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15</xdr:row>
          <xdr:rowOff>9525</xdr:rowOff>
        </xdr:from>
        <xdr:to>
          <xdr:col>27</xdr:col>
          <xdr:colOff>238125</xdr:colOff>
          <xdr:row>15</xdr:row>
          <xdr:rowOff>200025</xdr:rowOff>
        </xdr:to>
        <xdr:sp macro="" textlink="">
          <xdr:nvSpPr>
            <xdr:cNvPr id="14504" name="Check Box 168" hidden="1">
              <a:extLst>
                <a:ext uri="{63B3BB69-23CF-44E3-9099-C40C66FF867C}">
                  <a14:compatExt spid="_x0000_s14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16</xdr:row>
          <xdr:rowOff>9525</xdr:rowOff>
        </xdr:from>
        <xdr:to>
          <xdr:col>16</xdr:col>
          <xdr:colOff>238125</xdr:colOff>
          <xdr:row>16</xdr:row>
          <xdr:rowOff>200025</xdr:rowOff>
        </xdr:to>
        <xdr:sp macro="" textlink="">
          <xdr:nvSpPr>
            <xdr:cNvPr id="14505" name="Check Box 169" hidden="1">
              <a:extLst>
                <a:ext uri="{63B3BB69-23CF-44E3-9099-C40C66FF867C}">
                  <a14:compatExt spid="_x0000_s14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16</xdr:row>
          <xdr:rowOff>9525</xdr:rowOff>
        </xdr:from>
        <xdr:to>
          <xdr:col>17</xdr:col>
          <xdr:colOff>238125</xdr:colOff>
          <xdr:row>16</xdr:row>
          <xdr:rowOff>200025</xdr:rowOff>
        </xdr:to>
        <xdr:sp macro="" textlink="">
          <xdr:nvSpPr>
            <xdr:cNvPr id="14506" name="Check Box 170" hidden="1">
              <a:extLst>
                <a:ext uri="{63B3BB69-23CF-44E3-9099-C40C66FF867C}">
                  <a14:compatExt spid="_x0000_s14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9525</xdr:rowOff>
        </xdr:from>
        <xdr:to>
          <xdr:col>18</xdr:col>
          <xdr:colOff>238125</xdr:colOff>
          <xdr:row>16</xdr:row>
          <xdr:rowOff>200025</xdr:rowOff>
        </xdr:to>
        <xdr:sp macro="" textlink="">
          <xdr:nvSpPr>
            <xdr:cNvPr id="14507" name="Check Box 171" hidden="1">
              <a:extLst>
                <a:ext uri="{63B3BB69-23CF-44E3-9099-C40C66FF867C}">
                  <a14:compatExt spid="_x0000_s14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16</xdr:row>
          <xdr:rowOff>9525</xdr:rowOff>
        </xdr:from>
        <xdr:to>
          <xdr:col>19</xdr:col>
          <xdr:colOff>238125</xdr:colOff>
          <xdr:row>16</xdr:row>
          <xdr:rowOff>200025</xdr:rowOff>
        </xdr:to>
        <xdr:sp macro="" textlink="">
          <xdr:nvSpPr>
            <xdr:cNvPr id="14508" name="Check Box 172" hidden="1">
              <a:extLst>
                <a:ext uri="{63B3BB69-23CF-44E3-9099-C40C66FF867C}">
                  <a14:compatExt spid="_x0000_s14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16</xdr:row>
          <xdr:rowOff>9525</xdr:rowOff>
        </xdr:from>
        <xdr:to>
          <xdr:col>20</xdr:col>
          <xdr:colOff>238125</xdr:colOff>
          <xdr:row>16</xdr:row>
          <xdr:rowOff>200025</xdr:rowOff>
        </xdr:to>
        <xdr:sp macro="" textlink="">
          <xdr:nvSpPr>
            <xdr:cNvPr id="14509" name="Check Box 173" hidden="1">
              <a:extLst>
                <a:ext uri="{63B3BB69-23CF-44E3-9099-C40C66FF867C}">
                  <a14:compatExt spid="_x0000_s14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16</xdr:row>
          <xdr:rowOff>9525</xdr:rowOff>
        </xdr:from>
        <xdr:to>
          <xdr:col>21</xdr:col>
          <xdr:colOff>238125</xdr:colOff>
          <xdr:row>16</xdr:row>
          <xdr:rowOff>200025</xdr:rowOff>
        </xdr:to>
        <xdr:sp macro="" textlink="">
          <xdr:nvSpPr>
            <xdr:cNvPr id="14510" name="Check Box 174" hidden="1">
              <a:extLst>
                <a:ext uri="{63B3BB69-23CF-44E3-9099-C40C66FF867C}">
                  <a14:compatExt spid="_x0000_s14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16</xdr:row>
          <xdr:rowOff>9525</xdr:rowOff>
        </xdr:from>
        <xdr:to>
          <xdr:col>22</xdr:col>
          <xdr:colOff>238125</xdr:colOff>
          <xdr:row>16</xdr:row>
          <xdr:rowOff>200025</xdr:rowOff>
        </xdr:to>
        <xdr:sp macro="" textlink="">
          <xdr:nvSpPr>
            <xdr:cNvPr id="14511" name="Check Box 175" hidden="1">
              <a:extLst>
                <a:ext uri="{63B3BB69-23CF-44E3-9099-C40C66FF867C}">
                  <a14:compatExt spid="_x0000_s14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16</xdr:row>
          <xdr:rowOff>9525</xdr:rowOff>
        </xdr:from>
        <xdr:to>
          <xdr:col>23</xdr:col>
          <xdr:colOff>238125</xdr:colOff>
          <xdr:row>16</xdr:row>
          <xdr:rowOff>200025</xdr:rowOff>
        </xdr:to>
        <xdr:sp macro="" textlink="">
          <xdr:nvSpPr>
            <xdr:cNvPr id="14512" name="Check Box 176" hidden="1">
              <a:extLst>
                <a:ext uri="{63B3BB69-23CF-44E3-9099-C40C66FF867C}">
                  <a14:compatExt spid="_x0000_s14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xdr:row>
          <xdr:rowOff>9525</xdr:rowOff>
        </xdr:from>
        <xdr:to>
          <xdr:col>24</xdr:col>
          <xdr:colOff>238125</xdr:colOff>
          <xdr:row>16</xdr:row>
          <xdr:rowOff>200025</xdr:rowOff>
        </xdr:to>
        <xdr:sp macro="" textlink="">
          <xdr:nvSpPr>
            <xdr:cNvPr id="14513" name="Check Box 177" hidden="1">
              <a:extLst>
                <a:ext uri="{63B3BB69-23CF-44E3-9099-C40C66FF867C}">
                  <a14:compatExt spid="_x0000_s14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16</xdr:row>
          <xdr:rowOff>9525</xdr:rowOff>
        </xdr:from>
        <xdr:to>
          <xdr:col>25</xdr:col>
          <xdr:colOff>238125</xdr:colOff>
          <xdr:row>16</xdr:row>
          <xdr:rowOff>200025</xdr:rowOff>
        </xdr:to>
        <xdr:sp macro="" textlink="">
          <xdr:nvSpPr>
            <xdr:cNvPr id="14514" name="Check Box 178" hidden="1">
              <a:extLst>
                <a:ext uri="{63B3BB69-23CF-44E3-9099-C40C66FF867C}">
                  <a14:compatExt spid="_x0000_s14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16</xdr:row>
          <xdr:rowOff>9525</xdr:rowOff>
        </xdr:from>
        <xdr:to>
          <xdr:col>26</xdr:col>
          <xdr:colOff>238125</xdr:colOff>
          <xdr:row>16</xdr:row>
          <xdr:rowOff>200025</xdr:rowOff>
        </xdr:to>
        <xdr:sp macro="" textlink="">
          <xdr:nvSpPr>
            <xdr:cNvPr id="14515" name="Check Box 179" hidden="1">
              <a:extLst>
                <a:ext uri="{63B3BB69-23CF-44E3-9099-C40C66FF867C}">
                  <a14:compatExt spid="_x0000_s14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16</xdr:row>
          <xdr:rowOff>9525</xdr:rowOff>
        </xdr:from>
        <xdr:to>
          <xdr:col>27</xdr:col>
          <xdr:colOff>238125</xdr:colOff>
          <xdr:row>16</xdr:row>
          <xdr:rowOff>200025</xdr:rowOff>
        </xdr:to>
        <xdr:sp macro="" textlink="">
          <xdr:nvSpPr>
            <xdr:cNvPr id="14516" name="Check Box 180" hidden="1">
              <a:extLst>
                <a:ext uri="{63B3BB69-23CF-44E3-9099-C40C66FF867C}">
                  <a14:compatExt spid="_x0000_s14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17</xdr:row>
          <xdr:rowOff>9525</xdr:rowOff>
        </xdr:from>
        <xdr:to>
          <xdr:col>16</xdr:col>
          <xdr:colOff>238125</xdr:colOff>
          <xdr:row>17</xdr:row>
          <xdr:rowOff>200025</xdr:rowOff>
        </xdr:to>
        <xdr:sp macro="" textlink="">
          <xdr:nvSpPr>
            <xdr:cNvPr id="14517" name="Check Box 181" hidden="1">
              <a:extLst>
                <a:ext uri="{63B3BB69-23CF-44E3-9099-C40C66FF867C}">
                  <a14:compatExt spid="_x0000_s14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17</xdr:row>
          <xdr:rowOff>9525</xdr:rowOff>
        </xdr:from>
        <xdr:to>
          <xdr:col>17</xdr:col>
          <xdr:colOff>238125</xdr:colOff>
          <xdr:row>17</xdr:row>
          <xdr:rowOff>200025</xdr:rowOff>
        </xdr:to>
        <xdr:sp macro="" textlink="">
          <xdr:nvSpPr>
            <xdr:cNvPr id="14518" name="Check Box 182" hidden="1">
              <a:extLst>
                <a:ext uri="{63B3BB69-23CF-44E3-9099-C40C66FF867C}">
                  <a14:compatExt spid="_x0000_s14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17</xdr:row>
          <xdr:rowOff>9525</xdr:rowOff>
        </xdr:from>
        <xdr:to>
          <xdr:col>18</xdr:col>
          <xdr:colOff>238125</xdr:colOff>
          <xdr:row>17</xdr:row>
          <xdr:rowOff>200025</xdr:rowOff>
        </xdr:to>
        <xdr:sp macro="" textlink="">
          <xdr:nvSpPr>
            <xdr:cNvPr id="14519" name="Check Box 183" hidden="1">
              <a:extLst>
                <a:ext uri="{63B3BB69-23CF-44E3-9099-C40C66FF867C}">
                  <a14:compatExt spid="_x0000_s14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xdr:row>
          <xdr:rowOff>9525</xdr:rowOff>
        </xdr:from>
        <xdr:to>
          <xdr:col>19</xdr:col>
          <xdr:colOff>238125</xdr:colOff>
          <xdr:row>17</xdr:row>
          <xdr:rowOff>200025</xdr:rowOff>
        </xdr:to>
        <xdr:sp macro="" textlink="">
          <xdr:nvSpPr>
            <xdr:cNvPr id="14520" name="Check Box 184" hidden="1">
              <a:extLst>
                <a:ext uri="{63B3BB69-23CF-44E3-9099-C40C66FF867C}">
                  <a14:compatExt spid="_x0000_s14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17</xdr:row>
          <xdr:rowOff>9525</xdr:rowOff>
        </xdr:from>
        <xdr:to>
          <xdr:col>20</xdr:col>
          <xdr:colOff>238125</xdr:colOff>
          <xdr:row>17</xdr:row>
          <xdr:rowOff>200025</xdr:rowOff>
        </xdr:to>
        <xdr:sp macro="" textlink="">
          <xdr:nvSpPr>
            <xdr:cNvPr id="14521" name="Check Box 185" hidden="1">
              <a:extLst>
                <a:ext uri="{63B3BB69-23CF-44E3-9099-C40C66FF867C}">
                  <a14:compatExt spid="_x0000_s14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17</xdr:row>
          <xdr:rowOff>9525</xdr:rowOff>
        </xdr:from>
        <xdr:to>
          <xdr:col>21</xdr:col>
          <xdr:colOff>238125</xdr:colOff>
          <xdr:row>17</xdr:row>
          <xdr:rowOff>200025</xdr:rowOff>
        </xdr:to>
        <xdr:sp macro="" textlink="">
          <xdr:nvSpPr>
            <xdr:cNvPr id="14522" name="Check Box 186" hidden="1">
              <a:extLst>
                <a:ext uri="{63B3BB69-23CF-44E3-9099-C40C66FF867C}">
                  <a14:compatExt spid="_x0000_s14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17</xdr:row>
          <xdr:rowOff>9525</xdr:rowOff>
        </xdr:from>
        <xdr:to>
          <xdr:col>22</xdr:col>
          <xdr:colOff>238125</xdr:colOff>
          <xdr:row>17</xdr:row>
          <xdr:rowOff>200025</xdr:rowOff>
        </xdr:to>
        <xdr:sp macro="" textlink="">
          <xdr:nvSpPr>
            <xdr:cNvPr id="14523" name="Check Box 187" hidden="1">
              <a:extLst>
                <a:ext uri="{63B3BB69-23CF-44E3-9099-C40C66FF867C}">
                  <a14:compatExt spid="_x0000_s14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17</xdr:row>
          <xdr:rowOff>9525</xdr:rowOff>
        </xdr:from>
        <xdr:to>
          <xdr:col>23</xdr:col>
          <xdr:colOff>238125</xdr:colOff>
          <xdr:row>17</xdr:row>
          <xdr:rowOff>200025</xdr:rowOff>
        </xdr:to>
        <xdr:sp macro="" textlink="">
          <xdr:nvSpPr>
            <xdr:cNvPr id="14524" name="Check Box 188" hidden="1">
              <a:extLst>
                <a:ext uri="{63B3BB69-23CF-44E3-9099-C40C66FF867C}">
                  <a14:compatExt spid="_x0000_s14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17</xdr:row>
          <xdr:rowOff>9525</xdr:rowOff>
        </xdr:from>
        <xdr:to>
          <xdr:col>24</xdr:col>
          <xdr:colOff>238125</xdr:colOff>
          <xdr:row>17</xdr:row>
          <xdr:rowOff>200025</xdr:rowOff>
        </xdr:to>
        <xdr:sp macro="" textlink="">
          <xdr:nvSpPr>
            <xdr:cNvPr id="14525" name="Check Box 189" hidden="1">
              <a:extLst>
                <a:ext uri="{63B3BB69-23CF-44E3-9099-C40C66FF867C}">
                  <a14:compatExt spid="_x0000_s14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17</xdr:row>
          <xdr:rowOff>9525</xdr:rowOff>
        </xdr:from>
        <xdr:to>
          <xdr:col>25</xdr:col>
          <xdr:colOff>238125</xdr:colOff>
          <xdr:row>17</xdr:row>
          <xdr:rowOff>200025</xdr:rowOff>
        </xdr:to>
        <xdr:sp macro="" textlink="">
          <xdr:nvSpPr>
            <xdr:cNvPr id="14526" name="Check Box 190" hidden="1">
              <a:extLst>
                <a:ext uri="{63B3BB69-23CF-44E3-9099-C40C66FF867C}">
                  <a14:compatExt spid="_x0000_s14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17</xdr:row>
          <xdr:rowOff>9525</xdr:rowOff>
        </xdr:from>
        <xdr:to>
          <xdr:col>26</xdr:col>
          <xdr:colOff>238125</xdr:colOff>
          <xdr:row>17</xdr:row>
          <xdr:rowOff>200025</xdr:rowOff>
        </xdr:to>
        <xdr:sp macro="" textlink="">
          <xdr:nvSpPr>
            <xdr:cNvPr id="14527" name="Check Box 191" hidden="1">
              <a:extLst>
                <a:ext uri="{63B3BB69-23CF-44E3-9099-C40C66FF867C}">
                  <a14:compatExt spid="_x0000_s14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17</xdr:row>
          <xdr:rowOff>9525</xdr:rowOff>
        </xdr:from>
        <xdr:to>
          <xdr:col>27</xdr:col>
          <xdr:colOff>238125</xdr:colOff>
          <xdr:row>17</xdr:row>
          <xdr:rowOff>200025</xdr:rowOff>
        </xdr:to>
        <xdr:sp macro="" textlink="">
          <xdr:nvSpPr>
            <xdr:cNvPr id="14528" name="Check Box 192" hidden="1">
              <a:extLst>
                <a:ext uri="{63B3BB69-23CF-44E3-9099-C40C66FF867C}">
                  <a14:compatExt spid="_x0000_s14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9525</xdr:rowOff>
        </xdr:from>
        <xdr:to>
          <xdr:col>16</xdr:col>
          <xdr:colOff>238125</xdr:colOff>
          <xdr:row>19</xdr:row>
          <xdr:rowOff>200025</xdr:rowOff>
        </xdr:to>
        <xdr:sp macro="" textlink="">
          <xdr:nvSpPr>
            <xdr:cNvPr id="14541" name="Check Box 205" hidden="1">
              <a:extLst>
                <a:ext uri="{63B3BB69-23CF-44E3-9099-C40C66FF867C}">
                  <a14:compatExt spid="_x0000_s14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19</xdr:row>
          <xdr:rowOff>9525</xdr:rowOff>
        </xdr:from>
        <xdr:to>
          <xdr:col>17</xdr:col>
          <xdr:colOff>238125</xdr:colOff>
          <xdr:row>19</xdr:row>
          <xdr:rowOff>200025</xdr:rowOff>
        </xdr:to>
        <xdr:sp macro="" textlink="">
          <xdr:nvSpPr>
            <xdr:cNvPr id="14542" name="Check Box 206" hidden="1">
              <a:extLst>
                <a:ext uri="{63B3BB69-23CF-44E3-9099-C40C66FF867C}">
                  <a14:compatExt spid="_x0000_s14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19</xdr:row>
          <xdr:rowOff>9525</xdr:rowOff>
        </xdr:from>
        <xdr:to>
          <xdr:col>18</xdr:col>
          <xdr:colOff>238125</xdr:colOff>
          <xdr:row>19</xdr:row>
          <xdr:rowOff>200025</xdr:rowOff>
        </xdr:to>
        <xdr:sp macro="" textlink="">
          <xdr:nvSpPr>
            <xdr:cNvPr id="14543" name="Check Box 207" hidden="1">
              <a:extLst>
                <a:ext uri="{63B3BB69-23CF-44E3-9099-C40C66FF867C}">
                  <a14:compatExt spid="_x0000_s14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19</xdr:row>
          <xdr:rowOff>9525</xdr:rowOff>
        </xdr:from>
        <xdr:to>
          <xdr:col>19</xdr:col>
          <xdr:colOff>238125</xdr:colOff>
          <xdr:row>19</xdr:row>
          <xdr:rowOff>200025</xdr:rowOff>
        </xdr:to>
        <xdr:sp macro="" textlink="">
          <xdr:nvSpPr>
            <xdr:cNvPr id="14544" name="Check Box 208" hidden="1">
              <a:extLst>
                <a:ext uri="{63B3BB69-23CF-44E3-9099-C40C66FF867C}">
                  <a14:compatExt spid="_x0000_s14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19</xdr:row>
          <xdr:rowOff>9525</xdr:rowOff>
        </xdr:from>
        <xdr:to>
          <xdr:col>20</xdr:col>
          <xdr:colOff>238125</xdr:colOff>
          <xdr:row>19</xdr:row>
          <xdr:rowOff>200025</xdr:rowOff>
        </xdr:to>
        <xdr:sp macro="" textlink="">
          <xdr:nvSpPr>
            <xdr:cNvPr id="14545" name="Check Box 209" hidden="1">
              <a:extLst>
                <a:ext uri="{63B3BB69-23CF-44E3-9099-C40C66FF867C}">
                  <a14:compatExt spid="_x0000_s14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19</xdr:row>
          <xdr:rowOff>9525</xdr:rowOff>
        </xdr:from>
        <xdr:to>
          <xdr:col>21</xdr:col>
          <xdr:colOff>238125</xdr:colOff>
          <xdr:row>19</xdr:row>
          <xdr:rowOff>200025</xdr:rowOff>
        </xdr:to>
        <xdr:sp macro="" textlink="">
          <xdr:nvSpPr>
            <xdr:cNvPr id="14546" name="Check Box 210" hidden="1">
              <a:extLst>
                <a:ext uri="{63B3BB69-23CF-44E3-9099-C40C66FF867C}">
                  <a14:compatExt spid="_x0000_s14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19</xdr:row>
          <xdr:rowOff>9525</xdr:rowOff>
        </xdr:from>
        <xdr:to>
          <xdr:col>22</xdr:col>
          <xdr:colOff>238125</xdr:colOff>
          <xdr:row>19</xdr:row>
          <xdr:rowOff>200025</xdr:rowOff>
        </xdr:to>
        <xdr:sp macro="" textlink="">
          <xdr:nvSpPr>
            <xdr:cNvPr id="14547" name="Check Box 211" hidden="1">
              <a:extLst>
                <a:ext uri="{63B3BB69-23CF-44E3-9099-C40C66FF867C}">
                  <a14:compatExt spid="_x0000_s14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19</xdr:row>
          <xdr:rowOff>9525</xdr:rowOff>
        </xdr:from>
        <xdr:to>
          <xdr:col>23</xdr:col>
          <xdr:colOff>238125</xdr:colOff>
          <xdr:row>19</xdr:row>
          <xdr:rowOff>200025</xdr:rowOff>
        </xdr:to>
        <xdr:sp macro="" textlink="">
          <xdr:nvSpPr>
            <xdr:cNvPr id="14548" name="Check Box 212" hidden="1">
              <a:extLst>
                <a:ext uri="{63B3BB69-23CF-44E3-9099-C40C66FF867C}">
                  <a14:compatExt spid="_x0000_s14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19</xdr:row>
          <xdr:rowOff>9525</xdr:rowOff>
        </xdr:from>
        <xdr:to>
          <xdr:col>24</xdr:col>
          <xdr:colOff>238125</xdr:colOff>
          <xdr:row>19</xdr:row>
          <xdr:rowOff>200025</xdr:rowOff>
        </xdr:to>
        <xdr:sp macro="" textlink="">
          <xdr:nvSpPr>
            <xdr:cNvPr id="14549" name="Check Box 213" hidden="1">
              <a:extLst>
                <a:ext uri="{63B3BB69-23CF-44E3-9099-C40C66FF867C}">
                  <a14:compatExt spid="_x0000_s14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19</xdr:row>
          <xdr:rowOff>9525</xdr:rowOff>
        </xdr:from>
        <xdr:to>
          <xdr:col>25</xdr:col>
          <xdr:colOff>238125</xdr:colOff>
          <xdr:row>19</xdr:row>
          <xdr:rowOff>200025</xdr:rowOff>
        </xdr:to>
        <xdr:sp macro="" textlink="">
          <xdr:nvSpPr>
            <xdr:cNvPr id="14550" name="Check Box 214" hidden="1">
              <a:extLst>
                <a:ext uri="{63B3BB69-23CF-44E3-9099-C40C66FF867C}">
                  <a14:compatExt spid="_x0000_s14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19</xdr:row>
          <xdr:rowOff>9525</xdr:rowOff>
        </xdr:from>
        <xdr:to>
          <xdr:col>26</xdr:col>
          <xdr:colOff>238125</xdr:colOff>
          <xdr:row>19</xdr:row>
          <xdr:rowOff>200025</xdr:rowOff>
        </xdr:to>
        <xdr:sp macro="" textlink="">
          <xdr:nvSpPr>
            <xdr:cNvPr id="14551" name="Check Box 215" hidden="1">
              <a:extLst>
                <a:ext uri="{63B3BB69-23CF-44E3-9099-C40C66FF867C}">
                  <a14:compatExt spid="_x0000_s14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19</xdr:row>
          <xdr:rowOff>9525</xdr:rowOff>
        </xdr:from>
        <xdr:to>
          <xdr:col>27</xdr:col>
          <xdr:colOff>238125</xdr:colOff>
          <xdr:row>19</xdr:row>
          <xdr:rowOff>200025</xdr:rowOff>
        </xdr:to>
        <xdr:sp macro="" textlink="">
          <xdr:nvSpPr>
            <xdr:cNvPr id="14552" name="Check Box 216" hidden="1">
              <a:extLst>
                <a:ext uri="{63B3BB69-23CF-44E3-9099-C40C66FF867C}">
                  <a14:compatExt spid="_x0000_s14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20</xdr:row>
          <xdr:rowOff>9525</xdr:rowOff>
        </xdr:from>
        <xdr:to>
          <xdr:col>16</xdr:col>
          <xdr:colOff>238125</xdr:colOff>
          <xdr:row>20</xdr:row>
          <xdr:rowOff>200025</xdr:rowOff>
        </xdr:to>
        <xdr:sp macro="" textlink="">
          <xdr:nvSpPr>
            <xdr:cNvPr id="14553" name="Check Box 217" hidden="1">
              <a:extLst>
                <a:ext uri="{63B3BB69-23CF-44E3-9099-C40C66FF867C}">
                  <a14:compatExt spid="_x0000_s14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20</xdr:row>
          <xdr:rowOff>9525</xdr:rowOff>
        </xdr:from>
        <xdr:to>
          <xdr:col>17</xdr:col>
          <xdr:colOff>238125</xdr:colOff>
          <xdr:row>20</xdr:row>
          <xdr:rowOff>200025</xdr:rowOff>
        </xdr:to>
        <xdr:sp macro="" textlink="">
          <xdr:nvSpPr>
            <xdr:cNvPr id="14554" name="Check Box 218" hidden="1">
              <a:extLst>
                <a:ext uri="{63B3BB69-23CF-44E3-9099-C40C66FF867C}">
                  <a14:compatExt spid="_x0000_s14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20</xdr:row>
          <xdr:rowOff>9525</xdr:rowOff>
        </xdr:from>
        <xdr:to>
          <xdr:col>18</xdr:col>
          <xdr:colOff>238125</xdr:colOff>
          <xdr:row>20</xdr:row>
          <xdr:rowOff>200025</xdr:rowOff>
        </xdr:to>
        <xdr:sp macro="" textlink="">
          <xdr:nvSpPr>
            <xdr:cNvPr id="14555" name="Check Box 219" hidden="1">
              <a:extLst>
                <a:ext uri="{63B3BB69-23CF-44E3-9099-C40C66FF867C}">
                  <a14:compatExt spid="_x0000_s14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20</xdr:row>
          <xdr:rowOff>9525</xdr:rowOff>
        </xdr:from>
        <xdr:to>
          <xdr:col>19</xdr:col>
          <xdr:colOff>238125</xdr:colOff>
          <xdr:row>20</xdr:row>
          <xdr:rowOff>200025</xdr:rowOff>
        </xdr:to>
        <xdr:sp macro="" textlink="">
          <xdr:nvSpPr>
            <xdr:cNvPr id="14556" name="Check Box 220" hidden="1">
              <a:extLst>
                <a:ext uri="{63B3BB69-23CF-44E3-9099-C40C66FF867C}">
                  <a14:compatExt spid="_x0000_s14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20</xdr:row>
          <xdr:rowOff>9525</xdr:rowOff>
        </xdr:from>
        <xdr:to>
          <xdr:col>20</xdr:col>
          <xdr:colOff>238125</xdr:colOff>
          <xdr:row>20</xdr:row>
          <xdr:rowOff>200025</xdr:rowOff>
        </xdr:to>
        <xdr:sp macro="" textlink="">
          <xdr:nvSpPr>
            <xdr:cNvPr id="14557" name="Check Box 221" hidden="1">
              <a:extLst>
                <a:ext uri="{63B3BB69-23CF-44E3-9099-C40C66FF867C}">
                  <a14:compatExt spid="_x0000_s14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20</xdr:row>
          <xdr:rowOff>9525</xdr:rowOff>
        </xdr:from>
        <xdr:to>
          <xdr:col>21</xdr:col>
          <xdr:colOff>238125</xdr:colOff>
          <xdr:row>20</xdr:row>
          <xdr:rowOff>200025</xdr:rowOff>
        </xdr:to>
        <xdr:sp macro="" textlink="">
          <xdr:nvSpPr>
            <xdr:cNvPr id="14558" name="Check Box 222" hidden="1">
              <a:extLst>
                <a:ext uri="{63B3BB69-23CF-44E3-9099-C40C66FF867C}">
                  <a14:compatExt spid="_x0000_s14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20</xdr:row>
          <xdr:rowOff>9525</xdr:rowOff>
        </xdr:from>
        <xdr:to>
          <xdr:col>22</xdr:col>
          <xdr:colOff>238125</xdr:colOff>
          <xdr:row>20</xdr:row>
          <xdr:rowOff>200025</xdr:rowOff>
        </xdr:to>
        <xdr:sp macro="" textlink="">
          <xdr:nvSpPr>
            <xdr:cNvPr id="14559" name="Check Box 223" hidden="1">
              <a:extLst>
                <a:ext uri="{63B3BB69-23CF-44E3-9099-C40C66FF867C}">
                  <a14:compatExt spid="_x0000_s14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9525</xdr:rowOff>
        </xdr:from>
        <xdr:to>
          <xdr:col>23</xdr:col>
          <xdr:colOff>238125</xdr:colOff>
          <xdr:row>20</xdr:row>
          <xdr:rowOff>200025</xdr:rowOff>
        </xdr:to>
        <xdr:sp macro="" textlink="">
          <xdr:nvSpPr>
            <xdr:cNvPr id="14560" name="Check Box 224" hidden="1">
              <a:extLst>
                <a:ext uri="{63B3BB69-23CF-44E3-9099-C40C66FF867C}">
                  <a14:compatExt spid="_x0000_s14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24</xdr:col>
          <xdr:colOff>238125</xdr:colOff>
          <xdr:row>20</xdr:row>
          <xdr:rowOff>200025</xdr:rowOff>
        </xdr:to>
        <xdr:sp macro="" textlink="">
          <xdr:nvSpPr>
            <xdr:cNvPr id="14561" name="Check Box 225" hidden="1">
              <a:extLst>
                <a:ext uri="{63B3BB69-23CF-44E3-9099-C40C66FF867C}">
                  <a14:compatExt spid="_x0000_s14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20</xdr:row>
          <xdr:rowOff>9525</xdr:rowOff>
        </xdr:from>
        <xdr:to>
          <xdr:col>25</xdr:col>
          <xdr:colOff>238125</xdr:colOff>
          <xdr:row>20</xdr:row>
          <xdr:rowOff>200025</xdr:rowOff>
        </xdr:to>
        <xdr:sp macro="" textlink="">
          <xdr:nvSpPr>
            <xdr:cNvPr id="14562" name="Check Box 226" hidden="1">
              <a:extLst>
                <a:ext uri="{63B3BB69-23CF-44E3-9099-C40C66FF867C}">
                  <a14:compatExt spid="_x0000_s14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20</xdr:row>
          <xdr:rowOff>9525</xdr:rowOff>
        </xdr:from>
        <xdr:to>
          <xdr:col>26</xdr:col>
          <xdr:colOff>238125</xdr:colOff>
          <xdr:row>20</xdr:row>
          <xdr:rowOff>200025</xdr:rowOff>
        </xdr:to>
        <xdr:sp macro="" textlink="">
          <xdr:nvSpPr>
            <xdr:cNvPr id="14563" name="Check Box 227" hidden="1">
              <a:extLst>
                <a:ext uri="{63B3BB69-23CF-44E3-9099-C40C66FF867C}">
                  <a14:compatExt spid="_x0000_s14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20</xdr:row>
          <xdr:rowOff>9525</xdr:rowOff>
        </xdr:from>
        <xdr:to>
          <xdr:col>27</xdr:col>
          <xdr:colOff>238125</xdr:colOff>
          <xdr:row>20</xdr:row>
          <xdr:rowOff>200025</xdr:rowOff>
        </xdr:to>
        <xdr:sp macro="" textlink="">
          <xdr:nvSpPr>
            <xdr:cNvPr id="14564" name="Check Box 228" hidden="1">
              <a:extLst>
                <a:ext uri="{63B3BB69-23CF-44E3-9099-C40C66FF867C}">
                  <a14:compatExt spid="_x0000_s14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9525</xdr:rowOff>
        </xdr:from>
        <xdr:to>
          <xdr:col>16</xdr:col>
          <xdr:colOff>238125</xdr:colOff>
          <xdr:row>21</xdr:row>
          <xdr:rowOff>200025</xdr:rowOff>
        </xdr:to>
        <xdr:sp macro="" textlink="">
          <xdr:nvSpPr>
            <xdr:cNvPr id="14565" name="Check Box 229" hidden="1">
              <a:extLst>
                <a:ext uri="{63B3BB69-23CF-44E3-9099-C40C66FF867C}">
                  <a14:compatExt spid="_x0000_s14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21</xdr:row>
          <xdr:rowOff>9525</xdr:rowOff>
        </xdr:from>
        <xdr:to>
          <xdr:col>17</xdr:col>
          <xdr:colOff>238125</xdr:colOff>
          <xdr:row>21</xdr:row>
          <xdr:rowOff>200025</xdr:rowOff>
        </xdr:to>
        <xdr:sp macro="" textlink="">
          <xdr:nvSpPr>
            <xdr:cNvPr id="14566" name="Check Box 230" hidden="1">
              <a:extLst>
                <a:ext uri="{63B3BB69-23CF-44E3-9099-C40C66FF867C}">
                  <a14:compatExt spid="_x0000_s14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21</xdr:row>
          <xdr:rowOff>9525</xdr:rowOff>
        </xdr:from>
        <xdr:to>
          <xdr:col>18</xdr:col>
          <xdr:colOff>238125</xdr:colOff>
          <xdr:row>21</xdr:row>
          <xdr:rowOff>200025</xdr:rowOff>
        </xdr:to>
        <xdr:sp macro="" textlink="">
          <xdr:nvSpPr>
            <xdr:cNvPr id="14567" name="Check Box 231" hidden="1">
              <a:extLst>
                <a:ext uri="{63B3BB69-23CF-44E3-9099-C40C66FF867C}">
                  <a14:compatExt spid="_x0000_s14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xdr:row>
          <xdr:rowOff>9525</xdr:rowOff>
        </xdr:from>
        <xdr:to>
          <xdr:col>19</xdr:col>
          <xdr:colOff>238125</xdr:colOff>
          <xdr:row>21</xdr:row>
          <xdr:rowOff>200025</xdr:rowOff>
        </xdr:to>
        <xdr:sp macro="" textlink="">
          <xdr:nvSpPr>
            <xdr:cNvPr id="14568" name="Check Box 232" hidden="1">
              <a:extLst>
                <a:ext uri="{63B3BB69-23CF-44E3-9099-C40C66FF867C}">
                  <a14:compatExt spid="_x0000_s14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21</xdr:row>
          <xdr:rowOff>9525</xdr:rowOff>
        </xdr:from>
        <xdr:to>
          <xdr:col>20</xdr:col>
          <xdr:colOff>238125</xdr:colOff>
          <xdr:row>21</xdr:row>
          <xdr:rowOff>200025</xdr:rowOff>
        </xdr:to>
        <xdr:sp macro="" textlink="">
          <xdr:nvSpPr>
            <xdr:cNvPr id="14569" name="Check Box 233" hidden="1">
              <a:extLst>
                <a:ext uri="{63B3BB69-23CF-44E3-9099-C40C66FF867C}">
                  <a14:compatExt spid="_x0000_s14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9525</xdr:rowOff>
        </xdr:from>
        <xdr:to>
          <xdr:col>21</xdr:col>
          <xdr:colOff>238125</xdr:colOff>
          <xdr:row>21</xdr:row>
          <xdr:rowOff>200025</xdr:rowOff>
        </xdr:to>
        <xdr:sp macro="" textlink="">
          <xdr:nvSpPr>
            <xdr:cNvPr id="14570" name="Check Box 234" hidden="1">
              <a:extLst>
                <a:ext uri="{63B3BB69-23CF-44E3-9099-C40C66FF867C}">
                  <a14:compatExt spid="_x0000_s14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21</xdr:row>
          <xdr:rowOff>9525</xdr:rowOff>
        </xdr:from>
        <xdr:to>
          <xdr:col>22</xdr:col>
          <xdr:colOff>238125</xdr:colOff>
          <xdr:row>21</xdr:row>
          <xdr:rowOff>200025</xdr:rowOff>
        </xdr:to>
        <xdr:sp macro="" textlink="">
          <xdr:nvSpPr>
            <xdr:cNvPr id="14571" name="Check Box 235" hidden="1">
              <a:extLst>
                <a:ext uri="{63B3BB69-23CF-44E3-9099-C40C66FF867C}">
                  <a14:compatExt spid="_x0000_s14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9525</xdr:rowOff>
        </xdr:from>
        <xdr:to>
          <xdr:col>23</xdr:col>
          <xdr:colOff>238125</xdr:colOff>
          <xdr:row>21</xdr:row>
          <xdr:rowOff>200025</xdr:rowOff>
        </xdr:to>
        <xdr:sp macro="" textlink="">
          <xdr:nvSpPr>
            <xdr:cNvPr id="14572" name="Check Box 236" hidden="1">
              <a:extLst>
                <a:ext uri="{63B3BB69-23CF-44E3-9099-C40C66FF867C}">
                  <a14:compatExt spid="_x0000_s14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24</xdr:col>
          <xdr:colOff>238125</xdr:colOff>
          <xdr:row>21</xdr:row>
          <xdr:rowOff>200025</xdr:rowOff>
        </xdr:to>
        <xdr:sp macro="" textlink="">
          <xdr:nvSpPr>
            <xdr:cNvPr id="14573" name="Check Box 237" hidden="1">
              <a:extLst>
                <a:ext uri="{63B3BB69-23CF-44E3-9099-C40C66FF867C}">
                  <a14:compatExt spid="_x0000_s14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21</xdr:row>
          <xdr:rowOff>9525</xdr:rowOff>
        </xdr:from>
        <xdr:to>
          <xdr:col>25</xdr:col>
          <xdr:colOff>238125</xdr:colOff>
          <xdr:row>21</xdr:row>
          <xdr:rowOff>200025</xdr:rowOff>
        </xdr:to>
        <xdr:sp macro="" textlink="">
          <xdr:nvSpPr>
            <xdr:cNvPr id="14574" name="Check Box 238" hidden="1">
              <a:extLst>
                <a:ext uri="{63B3BB69-23CF-44E3-9099-C40C66FF867C}">
                  <a14:compatExt spid="_x0000_s14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21</xdr:row>
          <xdr:rowOff>9525</xdr:rowOff>
        </xdr:from>
        <xdr:to>
          <xdr:col>26</xdr:col>
          <xdr:colOff>238125</xdr:colOff>
          <xdr:row>21</xdr:row>
          <xdr:rowOff>200025</xdr:rowOff>
        </xdr:to>
        <xdr:sp macro="" textlink="">
          <xdr:nvSpPr>
            <xdr:cNvPr id="14575" name="Check Box 239" hidden="1">
              <a:extLst>
                <a:ext uri="{63B3BB69-23CF-44E3-9099-C40C66FF867C}">
                  <a14:compatExt spid="_x0000_s14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21</xdr:row>
          <xdr:rowOff>9525</xdr:rowOff>
        </xdr:from>
        <xdr:to>
          <xdr:col>27</xdr:col>
          <xdr:colOff>238125</xdr:colOff>
          <xdr:row>21</xdr:row>
          <xdr:rowOff>200025</xdr:rowOff>
        </xdr:to>
        <xdr:sp macro="" textlink="">
          <xdr:nvSpPr>
            <xdr:cNvPr id="14576" name="Check Box 240" hidden="1">
              <a:extLst>
                <a:ext uri="{63B3BB69-23CF-44E3-9099-C40C66FF867C}">
                  <a14:compatExt spid="_x0000_s14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9525</xdr:rowOff>
        </xdr:from>
        <xdr:to>
          <xdr:col>16</xdr:col>
          <xdr:colOff>238125</xdr:colOff>
          <xdr:row>22</xdr:row>
          <xdr:rowOff>200025</xdr:rowOff>
        </xdr:to>
        <xdr:sp macro="" textlink="">
          <xdr:nvSpPr>
            <xdr:cNvPr id="14577" name="Check Box 241" hidden="1">
              <a:extLst>
                <a:ext uri="{63B3BB69-23CF-44E3-9099-C40C66FF867C}">
                  <a14:compatExt spid="_x0000_s1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22</xdr:row>
          <xdr:rowOff>9525</xdr:rowOff>
        </xdr:from>
        <xdr:to>
          <xdr:col>17</xdr:col>
          <xdr:colOff>238125</xdr:colOff>
          <xdr:row>22</xdr:row>
          <xdr:rowOff>200025</xdr:rowOff>
        </xdr:to>
        <xdr:sp macro="" textlink="">
          <xdr:nvSpPr>
            <xdr:cNvPr id="14578" name="Check Box 242" hidden="1">
              <a:extLst>
                <a:ext uri="{63B3BB69-23CF-44E3-9099-C40C66FF867C}">
                  <a14:compatExt spid="_x0000_s1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22</xdr:row>
          <xdr:rowOff>9525</xdr:rowOff>
        </xdr:from>
        <xdr:to>
          <xdr:col>18</xdr:col>
          <xdr:colOff>238125</xdr:colOff>
          <xdr:row>22</xdr:row>
          <xdr:rowOff>200025</xdr:rowOff>
        </xdr:to>
        <xdr:sp macro="" textlink="">
          <xdr:nvSpPr>
            <xdr:cNvPr id="14579" name="Check Box 243" hidden="1">
              <a:extLst>
                <a:ext uri="{63B3BB69-23CF-44E3-9099-C40C66FF867C}">
                  <a14:compatExt spid="_x0000_s1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xdr:row>
          <xdr:rowOff>9525</xdr:rowOff>
        </xdr:from>
        <xdr:to>
          <xdr:col>19</xdr:col>
          <xdr:colOff>238125</xdr:colOff>
          <xdr:row>22</xdr:row>
          <xdr:rowOff>200025</xdr:rowOff>
        </xdr:to>
        <xdr:sp macro="" textlink="">
          <xdr:nvSpPr>
            <xdr:cNvPr id="14580" name="Check Box 244" hidden="1">
              <a:extLst>
                <a:ext uri="{63B3BB69-23CF-44E3-9099-C40C66FF867C}">
                  <a14:compatExt spid="_x0000_s1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22</xdr:row>
          <xdr:rowOff>9525</xdr:rowOff>
        </xdr:from>
        <xdr:to>
          <xdr:col>20</xdr:col>
          <xdr:colOff>238125</xdr:colOff>
          <xdr:row>22</xdr:row>
          <xdr:rowOff>200025</xdr:rowOff>
        </xdr:to>
        <xdr:sp macro="" textlink="">
          <xdr:nvSpPr>
            <xdr:cNvPr id="14581" name="Check Box 245" hidden="1">
              <a:extLst>
                <a:ext uri="{63B3BB69-23CF-44E3-9099-C40C66FF867C}">
                  <a14:compatExt spid="_x0000_s1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22</xdr:row>
          <xdr:rowOff>9525</xdr:rowOff>
        </xdr:from>
        <xdr:to>
          <xdr:col>21</xdr:col>
          <xdr:colOff>238125</xdr:colOff>
          <xdr:row>22</xdr:row>
          <xdr:rowOff>200025</xdr:rowOff>
        </xdr:to>
        <xdr:sp macro="" textlink="">
          <xdr:nvSpPr>
            <xdr:cNvPr id="14582" name="Check Box 246" hidden="1">
              <a:extLst>
                <a:ext uri="{63B3BB69-23CF-44E3-9099-C40C66FF867C}">
                  <a14:compatExt spid="_x0000_s14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22</xdr:row>
          <xdr:rowOff>9525</xdr:rowOff>
        </xdr:from>
        <xdr:to>
          <xdr:col>22</xdr:col>
          <xdr:colOff>238125</xdr:colOff>
          <xdr:row>22</xdr:row>
          <xdr:rowOff>200025</xdr:rowOff>
        </xdr:to>
        <xdr:sp macro="" textlink="">
          <xdr:nvSpPr>
            <xdr:cNvPr id="14583" name="Check Box 247" hidden="1">
              <a:extLst>
                <a:ext uri="{63B3BB69-23CF-44E3-9099-C40C66FF867C}">
                  <a14:compatExt spid="_x0000_s14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9525</xdr:rowOff>
        </xdr:from>
        <xdr:to>
          <xdr:col>23</xdr:col>
          <xdr:colOff>238125</xdr:colOff>
          <xdr:row>22</xdr:row>
          <xdr:rowOff>200025</xdr:rowOff>
        </xdr:to>
        <xdr:sp macro="" textlink="">
          <xdr:nvSpPr>
            <xdr:cNvPr id="14584" name="Check Box 248" hidden="1">
              <a:extLst>
                <a:ext uri="{63B3BB69-23CF-44E3-9099-C40C66FF867C}">
                  <a14:compatExt spid="_x0000_s14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24</xdr:col>
          <xdr:colOff>238125</xdr:colOff>
          <xdr:row>22</xdr:row>
          <xdr:rowOff>200025</xdr:rowOff>
        </xdr:to>
        <xdr:sp macro="" textlink="">
          <xdr:nvSpPr>
            <xdr:cNvPr id="14585" name="Check Box 249" hidden="1">
              <a:extLst>
                <a:ext uri="{63B3BB69-23CF-44E3-9099-C40C66FF867C}">
                  <a14:compatExt spid="_x0000_s14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22</xdr:row>
          <xdr:rowOff>9525</xdr:rowOff>
        </xdr:from>
        <xdr:to>
          <xdr:col>25</xdr:col>
          <xdr:colOff>238125</xdr:colOff>
          <xdr:row>22</xdr:row>
          <xdr:rowOff>200025</xdr:rowOff>
        </xdr:to>
        <xdr:sp macro="" textlink="">
          <xdr:nvSpPr>
            <xdr:cNvPr id="14586" name="Check Box 250" hidden="1">
              <a:extLst>
                <a:ext uri="{63B3BB69-23CF-44E3-9099-C40C66FF867C}">
                  <a14:compatExt spid="_x0000_s14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22</xdr:row>
          <xdr:rowOff>9525</xdr:rowOff>
        </xdr:from>
        <xdr:to>
          <xdr:col>26</xdr:col>
          <xdr:colOff>238125</xdr:colOff>
          <xdr:row>22</xdr:row>
          <xdr:rowOff>200025</xdr:rowOff>
        </xdr:to>
        <xdr:sp macro="" textlink="">
          <xdr:nvSpPr>
            <xdr:cNvPr id="14587" name="Check Box 251" hidden="1">
              <a:extLst>
                <a:ext uri="{63B3BB69-23CF-44E3-9099-C40C66FF867C}">
                  <a14:compatExt spid="_x0000_s14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22</xdr:row>
          <xdr:rowOff>9525</xdr:rowOff>
        </xdr:from>
        <xdr:to>
          <xdr:col>27</xdr:col>
          <xdr:colOff>238125</xdr:colOff>
          <xdr:row>22</xdr:row>
          <xdr:rowOff>200025</xdr:rowOff>
        </xdr:to>
        <xdr:sp macro="" textlink="">
          <xdr:nvSpPr>
            <xdr:cNvPr id="14588" name="Check Box 252" hidden="1">
              <a:extLst>
                <a:ext uri="{63B3BB69-23CF-44E3-9099-C40C66FF867C}">
                  <a14:compatExt spid="_x0000_s14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23</xdr:row>
          <xdr:rowOff>9525</xdr:rowOff>
        </xdr:from>
        <xdr:to>
          <xdr:col>16</xdr:col>
          <xdr:colOff>238125</xdr:colOff>
          <xdr:row>23</xdr:row>
          <xdr:rowOff>200025</xdr:rowOff>
        </xdr:to>
        <xdr:sp macro="" textlink="">
          <xdr:nvSpPr>
            <xdr:cNvPr id="14589" name="Check Box 253" hidden="1">
              <a:extLst>
                <a:ext uri="{63B3BB69-23CF-44E3-9099-C40C66FF867C}">
                  <a14:compatExt spid="_x0000_s1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23</xdr:row>
          <xdr:rowOff>9525</xdr:rowOff>
        </xdr:from>
        <xdr:to>
          <xdr:col>17</xdr:col>
          <xdr:colOff>238125</xdr:colOff>
          <xdr:row>23</xdr:row>
          <xdr:rowOff>200025</xdr:rowOff>
        </xdr:to>
        <xdr:sp macro="" textlink="">
          <xdr:nvSpPr>
            <xdr:cNvPr id="14590" name="Check Box 254" hidden="1">
              <a:extLst>
                <a:ext uri="{63B3BB69-23CF-44E3-9099-C40C66FF867C}">
                  <a14:compatExt spid="_x0000_s1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9525</xdr:rowOff>
        </xdr:from>
        <xdr:to>
          <xdr:col>18</xdr:col>
          <xdr:colOff>238125</xdr:colOff>
          <xdr:row>23</xdr:row>
          <xdr:rowOff>200025</xdr:rowOff>
        </xdr:to>
        <xdr:sp macro="" textlink="">
          <xdr:nvSpPr>
            <xdr:cNvPr id="14591" name="Check Box 255" hidden="1">
              <a:extLst>
                <a:ext uri="{63B3BB69-23CF-44E3-9099-C40C66FF867C}">
                  <a14:compatExt spid="_x0000_s1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23</xdr:row>
          <xdr:rowOff>9525</xdr:rowOff>
        </xdr:from>
        <xdr:to>
          <xdr:col>19</xdr:col>
          <xdr:colOff>238125</xdr:colOff>
          <xdr:row>23</xdr:row>
          <xdr:rowOff>200025</xdr:rowOff>
        </xdr:to>
        <xdr:sp macro="" textlink="">
          <xdr:nvSpPr>
            <xdr:cNvPr id="14592" name="Check Box 256" hidden="1">
              <a:extLst>
                <a:ext uri="{63B3BB69-23CF-44E3-9099-C40C66FF867C}">
                  <a14:compatExt spid="_x0000_s1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23</xdr:row>
          <xdr:rowOff>9525</xdr:rowOff>
        </xdr:from>
        <xdr:to>
          <xdr:col>20</xdr:col>
          <xdr:colOff>238125</xdr:colOff>
          <xdr:row>23</xdr:row>
          <xdr:rowOff>200025</xdr:rowOff>
        </xdr:to>
        <xdr:sp macro="" textlink="">
          <xdr:nvSpPr>
            <xdr:cNvPr id="14593" name="Check Box 257" hidden="1">
              <a:extLst>
                <a:ext uri="{63B3BB69-23CF-44E3-9099-C40C66FF867C}">
                  <a14:compatExt spid="_x0000_s1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23</xdr:row>
          <xdr:rowOff>9525</xdr:rowOff>
        </xdr:from>
        <xdr:to>
          <xdr:col>21</xdr:col>
          <xdr:colOff>238125</xdr:colOff>
          <xdr:row>23</xdr:row>
          <xdr:rowOff>200025</xdr:rowOff>
        </xdr:to>
        <xdr:sp macro="" textlink="">
          <xdr:nvSpPr>
            <xdr:cNvPr id="14594" name="Check Box 258" hidden="1">
              <a:extLst>
                <a:ext uri="{63B3BB69-23CF-44E3-9099-C40C66FF867C}">
                  <a14:compatExt spid="_x0000_s14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23</xdr:row>
          <xdr:rowOff>9525</xdr:rowOff>
        </xdr:from>
        <xdr:to>
          <xdr:col>22</xdr:col>
          <xdr:colOff>238125</xdr:colOff>
          <xdr:row>23</xdr:row>
          <xdr:rowOff>200025</xdr:rowOff>
        </xdr:to>
        <xdr:sp macro="" textlink="">
          <xdr:nvSpPr>
            <xdr:cNvPr id="14595" name="Check Box 259" hidden="1">
              <a:extLst>
                <a:ext uri="{63B3BB69-23CF-44E3-9099-C40C66FF867C}">
                  <a14:compatExt spid="_x0000_s14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23</xdr:row>
          <xdr:rowOff>9525</xdr:rowOff>
        </xdr:from>
        <xdr:to>
          <xdr:col>23</xdr:col>
          <xdr:colOff>238125</xdr:colOff>
          <xdr:row>23</xdr:row>
          <xdr:rowOff>200025</xdr:rowOff>
        </xdr:to>
        <xdr:sp macro="" textlink="">
          <xdr:nvSpPr>
            <xdr:cNvPr id="14596" name="Check Box 260" hidden="1">
              <a:extLst>
                <a:ext uri="{63B3BB69-23CF-44E3-9099-C40C66FF867C}">
                  <a14:compatExt spid="_x0000_s14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23</xdr:row>
          <xdr:rowOff>9525</xdr:rowOff>
        </xdr:from>
        <xdr:to>
          <xdr:col>24</xdr:col>
          <xdr:colOff>238125</xdr:colOff>
          <xdr:row>23</xdr:row>
          <xdr:rowOff>200025</xdr:rowOff>
        </xdr:to>
        <xdr:sp macro="" textlink="">
          <xdr:nvSpPr>
            <xdr:cNvPr id="14597" name="Check Box 261" hidden="1">
              <a:extLst>
                <a:ext uri="{63B3BB69-23CF-44E3-9099-C40C66FF867C}">
                  <a14:compatExt spid="_x0000_s14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23</xdr:row>
          <xdr:rowOff>9525</xdr:rowOff>
        </xdr:from>
        <xdr:to>
          <xdr:col>25</xdr:col>
          <xdr:colOff>238125</xdr:colOff>
          <xdr:row>23</xdr:row>
          <xdr:rowOff>200025</xdr:rowOff>
        </xdr:to>
        <xdr:sp macro="" textlink="">
          <xdr:nvSpPr>
            <xdr:cNvPr id="14598" name="Check Box 262" hidden="1">
              <a:extLst>
                <a:ext uri="{63B3BB69-23CF-44E3-9099-C40C66FF867C}">
                  <a14:compatExt spid="_x0000_s14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23</xdr:row>
          <xdr:rowOff>9525</xdr:rowOff>
        </xdr:from>
        <xdr:to>
          <xdr:col>26</xdr:col>
          <xdr:colOff>238125</xdr:colOff>
          <xdr:row>23</xdr:row>
          <xdr:rowOff>200025</xdr:rowOff>
        </xdr:to>
        <xdr:sp macro="" textlink="">
          <xdr:nvSpPr>
            <xdr:cNvPr id="14599" name="Check Box 263" hidden="1">
              <a:extLst>
                <a:ext uri="{63B3BB69-23CF-44E3-9099-C40C66FF867C}">
                  <a14:compatExt spid="_x0000_s14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23</xdr:row>
          <xdr:rowOff>9525</xdr:rowOff>
        </xdr:from>
        <xdr:to>
          <xdr:col>27</xdr:col>
          <xdr:colOff>238125</xdr:colOff>
          <xdr:row>23</xdr:row>
          <xdr:rowOff>200025</xdr:rowOff>
        </xdr:to>
        <xdr:sp macro="" textlink="">
          <xdr:nvSpPr>
            <xdr:cNvPr id="14600" name="Check Box 264" hidden="1">
              <a:extLst>
                <a:ext uri="{63B3BB69-23CF-44E3-9099-C40C66FF867C}">
                  <a14:compatExt spid="_x0000_s14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9525</xdr:rowOff>
        </xdr:from>
        <xdr:to>
          <xdr:col>16</xdr:col>
          <xdr:colOff>238125</xdr:colOff>
          <xdr:row>25</xdr:row>
          <xdr:rowOff>200025</xdr:rowOff>
        </xdr:to>
        <xdr:sp macro="" textlink="">
          <xdr:nvSpPr>
            <xdr:cNvPr id="14601" name="Check Box 265" hidden="1">
              <a:extLst>
                <a:ext uri="{63B3BB69-23CF-44E3-9099-C40C66FF867C}">
                  <a14:compatExt spid="_x0000_s14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9525</xdr:rowOff>
        </xdr:from>
        <xdr:to>
          <xdr:col>17</xdr:col>
          <xdr:colOff>238125</xdr:colOff>
          <xdr:row>25</xdr:row>
          <xdr:rowOff>200025</xdr:rowOff>
        </xdr:to>
        <xdr:sp macro="" textlink="">
          <xdr:nvSpPr>
            <xdr:cNvPr id="14602" name="Check Box 266" hidden="1">
              <a:extLst>
                <a:ext uri="{63B3BB69-23CF-44E3-9099-C40C66FF867C}">
                  <a14:compatExt spid="_x0000_s14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25</xdr:row>
          <xdr:rowOff>9525</xdr:rowOff>
        </xdr:from>
        <xdr:to>
          <xdr:col>18</xdr:col>
          <xdr:colOff>238125</xdr:colOff>
          <xdr:row>25</xdr:row>
          <xdr:rowOff>200025</xdr:rowOff>
        </xdr:to>
        <xdr:sp macro="" textlink="">
          <xdr:nvSpPr>
            <xdr:cNvPr id="14603" name="Check Box 267" hidden="1">
              <a:extLst>
                <a:ext uri="{63B3BB69-23CF-44E3-9099-C40C66FF867C}">
                  <a14:compatExt spid="_x0000_s1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9525</xdr:rowOff>
        </xdr:from>
        <xdr:to>
          <xdr:col>19</xdr:col>
          <xdr:colOff>238125</xdr:colOff>
          <xdr:row>25</xdr:row>
          <xdr:rowOff>200025</xdr:rowOff>
        </xdr:to>
        <xdr:sp macro="" textlink="">
          <xdr:nvSpPr>
            <xdr:cNvPr id="14604" name="Check Box 268" hidden="1">
              <a:extLst>
                <a:ext uri="{63B3BB69-23CF-44E3-9099-C40C66FF867C}">
                  <a14:compatExt spid="_x0000_s1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9525</xdr:rowOff>
        </xdr:from>
        <xdr:to>
          <xdr:col>20</xdr:col>
          <xdr:colOff>238125</xdr:colOff>
          <xdr:row>25</xdr:row>
          <xdr:rowOff>200025</xdr:rowOff>
        </xdr:to>
        <xdr:sp macro="" textlink="">
          <xdr:nvSpPr>
            <xdr:cNvPr id="14605" name="Check Box 269" hidden="1">
              <a:extLst>
                <a:ext uri="{63B3BB69-23CF-44E3-9099-C40C66FF867C}">
                  <a14:compatExt spid="_x0000_s1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9525</xdr:rowOff>
        </xdr:from>
        <xdr:to>
          <xdr:col>21</xdr:col>
          <xdr:colOff>238125</xdr:colOff>
          <xdr:row>25</xdr:row>
          <xdr:rowOff>200025</xdr:rowOff>
        </xdr:to>
        <xdr:sp macro="" textlink="">
          <xdr:nvSpPr>
            <xdr:cNvPr id="14606" name="Check Box 270" hidden="1">
              <a:extLst>
                <a:ext uri="{63B3BB69-23CF-44E3-9099-C40C66FF867C}">
                  <a14:compatExt spid="_x0000_s1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9525</xdr:rowOff>
        </xdr:from>
        <xdr:to>
          <xdr:col>22</xdr:col>
          <xdr:colOff>238125</xdr:colOff>
          <xdr:row>25</xdr:row>
          <xdr:rowOff>200025</xdr:rowOff>
        </xdr:to>
        <xdr:sp macro="" textlink="">
          <xdr:nvSpPr>
            <xdr:cNvPr id="14607" name="Check Box 271" hidden="1">
              <a:extLst>
                <a:ext uri="{63B3BB69-23CF-44E3-9099-C40C66FF867C}">
                  <a14:compatExt spid="_x0000_s1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9525</xdr:rowOff>
        </xdr:from>
        <xdr:to>
          <xdr:col>23</xdr:col>
          <xdr:colOff>238125</xdr:colOff>
          <xdr:row>25</xdr:row>
          <xdr:rowOff>200025</xdr:rowOff>
        </xdr:to>
        <xdr:sp macro="" textlink="">
          <xdr:nvSpPr>
            <xdr:cNvPr id="14608" name="Check Box 272" hidden="1">
              <a:extLst>
                <a:ext uri="{63B3BB69-23CF-44E3-9099-C40C66FF867C}">
                  <a14:compatExt spid="_x0000_s14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25</xdr:row>
          <xdr:rowOff>9525</xdr:rowOff>
        </xdr:from>
        <xdr:to>
          <xdr:col>24</xdr:col>
          <xdr:colOff>238125</xdr:colOff>
          <xdr:row>25</xdr:row>
          <xdr:rowOff>200025</xdr:rowOff>
        </xdr:to>
        <xdr:sp macro="" textlink="">
          <xdr:nvSpPr>
            <xdr:cNvPr id="14609" name="Check Box 273" hidden="1">
              <a:extLst>
                <a:ext uri="{63B3BB69-23CF-44E3-9099-C40C66FF867C}">
                  <a14:compatExt spid="_x0000_s14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25</xdr:row>
          <xdr:rowOff>9525</xdr:rowOff>
        </xdr:from>
        <xdr:to>
          <xdr:col>25</xdr:col>
          <xdr:colOff>238125</xdr:colOff>
          <xdr:row>25</xdr:row>
          <xdr:rowOff>200025</xdr:rowOff>
        </xdr:to>
        <xdr:sp macro="" textlink="">
          <xdr:nvSpPr>
            <xdr:cNvPr id="14610" name="Check Box 274" hidden="1">
              <a:extLst>
                <a:ext uri="{63B3BB69-23CF-44E3-9099-C40C66FF867C}">
                  <a14:compatExt spid="_x0000_s14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25</xdr:row>
          <xdr:rowOff>9525</xdr:rowOff>
        </xdr:from>
        <xdr:to>
          <xdr:col>26</xdr:col>
          <xdr:colOff>238125</xdr:colOff>
          <xdr:row>25</xdr:row>
          <xdr:rowOff>200025</xdr:rowOff>
        </xdr:to>
        <xdr:sp macro="" textlink="">
          <xdr:nvSpPr>
            <xdr:cNvPr id="14611" name="Check Box 275" hidden="1">
              <a:extLst>
                <a:ext uri="{63B3BB69-23CF-44E3-9099-C40C66FF867C}">
                  <a14:compatExt spid="_x0000_s14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25</xdr:row>
          <xdr:rowOff>9525</xdr:rowOff>
        </xdr:from>
        <xdr:to>
          <xdr:col>27</xdr:col>
          <xdr:colOff>238125</xdr:colOff>
          <xdr:row>25</xdr:row>
          <xdr:rowOff>200025</xdr:rowOff>
        </xdr:to>
        <xdr:sp macro="" textlink="">
          <xdr:nvSpPr>
            <xdr:cNvPr id="14612" name="Check Box 276" hidden="1">
              <a:extLst>
                <a:ext uri="{63B3BB69-23CF-44E3-9099-C40C66FF867C}">
                  <a14:compatExt spid="_x0000_s14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9525</xdr:rowOff>
        </xdr:from>
        <xdr:to>
          <xdr:col>16</xdr:col>
          <xdr:colOff>238125</xdr:colOff>
          <xdr:row>26</xdr:row>
          <xdr:rowOff>200025</xdr:rowOff>
        </xdr:to>
        <xdr:sp macro="" textlink="">
          <xdr:nvSpPr>
            <xdr:cNvPr id="14613" name="Check Box 277" hidden="1">
              <a:extLst>
                <a:ext uri="{63B3BB69-23CF-44E3-9099-C40C66FF867C}">
                  <a14:compatExt spid="_x0000_s14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26</xdr:row>
          <xdr:rowOff>9525</xdr:rowOff>
        </xdr:from>
        <xdr:to>
          <xdr:col>17</xdr:col>
          <xdr:colOff>238125</xdr:colOff>
          <xdr:row>26</xdr:row>
          <xdr:rowOff>200025</xdr:rowOff>
        </xdr:to>
        <xdr:sp macro="" textlink="">
          <xdr:nvSpPr>
            <xdr:cNvPr id="14614" name="Check Box 278" hidden="1">
              <a:extLst>
                <a:ext uri="{63B3BB69-23CF-44E3-9099-C40C66FF867C}">
                  <a14:compatExt spid="_x0000_s14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26</xdr:row>
          <xdr:rowOff>9525</xdr:rowOff>
        </xdr:from>
        <xdr:to>
          <xdr:col>18</xdr:col>
          <xdr:colOff>238125</xdr:colOff>
          <xdr:row>26</xdr:row>
          <xdr:rowOff>200025</xdr:rowOff>
        </xdr:to>
        <xdr:sp macro="" textlink="">
          <xdr:nvSpPr>
            <xdr:cNvPr id="14615" name="Check Box 279" hidden="1">
              <a:extLst>
                <a:ext uri="{63B3BB69-23CF-44E3-9099-C40C66FF867C}">
                  <a14:compatExt spid="_x0000_s14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26</xdr:row>
          <xdr:rowOff>9525</xdr:rowOff>
        </xdr:from>
        <xdr:to>
          <xdr:col>19</xdr:col>
          <xdr:colOff>238125</xdr:colOff>
          <xdr:row>26</xdr:row>
          <xdr:rowOff>200025</xdr:rowOff>
        </xdr:to>
        <xdr:sp macro="" textlink="">
          <xdr:nvSpPr>
            <xdr:cNvPr id="14616" name="Check Box 280" hidden="1">
              <a:extLst>
                <a:ext uri="{63B3BB69-23CF-44E3-9099-C40C66FF867C}">
                  <a14:compatExt spid="_x0000_s14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26</xdr:row>
          <xdr:rowOff>9525</xdr:rowOff>
        </xdr:from>
        <xdr:to>
          <xdr:col>20</xdr:col>
          <xdr:colOff>238125</xdr:colOff>
          <xdr:row>26</xdr:row>
          <xdr:rowOff>200025</xdr:rowOff>
        </xdr:to>
        <xdr:sp macro="" textlink="">
          <xdr:nvSpPr>
            <xdr:cNvPr id="14617" name="Check Box 281" hidden="1">
              <a:extLst>
                <a:ext uri="{63B3BB69-23CF-44E3-9099-C40C66FF867C}">
                  <a14:compatExt spid="_x0000_s14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9525</xdr:rowOff>
        </xdr:from>
        <xdr:to>
          <xdr:col>21</xdr:col>
          <xdr:colOff>238125</xdr:colOff>
          <xdr:row>26</xdr:row>
          <xdr:rowOff>200025</xdr:rowOff>
        </xdr:to>
        <xdr:sp macro="" textlink="">
          <xdr:nvSpPr>
            <xdr:cNvPr id="14618" name="Check Box 282" hidden="1">
              <a:extLst>
                <a:ext uri="{63B3BB69-23CF-44E3-9099-C40C66FF867C}">
                  <a14:compatExt spid="_x0000_s14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26</xdr:row>
          <xdr:rowOff>9525</xdr:rowOff>
        </xdr:from>
        <xdr:to>
          <xdr:col>22</xdr:col>
          <xdr:colOff>238125</xdr:colOff>
          <xdr:row>26</xdr:row>
          <xdr:rowOff>200025</xdr:rowOff>
        </xdr:to>
        <xdr:sp macro="" textlink="">
          <xdr:nvSpPr>
            <xdr:cNvPr id="14619" name="Check Box 283" hidden="1">
              <a:extLst>
                <a:ext uri="{63B3BB69-23CF-44E3-9099-C40C66FF867C}">
                  <a14:compatExt spid="_x0000_s14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9525</xdr:rowOff>
        </xdr:from>
        <xdr:to>
          <xdr:col>23</xdr:col>
          <xdr:colOff>238125</xdr:colOff>
          <xdr:row>26</xdr:row>
          <xdr:rowOff>200025</xdr:rowOff>
        </xdr:to>
        <xdr:sp macro="" textlink="">
          <xdr:nvSpPr>
            <xdr:cNvPr id="14620" name="Check Box 284" hidden="1">
              <a:extLst>
                <a:ext uri="{63B3BB69-23CF-44E3-9099-C40C66FF867C}">
                  <a14:compatExt spid="_x0000_s14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26</xdr:row>
          <xdr:rowOff>9525</xdr:rowOff>
        </xdr:from>
        <xdr:to>
          <xdr:col>24</xdr:col>
          <xdr:colOff>238125</xdr:colOff>
          <xdr:row>26</xdr:row>
          <xdr:rowOff>200025</xdr:rowOff>
        </xdr:to>
        <xdr:sp macro="" textlink="">
          <xdr:nvSpPr>
            <xdr:cNvPr id="14621" name="Check Box 285" hidden="1">
              <a:extLst>
                <a:ext uri="{63B3BB69-23CF-44E3-9099-C40C66FF867C}">
                  <a14:compatExt spid="_x0000_s14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26</xdr:row>
          <xdr:rowOff>9525</xdr:rowOff>
        </xdr:from>
        <xdr:to>
          <xdr:col>25</xdr:col>
          <xdr:colOff>238125</xdr:colOff>
          <xdr:row>26</xdr:row>
          <xdr:rowOff>200025</xdr:rowOff>
        </xdr:to>
        <xdr:sp macro="" textlink="">
          <xdr:nvSpPr>
            <xdr:cNvPr id="14622" name="Check Box 286" hidden="1">
              <a:extLst>
                <a:ext uri="{63B3BB69-23CF-44E3-9099-C40C66FF867C}">
                  <a14:compatExt spid="_x0000_s14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26</xdr:row>
          <xdr:rowOff>9525</xdr:rowOff>
        </xdr:from>
        <xdr:to>
          <xdr:col>26</xdr:col>
          <xdr:colOff>238125</xdr:colOff>
          <xdr:row>26</xdr:row>
          <xdr:rowOff>200025</xdr:rowOff>
        </xdr:to>
        <xdr:sp macro="" textlink="">
          <xdr:nvSpPr>
            <xdr:cNvPr id="14623" name="Check Box 287" hidden="1">
              <a:extLst>
                <a:ext uri="{63B3BB69-23CF-44E3-9099-C40C66FF867C}">
                  <a14:compatExt spid="_x0000_s14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26</xdr:row>
          <xdr:rowOff>9525</xdr:rowOff>
        </xdr:from>
        <xdr:to>
          <xdr:col>27</xdr:col>
          <xdr:colOff>238125</xdr:colOff>
          <xdr:row>26</xdr:row>
          <xdr:rowOff>200025</xdr:rowOff>
        </xdr:to>
        <xdr:sp macro="" textlink="">
          <xdr:nvSpPr>
            <xdr:cNvPr id="14624" name="Check Box 288" hidden="1">
              <a:extLst>
                <a:ext uri="{63B3BB69-23CF-44E3-9099-C40C66FF867C}">
                  <a14:compatExt spid="_x0000_s14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29</xdr:row>
          <xdr:rowOff>9525</xdr:rowOff>
        </xdr:from>
        <xdr:to>
          <xdr:col>16</xdr:col>
          <xdr:colOff>238125</xdr:colOff>
          <xdr:row>29</xdr:row>
          <xdr:rowOff>200025</xdr:rowOff>
        </xdr:to>
        <xdr:sp macro="" textlink="">
          <xdr:nvSpPr>
            <xdr:cNvPr id="14625" name="Check Box 289" hidden="1">
              <a:extLst>
                <a:ext uri="{63B3BB69-23CF-44E3-9099-C40C66FF867C}">
                  <a14:compatExt spid="_x0000_s14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29</xdr:row>
          <xdr:rowOff>9525</xdr:rowOff>
        </xdr:from>
        <xdr:to>
          <xdr:col>17</xdr:col>
          <xdr:colOff>238125</xdr:colOff>
          <xdr:row>29</xdr:row>
          <xdr:rowOff>200025</xdr:rowOff>
        </xdr:to>
        <xdr:sp macro="" textlink="">
          <xdr:nvSpPr>
            <xdr:cNvPr id="14626" name="Check Box 290" hidden="1">
              <a:extLst>
                <a:ext uri="{63B3BB69-23CF-44E3-9099-C40C66FF867C}">
                  <a14:compatExt spid="_x0000_s14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29</xdr:row>
          <xdr:rowOff>9525</xdr:rowOff>
        </xdr:from>
        <xdr:to>
          <xdr:col>18</xdr:col>
          <xdr:colOff>238125</xdr:colOff>
          <xdr:row>29</xdr:row>
          <xdr:rowOff>200025</xdr:rowOff>
        </xdr:to>
        <xdr:sp macro="" textlink="">
          <xdr:nvSpPr>
            <xdr:cNvPr id="14627" name="Check Box 291" hidden="1">
              <a:extLst>
                <a:ext uri="{63B3BB69-23CF-44E3-9099-C40C66FF867C}">
                  <a14:compatExt spid="_x0000_s14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29</xdr:row>
          <xdr:rowOff>9525</xdr:rowOff>
        </xdr:from>
        <xdr:to>
          <xdr:col>19</xdr:col>
          <xdr:colOff>238125</xdr:colOff>
          <xdr:row>29</xdr:row>
          <xdr:rowOff>200025</xdr:rowOff>
        </xdr:to>
        <xdr:sp macro="" textlink="">
          <xdr:nvSpPr>
            <xdr:cNvPr id="14628" name="Check Box 292" hidden="1">
              <a:extLst>
                <a:ext uri="{63B3BB69-23CF-44E3-9099-C40C66FF867C}">
                  <a14:compatExt spid="_x0000_s14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29</xdr:row>
          <xdr:rowOff>9525</xdr:rowOff>
        </xdr:from>
        <xdr:to>
          <xdr:col>20</xdr:col>
          <xdr:colOff>238125</xdr:colOff>
          <xdr:row>29</xdr:row>
          <xdr:rowOff>200025</xdr:rowOff>
        </xdr:to>
        <xdr:sp macro="" textlink="">
          <xdr:nvSpPr>
            <xdr:cNvPr id="14629" name="Check Box 293" hidden="1">
              <a:extLst>
                <a:ext uri="{63B3BB69-23CF-44E3-9099-C40C66FF867C}">
                  <a14:compatExt spid="_x0000_s14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29</xdr:row>
          <xdr:rowOff>9525</xdr:rowOff>
        </xdr:from>
        <xdr:to>
          <xdr:col>21</xdr:col>
          <xdr:colOff>238125</xdr:colOff>
          <xdr:row>29</xdr:row>
          <xdr:rowOff>200025</xdr:rowOff>
        </xdr:to>
        <xdr:sp macro="" textlink="">
          <xdr:nvSpPr>
            <xdr:cNvPr id="14630" name="Check Box 294" hidden="1">
              <a:extLst>
                <a:ext uri="{63B3BB69-23CF-44E3-9099-C40C66FF867C}">
                  <a14:compatExt spid="_x0000_s14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29</xdr:row>
          <xdr:rowOff>9525</xdr:rowOff>
        </xdr:from>
        <xdr:to>
          <xdr:col>22</xdr:col>
          <xdr:colOff>238125</xdr:colOff>
          <xdr:row>29</xdr:row>
          <xdr:rowOff>200025</xdr:rowOff>
        </xdr:to>
        <xdr:sp macro="" textlink="">
          <xdr:nvSpPr>
            <xdr:cNvPr id="14631" name="Check Box 295" hidden="1">
              <a:extLst>
                <a:ext uri="{63B3BB69-23CF-44E3-9099-C40C66FF867C}">
                  <a14:compatExt spid="_x0000_s14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29</xdr:row>
          <xdr:rowOff>9525</xdr:rowOff>
        </xdr:from>
        <xdr:to>
          <xdr:col>23</xdr:col>
          <xdr:colOff>238125</xdr:colOff>
          <xdr:row>29</xdr:row>
          <xdr:rowOff>200025</xdr:rowOff>
        </xdr:to>
        <xdr:sp macro="" textlink="">
          <xdr:nvSpPr>
            <xdr:cNvPr id="14632" name="Check Box 296" hidden="1">
              <a:extLst>
                <a:ext uri="{63B3BB69-23CF-44E3-9099-C40C66FF867C}">
                  <a14:compatExt spid="_x0000_s14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29</xdr:row>
          <xdr:rowOff>9525</xdr:rowOff>
        </xdr:from>
        <xdr:to>
          <xdr:col>24</xdr:col>
          <xdr:colOff>238125</xdr:colOff>
          <xdr:row>29</xdr:row>
          <xdr:rowOff>200025</xdr:rowOff>
        </xdr:to>
        <xdr:sp macro="" textlink="">
          <xdr:nvSpPr>
            <xdr:cNvPr id="14633" name="Check Box 297" hidden="1">
              <a:extLst>
                <a:ext uri="{63B3BB69-23CF-44E3-9099-C40C66FF867C}">
                  <a14:compatExt spid="_x0000_s14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29</xdr:row>
          <xdr:rowOff>9525</xdr:rowOff>
        </xdr:from>
        <xdr:to>
          <xdr:col>25</xdr:col>
          <xdr:colOff>238125</xdr:colOff>
          <xdr:row>29</xdr:row>
          <xdr:rowOff>200025</xdr:rowOff>
        </xdr:to>
        <xdr:sp macro="" textlink="">
          <xdr:nvSpPr>
            <xdr:cNvPr id="14634" name="Check Box 298" hidden="1">
              <a:extLst>
                <a:ext uri="{63B3BB69-23CF-44E3-9099-C40C66FF867C}">
                  <a14:compatExt spid="_x0000_s1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29</xdr:row>
          <xdr:rowOff>9525</xdr:rowOff>
        </xdr:from>
        <xdr:to>
          <xdr:col>26</xdr:col>
          <xdr:colOff>238125</xdr:colOff>
          <xdr:row>29</xdr:row>
          <xdr:rowOff>200025</xdr:rowOff>
        </xdr:to>
        <xdr:sp macro="" textlink="">
          <xdr:nvSpPr>
            <xdr:cNvPr id="14635" name="Check Box 299" hidden="1">
              <a:extLst>
                <a:ext uri="{63B3BB69-23CF-44E3-9099-C40C66FF867C}">
                  <a14:compatExt spid="_x0000_s1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29</xdr:row>
          <xdr:rowOff>9525</xdr:rowOff>
        </xdr:from>
        <xdr:to>
          <xdr:col>27</xdr:col>
          <xdr:colOff>238125</xdr:colOff>
          <xdr:row>29</xdr:row>
          <xdr:rowOff>200025</xdr:rowOff>
        </xdr:to>
        <xdr:sp macro="" textlink="">
          <xdr:nvSpPr>
            <xdr:cNvPr id="14636" name="Check Box 300" hidden="1">
              <a:extLst>
                <a:ext uri="{63B3BB69-23CF-44E3-9099-C40C66FF867C}">
                  <a14:compatExt spid="_x0000_s14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30</xdr:row>
          <xdr:rowOff>9525</xdr:rowOff>
        </xdr:from>
        <xdr:to>
          <xdr:col>16</xdr:col>
          <xdr:colOff>238125</xdr:colOff>
          <xdr:row>30</xdr:row>
          <xdr:rowOff>200025</xdr:rowOff>
        </xdr:to>
        <xdr:sp macro="" textlink="">
          <xdr:nvSpPr>
            <xdr:cNvPr id="14637" name="Check Box 301" hidden="1">
              <a:extLst>
                <a:ext uri="{63B3BB69-23CF-44E3-9099-C40C66FF867C}">
                  <a14:compatExt spid="_x0000_s14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30</xdr:row>
          <xdr:rowOff>9525</xdr:rowOff>
        </xdr:from>
        <xdr:to>
          <xdr:col>17</xdr:col>
          <xdr:colOff>238125</xdr:colOff>
          <xdr:row>30</xdr:row>
          <xdr:rowOff>200025</xdr:rowOff>
        </xdr:to>
        <xdr:sp macro="" textlink="">
          <xdr:nvSpPr>
            <xdr:cNvPr id="14638" name="Check Box 302" hidden="1">
              <a:extLst>
                <a:ext uri="{63B3BB69-23CF-44E3-9099-C40C66FF867C}">
                  <a14:compatExt spid="_x0000_s14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30</xdr:row>
          <xdr:rowOff>9525</xdr:rowOff>
        </xdr:from>
        <xdr:to>
          <xdr:col>18</xdr:col>
          <xdr:colOff>238125</xdr:colOff>
          <xdr:row>30</xdr:row>
          <xdr:rowOff>200025</xdr:rowOff>
        </xdr:to>
        <xdr:sp macro="" textlink="">
          <xdr:nvSpPr>
            <xdr:cNvPr id="14639" name="Check Box 303" hidden="1">
              <a:extLst>
                <a:ext uri="{63B3BB69-23CF-44E3-9099-C40C66FF867C}">
                  <a14:compatExt spid="_x0000_s14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30</xdr:row>
          <xdr:rowOff>9525</xdr:rowOff>
        </xdr:from>
        <xdr:to>
          <xdr:col>19</xdr:col>
          <xdr:colOff>238125</xdr:colOff>
          <xdr:row>30</xdr:row>
          <xdr:rowOff>200025</xdr:rowOff>
        </xdr:to>
        <xdr:sp macro="" textlink="">
          <xdr:nvSpPr>
            <xdr:cNvPr id="14640" name="Check Box 304" hidden="1">
              <a:extLst>
                <a:ext uri="{63B3BB69-23CF-44E3-9099-C40C66FF867C}">
                  <a14:compatExt spid="_x0000_s14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30</xdr:row>
          <xdr:rowOff>9525</xdr:rowOff>
        </xdr:from>
        <xdr:to>
          <xdr:col>20</xdr:col>
          <xdr:colOff>238125</xdr:colOff>
          <xdr:row>30</xdr:row>
          <xdr:rowOff>200025</xdr:rowOff>
        </xdr:to>
        <xdr:sp macro="" textlink="">
          <xdr:nvSpPr>
            <xdr:cNvPr id="14641" name="Check Box 305" hidden="1">
              <a:extLst>
                <a:ext uri="{63B3BB69-23CF-44E3-9099-C40C66FF867C}">
                  <a14:compatExt spid="_x0000_s14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30</xdr:row>
          <xdr:rowOff>9525</xdr:rowOff>
        </xdr:from>
        <xdr:to>
          <xdr:col>21</xdr:col>
          <xdr:colOff>238125</xdr:colOff>
          <xdr:row>30</xdr:row>
          <xdr:rowOff>200025</xdr:rowOff>
        </xdr:to>
        <xdr:sp macro="" textlink="">
          <xdr:nvSpPr>
            <xdr:cNvPr id="14642" name="Check Box 306" hidden="1">
              <a:extLst>
                <a:ext uri="{63B3BB69-23CF-44E3-9099-C40C66FF867C}">
                  <a14:compatExt spid="_x0000_s14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30</xdr:row>
          <xdr:rowOff>9525</xdr:rowOff>
        </xdr:from>
        <xdr:to>
          <xdr:col>22</xdr:col>
          <xdr:colOff>238125</xdr:colOff>
          <xdr:row>30</xdr:row>
          <xdr:rowOff>200025</xdr:rowOff>
        </xdr:to>
        <xdr:sp macro="" textlink="">
          <xdr:nvSpPr>
            <xdr:cNvPr id="14643" name="Check Box 307" hidden="1">
              <a:extLst>
                <a:ext uri="{63B3BB69-23CF-44E3-9099-C40C66FF867C}">
                  <a14:compatExt spid="_x0000_s14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9525</xdr:rowOff>
        </xdr:from>
        <xdr:to>
          <xdr:col>23</xdr:col>
          <xdr:colOff>238125</xdr:colOff>
          <xdr:row>30</xdr:row>
          <xdr:rowOff>200025</xdr:rowOff>
        </xdr:to>
        <xdr:sp macro="" textlink="">
          <xdr:nvSpPr>
            <xdr:cNvPr id="14644" name="Check Box 308" hidden="1">
              <a:extLst>
                <a:ext uri="{63B3BB69-23CF-44E3-9099-C40C66FF867C}">
                  <a14:compatExt spid="_x0000_s14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30</xdr:row>
          <xdr:rowOff>9525</xdr:rowOff>
        </xdr:from>
        <xdr:to>
          <xdr:col>24</xdr:col>
          <xdr:colOff>238125</xdr:colOff>
          <xdr:row>30</xdr:row>
          <xdr:rowOff>200025</xdr:rowOff>
        </xdr:to>
        <xdr:sp macro="" textlink="">
          <xdr:nvSpPr>
            <xdr:cNvPr id="14645" name="Check Box 309" hidden="1">
              <a:extLst>
                <a:ext uri="{63B3BB69-23CF-44E3-9099-C40C66FF867C}">
                  <a14:compatExt spid="_x0000_s14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9525</xdr:rowOff>
        </xdr:from>
        <xdr:to>
          <xdr:col>25</xdr:col>
          <xdr:colOff>238125</xdr:colOff>
          <xdr:row>30</xdr:row>
          <xdr:rowOff>200025</xdr:rowOff>
        </xdr:to>
        <xdr:sp macro="" textlink="">
          <xdr:nvSpPr>
            <xdr:cNvPr id="14646" name="Check Box 310" hidden="1">
              <a:extLst>
                <a:ext uri="{63B3BB69-23CF-44E3-9099-C40C66FF867C}">
                  <a14:compatExt spid="_x0000_s14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30</xdr:row>
          <xdr:rowOff>9525</xdr:rowOff>
        </xdr:from>
        <xdr:to>
          <xdr:col>26</xdr:col>
          <xdr:colOff>238125</xdr:colOff>
          <xdr:row>30</xdr:row>
          <xdr:rowOff>200025</xdr:rowOff>
        </xdr:to>
        <xdr:sp macro="" textlink="">
          <xdr:nvSpPr>
            <xdr:cNvPr id="14647" name="Check Box 311" hidden="1">
              <a:extLst>
                <a:ext uri="{63B3BB69-23CF-44E3-9099-C40C66FF867C}">
                  <a14:compatExt spid="_x0000_s14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9525</xdr:rowOff>
        </xdr:from>
        <xdr:to>
          <xdr:col>27</xdr:col>
          <xdr:colOff>238125</xdr:colOff>
          <xdr:row>30</xdr:row>
          <xdr:rowOff>200025</xdr:rowOff>
        </xdr:to>
        <xdr:sp macro="" textlink="">
          <xdr:nvSpPr>
            <xdr:cNvPr id="14648" name="Check Box 312" hidden="1">
              <a:extLst>
                <a:ext uri="{63B3BB69-23CF-44E3-9099-C40C66FF867C}">
                  <a14:compatExt spid="_x0000_s14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9525</xdr:rowOff>
        </xdr:from>
        <xdr:to>
          <xdr:col>16</xdr:col>
          <xdr:colOff>238125</xdr:colOff>
          <xdr:row>34</xdr:row>
          <xdr:rowOff>200025</xdr:rowOff>
        </xdr:to>
        <xdr:sp macro="" textlink="">
          <xdr:nvSpPr>
            <xdr:cNvPr id="14649" name="Check Box 313" hidden="1">
              <a:extLst>
                <a:ext uri="{63B3BB69-23CF-44E3-9099-C40C66FF867C}">
                  <a14:compatExt spid="_x0000_s14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34</xdr:row>
          <xdr:rowOff>9525</xdr:rowOff>
        </xdr:from>
        <xdr:to>
          <xdr:col>17</xdr:col>
          <xdr:colOff>238125</xdr:colOff>
          <xdr:row>34</xdr:row>
          <xdr:rowOff>200025</xdr:rowOff>
        </xdr:to>
        <xdr:sp macro="" textlink="">
          <xdr:nvSpPr>
            <xdr:cNvPr id="14650" name="Check Box 314" hidden="1">
              <a:extLst>
                <a:ext uri="{63B3BB69-23CF-44E3-9099-C40C66FF867C}">
                  <a14:compatExt spid="_x0000_s14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34</xdr:row>
          <xdr:rowOff>9525</xdr:rowOff>
        </xdr:from>
        <xdr:to>
          <xdr:col>18</xdr:col>
          <xdr:colOff>238125</xdr:colOff>
          <xdr:row>34</xdr:row>
          <xdr:rowOff>200025</xdr:rowOff>
        </xdr:to>
        <xdr:sp macro="" textlink="">
          <xdr:nvSpPr>
            <xdr:cNvPr id="14651" name="Check Box 315" hidden="1">
              <a:extLst>
                <a:ext uri="{63B3BB69-23CF-44E3-9099-C40C66FF867C}">
                  <a14:compatExt spid="_x0000_s14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34</xdr:row>
          <xdr:rowOff>9525</xdr:rowOff>
        </xdr:from>
        <xdr:to>
          <xdr:col>19</xdr:col>
          <xdr:colOff>238125</xdr:colOff>
          <xdr:row>34</xdr:row>
          <xdr:rowOff>200025</xdr:rowOff>
        </xdr:to>
        <xdr:sp macro="" textlink="">
          <xdr:nvSpPr>
            <xdr:cNvPr id="14652" name="Check Box 316" hidden="1">
              <a:extLst>
                <a:ext uri="{63B3BB69-23CF-44E3-9099-C40C66FF867C}">
                  <a14:compatExt spid="_x0000_s14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34</xdr:row>
          <xdr:rowOff>9525</xdr:rowOff>
        </xdr:from>
        <xdr:to>
          <xdr:col>20</xdr:col>
          <xdr:colOff>238125</xdr:colOff>
          <xdr:row>34</xdr:row>
          <xdr:rowOff>200025</xdr:rowOff>
        </xdr:to>
        <xdr:sp macro="" textlink="">
          <xdr:nvSpPr>
            <xdr:cNvPr id="14653" name="Check Box 317" hidden="1">
              <a:extLst>
                <a:ext uri="{63B3BB69-23CF-44E3-9099-C40C66FF867C}">
                  <a14:compatExt spid="_x0000_s14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9525</xdr:rowOff>
        </xdr:from>
        <xdr:to>
          <xdr:col>21</xdr:col>
          <xdr:colOff>238125</xdr:colOff>
          <xdr:row>34</xdr:row>
          <xdr:rowOff>200025</xdr:rowOff>
        </xdr:to>
        <xdr:sp macro="" textlink="">
          <xdr:nvSpPr>
            <xdr:cNvPr id="14654" name="Check Box 318" hidden="1">
              <a:extLst>
                <a:ext uri="{63B3BB69-23CF-44E3-9099-C40C66FF867C}">
                  <a14:compatExt spid="_x0000_s14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34</xdr:row>
          <xdr:rowOff>9525</xdr:rowOff>
        </xdr:from>
        <xdr:to>
          <xdr:col>22</xdr:col>
          <xdr:colOff>238125</xdr:colOff>
          <xdr:row>34</xdr:row>
          <xdr:rowOff>200025</xdr:rowOff>
        </xdr:to>
        <xdr:sp macro="" textlink="">
          <xdr:nvSpPr>
            <xdr:cNvPr id="14655" name="Check Box 319" hidden="1">
              <a:extLst>
                <a:ext uri="{63B3BB69-23CF-44E3-9099-C40C66FF867C}">
                  <a14:compatExt spid="_x0000_s14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34</xdr:row>
          <xdr:rowOff>9525</xdr:rowOff>
        </xdr:from>
        <xdr:to>
          <xdr:col>23</xdr:col>
          <xdr:colOff>238125</xdr:colOff>
          <xdr:row>34</xdr:row>
          <xdr:rowOff>200025</xdr:rowOff>
        </xdr:to>
        <xdr:sp macro="" textlink="">
          <xdr:nvSpPr>
            <xdr:cNvPr id="14656" name="Check Box 320" hidden="1">
              <a:extLst>
                <a:ext uri="{63B3BB69-23CF-44E3-9099-C40C66FF867C}">
                  <a14:compatExt spid="_x0000_s14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34</xdr:row>
          <xdr:rowOff>9525</xdr:rowOff>
        </xdr:from>
        <xdr:to>
          <xdr:col>24</xdr:col>
          <xdr:colOff>238125</xdr:colOff>
          <xdr:row>34</xdr:row>
          <xdr:rowOff>200025</xdr:rowOff>
        </xdr:to>
        <xdr:sp macro="" textlink="">
          <xdr:nvSpPr>
            <xdr:cNvPr id="14657" name="Check Box 321" hidden="1">
              <a:extLst>
                <a:ext uri="{63B3BB69-23CF-44E3-9099-C40C66FF867C}">
                  <a14:compatExt spid="_x0000_s14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34</xdr:row>
          <xdr:rowOff>9525</xdr:rowOff>
        </xdr:from>
        <xdr:to>
          <xdr:col>25</xdr:col>
          <xdr:colOff>238125</xdr:colOff>
          <xdr:row>34</xdr:row>
          <xdr:rowOff>200025</xdr:rowOff>
        </xdr:to>
        <xdr:sp macro="" textlink="">
          <xdr:nvSpPr>
            <xdr:cNvPr id="14658" name="Check Box 322" hidden="1">
              <a:extLst>
                <a:ext uri="{63B3BB69-23CF-44E3-9099-C40C66FF867C}">
                  <a14:compatExt spid="_x0000_s14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9525</xdr:rowOff>
        </xdr:from>
        <xdr:to>
          <xdr:col>26</xdr:col>
          <xdr:colOff>238125</xdr:colOff>
          <xdr:row>34</xdr:row>
          <xdr:rowOff>200025</xdr:rowOff>
        </xdr:to>
        <xdr:sp macro="" textlink="">
          <xdr:nvSpPr>
            <xdr:cNvPr id="14659" name="Check Box 323" hidden="1">
              <a:extLst>
                <a:ext uri="{63B3BB69-23CF-44E3-9099-C40C66FF867C}">
                  <a14:compatExt spid="_x0000_s14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34</xdr:row>
          <xdr:rowOff>9525</xdr:rowOff>
        </xdr:from>
        <xdr:to>
          <xdr:col>27</xdr:col>
          <xdr:colOff>238125</xdr:colOff>
          <xdr:row>34</xdr:row>
          <xdr:rowOff>200025</xdr:rowOff>
        </xdr:to>
        <xdr:sp macro="" textlink="">
          <xdr:nvSpPr>
            <xdr:cNvPr id="14660" name="Check Box 324" hidden="1">
              <a:extLst>
                <a:ext uri="{63B3BB69-23CF-44E3-9099-C40C66FF867C}">
                  <a14:compatExt spid="_x0000_s14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35</xdr:row>
          <xdr:rowOff>9525</xdr:rowOff>
        </xdr:from>
        <xdr:to>
          <xdr:col>16</xdr:col>
          <xdr:colOff>238125</xdr:colOff>
          <xdr:row>35</xdr:row>
          <xdr:rowOff>200025</xdr:rowOff>
        </xdr:to>
        <xdr:sp macro="" textlink="">
          <xdr:nvSpPr>
            <xdr:cNvPr id="14661" name="Check Box 325" hidden="1">
              <a:extLst>
                <a:ext uri="{63B3BB69-23CF-44E3-9099-C40C66FF867C}">
                  <a14:compatExt spid="_x0000_s14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35</xdr:row>
          <xdr:rowOff>9525</xdr:rowOff>
        </xdr:from>
        <xdr:to>
          <xdr:col>17</xdr:col>
          <xdr:colOff>238125</xdr:colOff>
          <xdr:row>35</xdr:row>
          <xdr:rowOff>200025</xdr:rowOff>
        </xdr:to>
        <xdr:sp macro="" textlink="">
          <xdr:nvSpPr>
            <xdr:cNvPr id="14662" name="Check Box 326" hidden="1">
              <a:extLst>
                <a:ext uri="{63B3BB69-23CF-44E3-9099-C40C66FF867C}">
                  <a14:compatExt spid="_x0000_s14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35</xdr:row>
          <xdr:rowOff>9525</xdr:rowOff>
        </xdr:from>
        <xdr:to>
          <xdr:col>18</xdr:col>
          <xdr:colOff>238125</xdr:colOff>
          <xdr:row>35</xdr:row>
          <xdr:rowOff>200025</xdr:rowOff>
        </xdr:to>
        <xdr:sp macro="" textlink="">
          <xdr:nvSpPr>
            <xdr:cNvPr id="14663" name="Check Box 327" hidden="1">
              <a:extLst>
                <a:ext uri="{63B3BB69-23CF-44E3-9099-C40C66FF867C}">
                  <a14:compatExt spid="_x0000_s14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35</xdr:row>
          <xdr:rowOff>9525</xdr:rowOff>
        </xdr:from>
        <xdr:to>
          <xdr:col>19</xdr:col>
          <xdr:colOff>238125</xdr:colOff>
          <xdr:row>35</xdr:row>
          <xdr:rowOff>200025</xdr:rowOff>
        </xdr:to>
        <xdr:sp macro="" textlink="">
          <xdr:nvSpPr>
            <xdr:cNvPr id="14664" name="Check Box 328" hidden="1">
              <a:extLst>
                <a:ext uri="{63B3BB69-23CF-44E3-9099-C40C66FF867C}">
                  <a14:compatExt spid="_x0000_s14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35</xdr:row>
          <xdr:rowOff>9525</xdr:rowOff>
        </xdr:from>
        <xdr:to>
          <xdr:col>20</xdr:col>
          <xdr:colOff>238125</xdr:colOff>
          <xdr:row>35</xdr:row>
          <xdr:rowOff>200025</xdr:rowOff>
        </xdr:to>
        <xdr:sp macro="" textlink="">
          <xdr:nvSpPr>
            <xdr:cNvPr id="14665" name="Check Box 329" hidden="1">
              <a:extLst>
                <a:ext uri="{63B3BB69-23CF-44E3-9099-C40C66FF867C}">
                  <a14:compatExt spid="_x0000_s14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35</xdr:row>
          <xdr:rowOff>9525</xdr:rowOff>
        </xdr:from>
        <xdr:to>
          <xdr:col>21</xdr:col>
          <xdr:colOff>238125</xdr:colOff>
          <xdr:row>35</xdr:row>
          <xdr:rowOff>200025</xdr:rowOff>
        </xdr:to>
        <xdr:sp macro="" textlink="">
          <xdr:nvSpPr>
            <xdr:cNvPr id="14666" name="Check Box 330" hidden="1">
              <a:extLst>
                <a:ext uri="{63B3BB69-23CF-44E3-9099-C40C66FF867C}">
                  <a14:compatExt spid="_x0000_s14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35</xdr:row>
          <xdr:rowOff>9525</xdr:rowOff>
        </xdr:from>
        <xdr:to>
          <xdr:col>22</xdr:col>
          <xdr:colOff>238125</xdr:colOff>
          <xdr:row>35</xdr:row>
          <xdr:rowOff>200025</xdr:rowOff>
        </xdr:to>
        <xdr:sp macro="" textlink="">
          <xdr:nvSpPr>
            <xdr:cNvPr id="14667" name="Check Box 331" hidden="1">
              <a:extLst>
                <a:ext uri="{63B3BB69-23CF-44E3-9099-C40C66FF867C}">
                  <a14:compatExt spid="_x0000_s14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9525</xdr:rowOff>
        </xdr:from>
        <xdr:to>
          <xdr:col>23</xdr:col>
          <xdr:colOff>238125</xdr:colOff>
          <xdr:row>35</xdr:row>
          <xdr:rowOff>200025</xdr:rowOff>
        </xdr:to>
        <xdr:sp macro="" textlink="">
          <xdr:nvSpPr>
            <xdr:cNvPr id="14668" name="Check Box 332" hidden="1">
              <a:extLst>
                <a:ext uri="{63B3BB69-23CF-44E3-9099-C40C66FF867C}">
                  <a14:compatExt spid="_x0000_s14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35</xdr:row>
          <xdr:rowOff>9525</xdr:rowOff>
        </xdr:from>
        <xdr:to>
          <xdr:col>24</xdr:col>
          <xdr:colOff>238125</xdr:colOff>
          <xdr:row>35</xdr:row>
          <xdr:rowOff>200025</xdr:rowOff>
        </xdr:to>
        <xdr:sp macro="" textlink="">
          <xdr:nvSpPr>
            <xdr:cNvPr id="14669" name="Check Box 333" hidden="1">
              <a:extLst>
                <a:ext uri="{63B3BB69-23CF-44E3-9099-C40C66FF867C}">
                  <a14:compatExt spid="_x0000_s14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35</xdr:row>
          <xdr:rowOff>9525</xdr:rowOff>
        </xdr:from>
        <xdr:to>
          <xdr:col>25</xdr:col>
          <xdr:colOff>238125</xdr:colOff>
          <xdr:row>35</xdr:row>
          <xdr:rowOff>200025</xdr:rowOff>
        </xdr:to>
        <xdr:sp macro="" textlink="">
          <xdr:nvSpPr>
            <xdr:cNvPr id="14670" name="Check Box 334" hidden="1">
              <a:extLst>
                <a:ext uri="{63B3BB69-23CF-44E3-9099-C40C66FF867C}">
                  <a14:compatExt spid="_x0000_s14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9525</xdr:rowOff>
        </xdr:from>
        <xdr:to>
          <xdr:col>26</xdr:col>
          <xdr:colOff>238125</xdr:colOff>
          <xdr:row>35</xdr:row>
          <xdr:rowOff>200025</xdr:rowOff>
        </xdr:to>
        <xdr:sp macro="" textlink="">
          <xdr:nvSpPr>
            <xdr:cNvPr id="14671" name="Check Box 335" hidden="1">
              <a:extLst>
                <a:ext uri="{63B3BB69-23CF-44E3-9099-C40C66FF867C}">
                  <a14:compatExt spid="_x0000_s14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35</xdr:row>
          <xdr:rowOff>9525</xdr:rowOff>
        </xdr:from>
        <xdr:to>
          <xdr:col>27</xdr:col>
          <xdr:colOff>238125</xdr:colOff>
          <xdr:row>35</xdr:row>
          <xdr:rowOff>200025</xdr:rowOff>
        </xdr:to>
        <xdr:sp macro="" textlink="">
          <xdr:nvSpPr>
            <xdr:cNvPr id="14672" name="Check Box 336" hidden="1">
              <a:extLst>
                <a:ext uri="{63B3BB69-23CF-44E3-9099-C40C66FF867C}">
                  <a14:compatExt spid="_x0000_s1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36</xdr:row>
          <xdr:rowOff>9525</xdr:rowOff>
        </xdr:from>
        <xdr:to>
          <xdr:col>16</xdr:col>
          <xdr:colOff>238125</xdr:colOff>
          <xdr:row>36</xdr:row>
          <xdr:rowOff>200025</xdr:rowOff>
        </xdr:to>
        <xdr:sp macro="" textlink="">
          <xdr:nvSpPr>
            <xdr:cNvPr id="14673" name="Check Box 337" hidden="1">
              <a:extLst>
                <a:ext uri="{63B3BB69-23CF-44E3-9099-C40C66FF867C}">
                  <a14:compatExt spid="_x0000_s14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9525</xdr:rowOff>
        </xdr:from>
        <xdr:to>
          <xdr:col>17</xdr:col>
          <xdr:colOff>238125</xdr:colOff>
          <xdr:row>36</xdr:row>
          <xdr:rowOff>200025</xdr:rowOff>
        </xdr:to>
        <xdr:sp macro="" textlink="">
          <xdr:nvSpPr>
            <xdr:cNvPr id="14674" name="Check Box 338" hidden="1">
              <a:extLst>
                <a:ext uri="{63B3BB69-23CF-44E3-9099-C40C66FF867C}">
                  <a14:compatExt spid="_x0000_s14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36</xdr:row>
          <xdr:rowOff>9525</xdr:rowOff>
        </xdr:from>
        <xdr:to>
          <xdr:col>18</xdr:col>
          <xdr:colOff>238125</xdr:colOff>
          <xdr:row>36</xdr:row>
          <xdr:rowOff>200025</xdr:rowOff>
        </xdr:to>
        <xdr:sp macro="" textlink="">
          <xdr:nvSpPr>
            <xdr:cNvPr id="14675" name="Check Box 339" hidden="1">
              <a:extLst>
                <a:ext uri="{63B3BB69-23CF-44E3-9099-C40C66FF867C}">
                  <a14:compatExt spid="_x0000_s14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36</xdr:row>
          <xdr:rowOff>9525</xdr:rowOff>
        </xdr:from>
        <xdr:to>
          <xdr:col>19</xdr:col>
          <xdr:colOff>238125</xdr:colOff>
          <xdr:row>36</xdr:row>
          <xdr:rowOff>200025</xdr:rowOff>
        </xdr:to>
        <xdr:sp macro="" textlink="">
          <xdr:nvSpPr>
            <xdr:cNvPr id="14676" name="Check Box 340" hidden="1">
              <a:extLst>
                <a:ext uri="{63B3BB69-23CF-44E3-9099-C40C66FF867C}">
                  <a14:compatExt spid="_x0000_s14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36</xdr:row>
          <xdr:rowOff>9525</xdr:rowOff>
        </xdr:from>
        <xdr:to>
          <xdr:col>20</xdr:col>
          <xdr:colOff>238125</xdr:colOff>
          <xdr:row>36</xdr:row>
          <xdr:rowOff>200025</xdr:rowOff>
        </xdr:to>
        <xdr:sp macro="" textlink="">
          <xdr:nvSpPr>
            <xdr:cNvPr id="14677" name="Check Box 341" hidden="1">
              <a:extLst>
                <a:ext uri="{63B3BB69-23CF-44E3-9099-C40C66FF867C}">
                  <a14:compatExt spid="_x0000_s14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36</xdr:row>
          <xdr:rowOff>9525</xdr:rowOff>
        </xdr:from>
        <xdr:to>
          <xdr:col>21</xdr:col>
          <xdr:colOff>238125</xdr:colOff>
          <xdr:row>36</xdr:row>
          <xdr:rowOff>200025</xdr:rowOff>
        </xdr:to>
        <xdr:sp macro="" textlink="">
          <xdr:nvSpPr>
            <xdr:cNvPr id="14678" name="Check Box 342" hidden="1">
              <a:extLst>
                <a:ext uri="{63B3BB69-23CF-44E3-9099-C40C66FF867C}">
                  <a14:compatExt spid="_x0000_s14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36</xdr:row>
          <xdr:rowOff>9525</xdr:rowOff>
        </xdr:from>
        <xdr:to>
          <xdr:col>22</xdr:col>
          <xdr:colOff>238125</xdr:colOff>
          <xdr:row>36</xdr:row>
          <xdr:rowOff>200025</xdr:rowOff>
        </xdr:to>
        <xdr:sp macro="" textlink="">
          <xdr:nvSpPr>
            <xdr:cNvPr id="14679" name="Check Box 343" hidden="1">
              <a:extLst>
                <a:ext uri="{63B3BB69-23CF-44E3-9099-C40C66FF867C}">
                  <a14:compatExt spid="_x0000_s14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9525</xdr:rowOff>
        </xdr:from>
        <xdr:to>
          <xdr:col>23</xdr:col>
          <xdr:colOff>238125</xdr:colOff>
          <xdr:row>36</xdr:row>
          <xdr:rowOff>200025</xdr:rowOff>
        </xdr:to>
        <xdr:sp macro="" textlink="">
          <xdr:nvSpPr>
            <xdr:cNvPr id="14680" name="Check Box 344" hidden="1">
              <a:extLst>
                <a:ext uri="{63B3BB69-23CF-44E3-9099-C40C66FF867C}">
                  <a14:compatExt spid="_x0000_s14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36</xdr:row>
          <xdr:rowOff>9525</xdr:rowOff>
        </xdr:from>
        <xdr:to>
          <xdr:col>24</xdr:col>
          <xdr:colOff>238125</xdr:colOff>
          <xdr:row>36</xdr:row>
          <xdr:rowOff>200025</xdr:rowOff>
        </xdr:to>
        <xdr:sp macro="" textlink="">
          <xdr:nvSpPr>
            <xdr:cNvPr id="14681" name="Check Box 345" hidden="1">
              <a:extLst>
                <a:ext uri="{63B3BB69-23CF-44E3-9099-C40C66FF867C}">
                  <a14:compatExt spid="_x0000_s14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36</xdr:row>
          <xdr:rowOff>9525</xdr:rowOff>
        </xdr:from>
        <xdr:to>
          <xdr:col>25</xdr:col>
          <xdr:colOff>238125</xdr:colOff>
          <xdr:row>36</xdr:row>
          <xdr:rowOff>200025</xdr:rowOff>
        </xdr:to>
        <xdr:sp macro="" textlink="">
          <xdr:nvSpPr>
            <xdr:cNvPr id="14682" name="Check Box 346" hidden="1">
              <a:extLst>
                <a:ext uri="{63B3BB69-23CF-44E3-9099-C40C66FF867C}">
                  <a14:compatExt spid="_x0000_s14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36</xdr:row>
          <xdr:rowOff>9525</xdr:rowOff>
        </xdr:from>
        <xdr:to>
          <xdr:col>26</xdr:col>
          <xdr:colOff>238125</xdr:colOff>
          <xdr:row>36</xdr:row>
          <xdr:rowOff>200025</xdr:rowOff>
        </xdr:to>
        <xdr:sp macro="" textlink="">
          <xdr:nvSpPr>
            <xdr:cNvPr id="14683" name="Check Box 347" hidden="1">
              <a:extLst>
                <a:ext uri="{63B3BB69-23CF-44E3-9099-C40C66FF867C}">
                  <a14:compatExt spid="_x0000_s14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36</xdr:row>
          <xdr:rowOff>9525</xdr:rowOff>
        </xdr:from>
        <xdr:to>
          <xdr:col>27</xdr:col>
          <xdr:colOff>238125</xdr:colOff>
          <xdr:row>36</xdr:row>
          <xdr:rowOff>200025</xdr:rowOff>
        </xdr:to>
        <xdr:sp macro="" textlink="">
          <xdr:nvSpPr>
            <xdr:cNvPr id="14684" name="Check Box 348" hidden="1">
              <a:extLst>
                <a:ext uri="{63B3BB69-23CF-44E3-9099-C40C66FF867C}">
                  <a14:compatExt spid="_x0000_s14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37</xdr:row>
          <xdr:rowOff>9525</xdr:rowOff>
        </xdr:from>
        <xdr:to>
          <xdr:col>16</xdr:col>
          <xdr:colOff>238125</xdr:colOff>
          <xdr:row>37</xdr:row>
          <xdr:rowOff>200025</xdr:rowOff>
        </xdr:to>
        <xdr:sp macro="" textlink="">
          <xdr:nvSpPr>
            <xdr:cNvPr id="14685" name="Check Box 349" hidden="1">
              <a:extLst>
                <a:ext uri="{63B3BB69-23CF-44E3-9099-C40C66FF867C}">
                  <a14:compatExt spid="_x0000_s14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9525</xdr:rowOff>
        </xdr:from>
        <xdr:to>
          <xdr:col>17</xdr:col>
          <xdr:colOff>238125</xdr:colOff>
          <xdr:row>37</xdr:row>
          <xdr:rowOff>200025</xdr:rowOff>
        </xdr:to>
        <xdr:sp macro="" textlink="">
          <xdr:nvSpPr>
            <xdr:cNvPr id="14686" name="Check Box 350" hidden="1">
              <a:extLst>
                <a:ext uri="{63B3BB69-23CF-44E3-9099-C40C66FF867C}">
                  <a14:compatExt spid="_x0000_s14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37</xdr:row>
          <xdr:rowOff>9525</xdr:rowOff>
        </xdr:from>
        <xdr:to>
          <xdr:col>18</xdr:col>
          <xdr:colOff>238125</xdr:colOff>
          <xdr:row>37</xdr:row>
          <xdr:rowOff>200025</xdr:rowOff>
        </xdr:to>
        <xdr:sp macro="" textlink="">
          <xdr:nvSpPr>
            <xdr:cNvPr id="14687" name="Check Box 351" hidden="1">
              <a:extLst>
                <a:ext uri="{63B3BB69-23CF-44E3-9099-C40C66FF867C}">
                  <a14:compatExt spid="_x0000_s14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37</xdr:row>
          <xdr:rowOff>9525</xdr:rowOff>
        </xdr:from>
        <xdr:to>
          <xdr:col>19</xdr:col>
          <xdr:colOff>238125</xdr:colOff>
          <xdr:row>37</xdr:row>
          <xdr:rowOff>200025</xdr:rowOff>
        </xdr:to>
        <xdr:sp macro="" textlink="">
          <xdr:nvSpPr>
            <xdr:cNvPr id="14688" name="Check Box 352" hidden="1">
              <a:extLst>
                <a:ext uri="{63B3BB69-23CF-44E3-9099-C40C66FF867C}">
                  <a14:compatExt spid="_x0000_s14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37</xdr:row>
          <xdr:rowOff>9525</xdr:rowOff>
        </xdr:from>
        <xdr:to>
          <xdr:col>20</xdr:col>
          <xdr:colOff>238125</xdr:colOff>
          <xdr:row>37</xdr:row>
          <xdr:rowOff>200025</xdr:rowOff>
        </xdr:to>
        <xdr:sp macro="" textlink="">
          <xdr:nvSpPr>
            <xdr:cNvPr id="14689" name="Check Box 353" hidden="1">
              <a:extLst>
                <a:ext uri="{63B3BB69-23CF-44E3-9099-C40C66FF867C}">
                  <a14:compatExt spid="_x0000_s14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37</xdr:row>
          <xdr:rowOff>9525</xdr:rowOff>
        </xdr:from>
        <xdr:to>
          <xdr:col>21</xdr:col>
          <xdr:colOff>238125</xdr:colOff>
          <xdr:row>37</xdr:row>
          <xdr:rowOff>200025</xdr:rowOff>
        </xdr:to>
        <xdr:sp macro="" textlink="">
          <xdr:nvSpPr>
            <xdr:cNvPr id="14690" name="Check Box 354" hidden="1">
              <a:extLst>
                <a:ext uri="{63B3BB69-23CF-44E3-9099-C40C66FF867C}">
                  <a14:compatExt spid="_x0000_s14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37</xdr:row>
          <xdr:rowOff>9525</xdr:rowOff>
        </xdr:from>
        <xdr:to>
          <xdr:col>22</xdr:col>
          <xdr:colOff>238125</xdr:colOff>
          <xdr:row>37</xdr:row>
          <xdr:rowOff>200025</xdr:rowOff>
        </xdr:to>
        <xdr:sp macro="" textlink="">
          <xdr:nvSpPr>
            <xdr:cNvPr id="14691" name="Check Box 355" hidden="1">
              <a:extLst>
                <a:ext uri="{63B3BB69-23CF-44E3-9099-C40C66FF867C}">
                  <a14:compatExt spid="_x0000_s14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9525</xdr:rowOff>
        </xdr:from>
        <xdr:to>
          <xdr:col>23</xdr:col>
          <xdr:colOff>238125</xdr:colOff>
          <xdr:row>37</xdr:row>
          <xdr:rowOff>200025</xdr:rowOff>
        </xdr:to>
        <xdr:sp macro="" textlink="">
          <xdr:nvSpPr>
            <xdr:cNvPr id="14692" name="Check Box 356" hidden="1">
              <a:extLst>
                <a:ext uri="{63B3BB69-23CF-44E3-9099-C40C66FF867C}">
                  <a14:compatExt spid="_x0000_s14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37</xdr:row>
          <xdr:rowOff>9525</xdr:rowOff>
        </xdr:from>
        <xdr:to>
          <xdr:col>24</xdr:col>
          <xdr:colOff>238125</xdr:colOff>
          <xdr:row>37</xdr:row>
          <xdr:rowOff>200025</xdr:rowOff>
        </xdr:to>
        <xdr:sp macro="" textlink="">
          <xdr:nvSpPr>
            <xdr:cNvPr id="14693" name="Check Box 357" hidden="1">
              <a:extLst>
                <a:ext uri="{63B3BB69-23CF-44E3-9099-C40C66FF867C}">
                  <a14:compatExt spid="_x0000_s14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37</xdr:row>
          <xdr:rowOff>9525</xdr:rowOff>
        </xdr:from>
        <xdr:to>
          <xdr:col>25</xdr:col>
          <xdr:colOff>238125</xdr:colOff>
          <xdr:row>37</xdr:row>
          <xdr:rowOff>200025</xdr:rowOff>
        </xdr:to>
        <xdr:sp macro="" textlink="">
          <xdr:nvSpPr>
            <xdr:cNvPr id="14694" name="Check Box 358" hidden="1">
              <a:extLst>
                <a:ext uri="{63B3BB69-23CF-44E3-9099-C40C66FF867C}">
                  <a14:compatExt spid="_x0000_s14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37</xdr:row>
          <xdr:rowOff>9525</xdr:rowOff>
        </xdr:from>
        <xdr:to>
          <xdr:col>26</xdr:col>
          <xdr:colOff>238125</xdr:colOff>
          <xdr:row>37</xdr:row>
          <xdr:rowOff>200025</xdr:rowOff>
        </xdr:to>
        <xdr:sp macro="" textlink="">
          <xdr:nvSpPr>
            <xdr:cNvPr id="14695" name="Check Box 359" hidden="1">
              <a:extLst>
                <a:ext uri="{63B3BB69-23CF-44E3-9099-C40C66FF867C}">
                  <a14:compatExt spid="_x0000_s14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37</xdr:row>
          <xdr:rowOff>9525</xdr:rowOff>
        </xdr:from>
        <xdr:to>
          <xdr:col>27</xdr:col>
          <xdr:colOff>238125</xdr:colOff>
          <xdr:row>37</xdr:row>
          <xdr:rowOff>200025</xdr:rowOff>
        </xdr:to>
        <xdr:sp macro="" textlink="">
          <xdr:nvSpPr>
            <xdr:cNvPr id="14696" name="Check Box 360" hidden="1">
              <a:extLst>
                <a:ext uri="{63B3BB69-23CF-44E3-9099-C40C66FF867C}">
                  <a14:compatExt spid="_x0000_s14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46</xdr:row>
          <xdr:rowOff>9525</xdr:rowOff>
        </xdr:from>
        <xdr:to>
          <xdr:col>16</xdr:col>
          <xdr:colOff>238125</xdr:colOff>
          <xdr:row>46</xdr:row>
          <xdr:rowOff>200025</xdr:rowOff>
        </xdr:to>
        <xdr:sp macro="" textlink="">
          <xdr:nvSpPr>
            <xdr:cNvPr id="14805" name="Check Box 469" hidden="1">
              <a:extLst>
                <a:ext uri="{63B3BB69-23CF-44E3-9099-C40C66FF867C}">
                  <a14:compatExt spid="_x0000_s14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46</xdr:row>
          <xdr:rowOff>9525</xdr:rowOff>
        </xdr:from>
        <xdr:to>
          <xdr:col>17</xdr:col>
          <xdr:colOff>238125</xdr:colOff>
          <xdr:row>46</xdr:row>
          <xdr:rowOff>200025</xdr:rowOff>
        </xdr:to>
        <xdr:sp macro="" textlink="">
          <xdr:nvSpPr>
            <xdr:cNvPr id="14806" name="Check Box 470" hidden="1">
              <a:extLst>
                <a:ext uri="{63B3BB69-23CF-44E3-9099-C40C66FF867C}">
                  <a14:compatExt spid="_x0000_s14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46</xdr:row>
          <xdr:rowOff>9525</xdr:rowOff>
        </xdr:from>
        <xdr:to>
          <xdr:col>18</xdr:col>
          <xdr:colOff>238125</xdr:colOff>
          <xdr:row>46</xdr:row>
          <xdr:rowOff>200025</xdr:rowOff>
        </xdr:to>
        <xdr:sp macro="" textlink="">
          <xdr:nvSpPr>
            <xdr:cNvPr id="14807" name="Check Box 471" hidden="1">
              <a:extLst>
                <a:ext uri="{63B3BB69-23CF-44E3-9099-C40C66FF867C}">
                  <a14:compatExt spid="_x0000_s14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46</xdr:row>
          <xdr:rowOff>9525</xdr:rowOff>
        </xdr:from>
        <xdr:to>
          <xdr:col>19</xdr:col>
          <xdr:colOff>238125</xdr:colOff>
          <xdr:row>46</xdr:row>
          <xdr:rowOff>200025</xdr:rowOff>
        </xdr:to>
        <xdr:sp macro="" textlink="">
          <xdr:nvSpPr>
            <xdr:cNvPr id="14808" name="Check Box 472" hidden="1">
              <a:extLst>
                <a:ext uri="{63B3BB69-23CF-44E3-9099-C40C66FF867C}">
                  <a14:compatExt spid="_x0000_s14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46</xdr:row>
          <xdr:rowOff>9525</xdr:rowOff>
        </xdr:from>
        <xdr:to>
          <xdr:col>20</xdr:col>
          <xdr:colOff>238125</xdr:colOff>
          <xdr:row>46</xdr:row>
          <xdr:rowOff>200025</xdr:rowOff>
        </xdr:to>
        <xdr:sp macro="" textlink="">
          <xdr:nvSpPr>
            <xdr:cNvPr id="14809" name="Check Box 473" hidden="1">
              <a:extLst>
                <a:ext uri="{63B3BB69-23CF-44E3-9099-C40C66FF867C}">
                  <a14:compatExt spid="_x0000_s14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46</xdr:row>
          <xdr:rowOff>9525</xdr:rowOff>
        </xdr:from>
        <xdr:to>
          <xdr:col>21</xdr:col>
          <xdr:colOff>238125</xdr:colOff>
          <xdr:row>46</xdr:row>
          <xdr:rowOff>200025</xdr:rowOff>
        </xdr:to>
        <xdr:sp macro="" textlink="">
          <xdr:nvSpPr>
            <xdr:cNvPr id="14810" name="Check Box 474" hidden="1">
              <a:extLst>
                <a:ext uri="{63B3BB69-23CF-44E3-9099-C40C66FF867C}">
                  <a14:compatExt spid="_x0000_s14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46</xdr:row>
          <xdr:rowOff>9525</xdr:rowOff>
        </xdr:from>
        <xdr:to>
          <xdr:col>22</xdr:col>
          <xdr:colOff>238125</xdr:colOff>
          <xdr:row>46</xdr:row>
          <xdr:rowOff>200025</xdr:rowOff>
        </xdr:to>
        <xdr:sp macro="" textlink="">
          <xdr:nvSpPr>
            <xdr:cNvPr id="14811" name="Check Box 475" hidden="1">
              <a:extLst>
                <a:ext uri="{63B3BB69-23CF-44E3-9099-C40C66FF867C}">
                  <a14:compatExt spid="_x0000_s1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46</xdr:row>
          <xdr:rowOff>9525</xdr:rowOff>
        </xdr:from>
        <xdr:to>
          <xdr:col>23</xdr:col>
          <xdr:colOff>238125</xdr:colOff>
          <xdr:row>46</xdr:row>
          <xdr:rowOff>200025</xdr:rowOff>
        </xdr:to>
        <xdr:sp macro="" textlink="">
          <xdr:nvSpPr>
            <xdr:cNvPr id="14812" name="Check Box 476" hidden="1">
              <a:extLst>
                <a:ext uri="{63B3BB69-23CF-44E3-9099-C40C66FF867C}">
                  <a14:compatExt spid="_x0000_s14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46</xdr:row>
          <xdr:rowOff>9525</xdr:rowOff>
        </xdr:from>
        <xdr:to>
          <xdr:col>24</xdr:col>
          <xdr:colOff>238125</xdr:colOff>
          <xdr:row>46</xdr:row>
          <xdr:rowOff>200025</xdr:rowOff>
        </xdr:to>
        <xdr:sp macro="" textlink="">
          <xdr:nvSpPr>
            <xdr:cNvPr id="14813" name="Check Box 477" hidden="1">
              <a:extLst>
                <a:ext uri="{63B3BB69-23CF-44E3-9099-C40C66FF867C}">
                  <a14:compatExt spid="_x0000_s14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46</xdr:row>
          <xdr:rowOff>9525</xdr:rowOff>
        </xdr:from>
        <xdr:to>
          <xdr:col>25</xdr:col>
          <xdr:colOff>238125</xdr:colOff>
          <xdr:row>46</xdr:row>
          <xdr:rowOff>200025</xdr:rowOff>
        </xdr:to>
        <xdr:sp macro="" textlink="">
          <xdr:nvSpPr>
            <xdr:cNvPr id="14814" name="Check Box 478" hidden="1">
              <a:extLst>
                <a:ext uri="{63B3BB69-23CF-44E3-9099-C40C66FF867C}">
                  <a14:compatExt spid="_x0000_s14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xdr:row>
          <xdr:rowOff>9525</xdr:rowOff>
        </xdr:from>
        <xdr:to>
          <xdr:col>26</xdr:col>
          <xdr:colOff>238125</xdr:colOff>
          <xdr:row>46</xdr:row>
          <xdr:rowOff>200025</xdr:rowOff>
        </xdr:to>
        <xdr:sp macro="" textlink="">
          <xdr:nvSpPr>
            <xdr:cNvPr id="14815" name="Check Box 479" hidden="1">
              <a:extLst>
                <a:ext uri="{63B3BB69-23CF-44E3-9099-C40C66FF867C}">
                  <a14:compatExt spid="_x0000_s14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46</xdr:row>
          <xdr:rowOff>9525</xdr:rowOff>
        </xdr:from>
        <xdr:to>
          <xdr:col>27</xdr:col>
          <xdr:colOff>238125</xdr:colOff>
          <xdr:row>46</xdr:row>
          <xdr:rowOff>200025</xdr:rowOff>
        </xdr:to>
        <xdr:sp macro="" textlink="">
          <xdr:nvSpPr>
            <xdr:cNvPr id="14816" name="Check Box 480" hidden="1">
              <a:extLst>
                <a:ext uri="{63B3BB69-23CF-44E3-9099-C40C66FF867C}">
                  <a14:compatExt spid="_x0000_s14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32</xdr:row>
          <xdr:rowOff>95250</xdr:rowOff>
        </xdr:from>
        <xdr:to>
          <xdr:col>16</xdr:col>
          <xdr:colOff>238125</xdr:colOff>
          <xdr:row>32</xdr:row>
          <xdr:rowOff>285750</xdr:rowOff>
        </xdr:to>
        <xdr:sp macro="" textlink="">
          <xdr:nvSpPr>
            <xdr:cNvPr id="14853" name="Check Box 517" hidden="1">
              <a:extLst>
                <a:ext uri="{63B3BB69-23CF-44E3-9099-C40C66FF867C}">
                  <a14:compatExt spid="_x0000_s14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32</xdr:row>
          <xdr:rowOff>95250</xdr:rowOff>
        </xdr:from>
        <xdr:to>
          <xdr:col>17</xdr:col>
          <xdr:colOff>238125</xdr:colOff>
          <xdr:row>32</xdr:row>
          <xdr:rowOff>285750</xdr:rowOff>
        </xdr:to>
        <xdr:sp macro="" textlink="">
          <xdr:nvSpPr>
            <xdr:cNvPr id="14854" name="Check Box 518" hidden="1">
              <a:extLst>
                <a:ext uri="{63B3BB69-23CF-44E3-9099-C40C66FF867C}">
                  <a14:compatExt spid="_x0000_s14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32</xdr:row>
          <xdr:rowOff>95250</xdr:rowOff>
        </xdr:from>
        <xdr:to>
          <xdr:col>18</xdr:col>
          <xdr:colOff>238125</xdr:colOff>
          <xdr:row>32</xdr:row>
          <xdr:rowOff>285750</xdr:rowOff>
        </xdr:to>
        <xdr:sp macro="" textlink="">
          <xdr:nvSpPr>
            <xdr:cNvPr id="14855" name="Check Box 519" hidden="1">
              <a:extLst>
                <a:ext uri="{63B3BB69-23CF-44E3-9099-C40C66FF867C}">
                  <a14:compatExt spid="_x0000_s14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32</xdr:row>
          <xdr:rowOff>95250</xdr:rowOff>
        </xdr:from>
        <xdr:to>
          <xdr:col>19</xdr:col>
          <xdr:colOff>238125</xdr:colOff>
          <xdr:row>32</xdr:row>
          <xdr:rowOff>285750</xdr:rowOff>
        </xdr:to>
        <xdr:sp macro="" textlink="">
          <xdr:nvSpPr>
            <xdr:cNvPr id="14856" name="Check Box 520" hidden="1">
              <a:extLst>
                <a:ext uri="{63B3BB69-23CF-44E3-9099-C40C66FF867C}">
                  <a14:compatExt spid="_x0000_s14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32</xdr:row>
          <xdr:rowOff>95250</xdr:rowOff>
        </xdr:from>
        <xdr:to>
          <xdr:col>20</xdr:col>
          <xdr:colOff>238125</xdr:colOff>
          <xdr:row>32</xdr:row>
          <xdr:rowOff>285750</xdr:rowOff>
        </xdr:to>
        <xdr:sp macro="" textlink="">
          <xdr:nvSpPr>
            <xdr:cNvPr id="14857" name="Check Box 521" hidden="1">
              <a:extLst>
                <a:ext uri="{63B3BB69-23CF-44E3-9099-C40C66FF867C}">
                  <a14:compatExt spid="_x0000_s14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95250</xdr:rowOff>
        </xdr:from>
        <xdr:to>
          <xdr:col>21</xdr:col>
          <xdr:colOff>238125</xdr:colOff>
          <xdr:row>32</xdr:row>
          <xdr:rowOff>285750</xdr:rowOff>
        </xdr:to>
        <xdr:sp macro="" textlink="">
          <xdr:nvSpPr>
            <xdr:cNvPr id="14858" name="Check Box 522" hidden="1">
              <a:extLst>
                <a:ext uri="{63B3BB69-23CF-44E3-9099-C40C66FF867C}">
                  <a14:compatExt spid="_x0000_s14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32</xdr:row>
          <xdr:rowOff>95250</xdr:rowOff>
        </xdr:from>
        <xdr:to>
          <xdr:col>22</xdr:col>
          <xdr:colOff>238125</xdr:colOff>
          <xdr:row>32</xdr:row>
          <xdr:rowOff>285750</xdr:rowOff>
        </xdr:to>
        <xdr:sp macro="" textlink="">
          <xdr:nvSpPr>
            <xdr:cNvPr id="14859" name="Check Box 523" hidden="1">
              <a:extLst>
                <a:ext uri="{63B3BB69-23CF-44E3-9099-C40C66FF867C}">
                  <a14:compatExt spid="_x0000_s14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32</xdr:row>
          <xdr:rowOff>95250</xdr:rowOff>
        </xdr:from>
        <xdr:to>
          <xdr:col>23</xdr:col>
          <xdr:colOff>238125</xdr:colOff>
          <xdr:row>32</xdr:row>
          <xdr:rowOff>285750</xdr:rowOff>
        </xdr:to>
        <xdr:sp macro="" textlink="">
          <xdr:nvSpPr>
            <xdr:cNvPr id="14860" name="Check Box 524" hidden="1">
              <a:extLst>
                <a:ext uri="{63B3BB69-23CF-44E3-9099-C40C66FF867C}">
                  <a14:compatExt spid="_x0000_s14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32</xdr:row>
          <xdr:rowOff>95250</xdr:rowOff>
        </xdr:from>
        <xdr:to>
          <xdr:col>24</xdr:col>
          <xdr:colOff>238125</xdr:colOff>
          <xdr:row>32</xdr:row>
          <xdr:rowOff>285750</xdr:rowOff>
        </xdr:to>
        <xdr:sp macro="" textlink="">
          <xdr:nvSpPr>
            <xdr:cNvPr id="14861" name="Check Box 525" hidden="1">
              <a:extLst>
                <a:ext uri="{63B3BB69-23CF-44E3-9099-C40C66FF867C}">
                  <a14:compatExt spid="_x0000_s14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32</xdr:row>
          <xdr:rowOff>95250</xdr:rowOff>
        </xdr:from>
        <xdr:to>
          <xdr:col>25</xdr:col>
          <xdr:colOff>238125</xdr:colOff>
          <xdr:row>32</xdr:row>
          <xdr:rowOff>285750</xdr:rowOff>
        </xdr:to>
        <xdr:sp macro="" textlink="">
          <xdr:nvSpPr>
            <xdr:cNvPr id="14862" name="Check Box 526" hidden="1">
              <a:extLst>
                <a:ext uri="{63B3BB69-23CF-44E3-9099-C40C66FF867C}">
                  <a14:compatExt spid="_x0000_s14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32</xdr:row>
          <xdr:rowOff>95250</xdr:rowOff>
        </xdr:from>
        <xdr:to>
          <xdr:col>26</xdr:col>
          <xdr:colOff>238125</xdr:colOff>
          <xdr:row>32</xdr:row>
          <xdr:rowOff>285750</xdr:rowOff>
        </xdr:to>
        <xdr:sp macro="" textlink="">
          <xdr:nvSpPr>
            <xdr:cNvPr id="14863" name="Check Box 527" hidden="1">
              <a:extLst>
                <a:ext uri="{63B3BB69-23CF-44E3-9099-C40C66FF867C}">
                  <a14:compatExt spid="_x0000_s14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32</xdr:row>
          <xdr:rowOff>95250</xdr:rowOff>
        </xdr:from>
        <xdr:to>
          <xdr:col>27</xdr:col>
          <xdr:colOff>238125</xdr:colOff>
          <xdr:row>32</xdr:row>
          <xdr:rowOff>285750</xdr:rowOff>
        </xdr:to>
        <xdr:sp macro="" textlink="">
          <xdr:nvSpPr>
            <xdr:cNvPr id="14864" name="Check Box 528" hidden="1">
              <a:extLst>
                <a:ext uri="{63B3BB69-23CF-44E3-9099-C40C66FF867C}">
                  <a14:compatExt spid="_x0000_s14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95250</xdr:rowOff>
        </xdr:from>
        <xdr:to>
          <xdr:col>16</xdr:col>
          <xdr:colOff>238125</xdr:colOff>
          <xdr:row>27</xdr:row>
          <xdr:rowOff>285750</xdr:rowOff>
        </xdr:to>
        <xdr:sp macro="" textlink="">
          <xdr:nvSpPr>
            <xdr:cNvPr id="14865" name="Check Box 529" hidden="1">
              <a:extLst>
                <a:ext uri="{63B3BB69-23CF-44E3-9099-C40C66FF867C}">
                  <a14:compatExt spid="_x0000_s14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27</xdr:row>
          <xdr:rowOff>95250</xdr:rowOff>
        </xdr:from>
        <xdr:to>
          <xdr:col>17</xdr:col>
          <xdr:colOff>238125</xdr:colOff>
          <xdr:row>27</xdr:row>
          <xdr:rowOff>285750</xdr:rowOff>
        </xdr:to>
        <xdr:sp macro="" textlink="">
          <xdr:nvSpPr>
            <xdr:cNvPr id="14866" name="Check Box 530" hidden="1">
              <a:extLst>
                <a:ext uri="{63B3BB69-23CF-44E3-9099-C40C66FF867C}">
                  <a14:compatExt spid="_x0000_s14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27</xdr:row>
          <xdr:rowOff>95250</xdr:rowOff>
        </xdr:from>
        <xdr:to>
          <xdr:col>18</xdr:col>
          <xdr:colOff>238125</xdr:colOff>
          <xdr:row>27</xdr:row>
          <xdr:rowOff>285750</xdr:rowOff>
        </xdr:to>
        <xdr:sp macro="" textlink="">
          <xdr:nvSpPr>
            <xdr:cNvPr id="14867" name="Check Box 531" hidden="1">
              <a:extLst>
                <a:ext uri="{63B3BB69-23CF-44E3-9099-C40C66FF867C}">
                  <a14:compatExt spid="_x0000_s14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27</xdr:row>
          <xdr:rowOff>95250</xdr:rowOff>
        </xdr:from>
        <xdr:to>
          <xdr:col>19</xdr:col>
          <xdr:colOff>238125</xdr:colOff>
          <xdr:row>27</xdr:row>
          <xdr:rowOff>285750</xdr:rowOff>
        </xdr:to>
        <xdr:sp macro="" textlink="">
          <xdr:nvSpPr>
            <xdr:cNvPr id="14868" name="Check Box 532" hidden="1">
              <a:extLst>
                <a:ext uri="{63B3BB69-23CF-44E3-9099-C40C66FF867C}">
                  <a14:compatExt spid="_x0000_s14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27</xdr:row>
          <xdr:rowOff>95250</xdr:rowOff>
        </xdr:from>
        <xdr:to>
          <xdr:col>20</xdr:col>
          <xdr:colOff>238125</xdr:colOff>
          <xdr:row>27</xdr:row>
          <xdr:rowOff>285750</xdr:rowOff>
        </xdr:to>
        <xdr:sp macro="" textlink="">
          <xdr:nvSpPr>
            <xdr:cNvPr id="14869" name="Check Box 533" hidden="1">
              <a:extLst>
                <a:ext uri="{63B3BB69-23CF-44E3-9099-C40C66FF867C}">
                  <a14:compatExt spid="_x0000_s14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27</xdr:row>
          <xdr:rowOff>95250</xdr:rowOff>
        </xdr:from>
        <xdr:to>
          <xdr:col>21</xdr:col>
          <xdr:colOff>238125</xdr:colOff>
          <xdr:row>27</xdr:row>
          <xdr:rowOff>285750</xdr:rowOff>
        </xdr:to>
        <xdr:sp macro="" textlink="">
          <xdr:nvSpPr>
            <xdr:cNvPr id="14870" name="Check Box 534" hidden="1">
              <a:extLst>
                <a:ext uri="{63B3BB69-23CF-44E3-9099-C40C66FF867C}">
                  <a14:compatExt spid="_x0000_s14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27</xdr:row>
          <xdr:rowOff>95250</xdr:rowOff>
        </xdr:from>
        <xdr:to>
          <xdr:col>22</xdr:col>
          <xdr:colOff>238125</xdr:colOff>
          <xdr:row>27</xdr:row>
          <xdr:rowOff>285750</xdr:rowOff>
        </xdr:to>
        <xdr:sp macro="" textlink="">
          <xdr:nvSpPr>
            <xdr:cNvPr id="14871" name="Check Box 535" hidden="1">
              <a:extLst>
                <a:ext uri="{63B3BB69-23CF-44E3-9099-C40C66FF867C}">
                  <a14:compatExt spid="_x0000_s14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27</xdr:row>
          <xdr:rowOff>95250</xdr:rowOff>
        </xdr:from>
        <xdr:to>
          <xdr:col>23</xdr:col>
          <xdr:colOff>238125</xdr:colOff>
          <xdr:row>27</xdr:row>
          <xdr:rowOff>285750</xdr:rowOff>
        </xdr:to>
        <xdr:sp macro="" textlink="">
          <xdr:nvSpPr>
            <xdr:cNvPr id="14872" name="Check Box 536" hidden="1">
              <a:extLst>
                <a:ext uri="{63B3BB69-23CF-44E3-9099-C40C66FF867C}">
                  <a14:compatExt spid="_x0000_s148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27</xdr:row>
          <xdr:rowOff>95250</xdr:rowOff>
        </xdr:from>
        <xdr:to>
          <xdr:col>24</xdr:col>
          <xdr:colOff>238125</xdr:colOff>
          <xdr:row>27</xdr:row>
          <xdr:rowOff>285750</xdr:rowOff>
        </xdr:to>
        <xdr:sp macro="" textlink="">
          <xdr:nvSpPr>
            <xdr:cNvPr id="14873" name="Check Box 537" hidden="1">
              <a:extLst>
                <a:ext uri="{63B3BB69-23CF-44E3-9099-C40C66FF867C}">
                  <a14:compatExt spid="_x0000_s14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95250</xdr:rowOff>
        </xdr:from>
        <xdr:to>
          <xdr:col>25</xdr:col>
          <xdr:colOff>238125</xdr:colOff>
          <xdr:row>27</xdr:row>
          <xdr:rowOff>285750</xdr:rowOff>
        </xdr:to>
        <xdr:sp macro="" textlink="">
          <xdr:nvSpPr>
            <xdr:cNvPr id="14874" name="Check Box 538" hidden="1">
              <a:extLst>
                <a:ext uri="{63B3BB69-23CF-44E3-9099-C40C66FF867C}">
                  <a14:compatExt spid="_x0000_s148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27</xdr:row>
          <xdr:rowOff>95250</xdr:rowOff>
        </xdr:from>
        <xdr:to>
          <xdr:col>26</xdr:col>
          <xdr:colOff>238125</xdr:colOff>
          <xdr:row>27</xdr:row>
          <xdr:rowOff>285750</xdr:rowOff>
        </xdr:to>
        <xdr:sp macro="" textlink="">
          <xdr:nvSpPr>
            <xdr:cNvPr id="14875" name="Check Box 539" hidden="1">
              <a:extLst>
                <a:ext uri="{63B3BB69-23CF-44E3-9099-C40C66FF867C}">
                  <a14:compatExt spid="_x0000_s14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27</xdr:row>
          <xdr:rowOff>95250</xdr:rowOff>
        </xdr:from>
        <xdr:to>
          <xdr:col>27</xdr:col>
          <xdr:colOff>238125</xdr:colOff>
          <xdr:row>27</xdr:row>
          <xdr:rowOff>285750</xdr:rowOff>
        </xdr:to>
        <xdr:sp macro="" textlink="">
          <xdr:nvSpPr>
            <xdr:cNvPr id="14876" name="Check Box 540" hidden="1">
              <a:extLst>
                <a:ext uri="{63B3BB69-23CF-44E3-9099-C40C66FF867C}">
                  <a14:compatExt spid="_x0000_s14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95250</xdr:rowOff>
        </xdr:from>
        <xdr:to>
          <xdr:col>16</xdr:col>
          <xdr:colOff>238125</xdr:colOff>
          <xdr:row>28</xdr:row>
          <xdr:rowOff>285750</xdr:rowOff>
        </xdr:to>
        <xdr:sp macro="" textlink="">
          <xdr:nvSpPr>
            <xdr:cNvPr id="14877" name="Check Box 541" hidden="1">
              <a:extLst>
                <a:ext uri="{63B3BB69-23CF-44E3-9099-C40C66FF867C}">
                  <a14:compatExt spid="_x0000_s148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28</xdr:row>
          <xdr:rowOff>95250</xdr:rowOff>
        </xdr:from>
        <xdr:to>
          <xdr:col>17</xdr:col>
          <xdr:colOff>238125</xdr:colOff>
          <xdr:row>28</xdr:row>
          <xdr:rowOff>285750</xdr:rowOff>
        </xdr:to>
        <xdr:sp macro="" textlink="">
          <xdr:nvSpPr>
            <xdr:cNvPr id="14878" name="Check Box 542" hidden="1">
              <a:extLst>
                <a:ext uri="{63B3BB69-23CF-44E3-9099-C40C66FF867C}">
                  <a14:compatExt spid="_x0000_s14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28</xdr:row>
          <xdr:rowOff>95250</xdr:rowOff>
        </xdr:from>
        <xdr:to>
          <xdr:col>18</xdr:col>
          <xdr:colOff>238125</xdr:colOff>
          <xdr:row>28</xdr:row>
          <xdr:rowOff>285750</xdr:rowOff>
        </xdr:to>
        <xdr:sp macro="" textlink="">
          <xdr:nvSpPr>
            <xdr:cNvPr id="14879" name="Check Box 543" hidden="1">
              <a:extLst>
                <a:ext uri="{63B3BB69-23CF-44E3-9099-C40C66FF867C}">
                  <a14:compatExt spid="_x0000_s14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95250</xdr:rowOff>
        </xdr:from>
        <xdr:to>
          <xdr:col>19</xdr:col>
          <xdr:colOff>238125</xdr:colOff>
          <xdr:row>28</xdr:row>
          <xdr:rowOff>285750</xdr:rowOff>
        </xdr:to>
        <xdr:sp macro="" textlink="">
          <xdr:nvSpPr>
            <xdr:cNvPr id="14880" name="Check Box 544" hidden="1">
              <a:extLst>
                <a:ext uri="{63B3BB69-23CF-44E3-9099-C40C66FF867C}">
                  <a14:compatExt spid="_x0000_s14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28</xdr:row>
          <xdr:rowOff>95250</xdr:rowOff>
        </xdr:from>
        <xdr:to>
          <xdr:col>20</xdr:col>
          <xdr:colOff>238125</xdr:colOff>
          <xdr:row>28</xdr:row>
          <xdr:rowOff>285750</xdr:rowOff>
        </xdr:to>
        <xdr:sp macro="" textlink="">
          <xdr:nvSpPr>
            <xdr:cNvPr id="14881" name="Check Box 545" hidden="1">
              <a:extLst>
                <a:ext uri="{63B3BB69-23CF-44E3-9099-C40C66FF867C}">
                  <a14:compatExt spid="_x0000_s148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95250</xdr:rowOff>
        </xdr:from>
        <xdr:to>
          <xdr:col>21</xdr:col>
          <xdr:colOff>238125</xdr:colOff>
          <xdr:row>28</xdr:row>
          <xdr:rowOff>285750</xdr:rowOff>
        </xdr:to>
        <xdr:sp macro="" textlink="">
          <xdr:nvSpPr>
            <xdr:cNvPr id="14882" name="Check Box 546" hidden="1">
              <a:extLst>
                <a:ext uri="{63B3BB69-23CF-44E3-9099-C40C66FF867C}">
                  <a14:compatExt spid="_x0000_s148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28</xdr:row>
          <xdr:rowOff>95250</xdr:rowOff>
        </xdr:from>
        <xdr:to>
          <xdr:col>22</xdr:col>
          <xdr:colOff>238125</xdr:colOff>
          <xdr:row>28</xdr:row>
          <xdr:rowOff>285750</xdr:rowOff>
        </xdr:to>
        <xdr:sp macro="" textlink="">
          <xdr:nvSpPr>
            <xdr:cNvPr id="14883" name="Check Box 547" hidden="1">
              <a:extLst>
                <a:ext uri="{63B3BB69-23CF-44E3-9099-C40C66FF867C}">
                  <a14:compatExt spid="_x0000_s148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95250</xdr:rowOff>
        </xdr:from>
        <xdr:to>
          <xdr:col>23</xdr:col>
          <xdr:colOff>238125</xdr:colOff>
          <xdr:row>28</xdr:row>
          <xdr:rowOff>285750</xdr:rowOff>
        </xdr:to>
        <xdr:sp macro="" textlink="">
          <xdr:nvSpPr>
            <xdr:cNvPr id="14884" name="Check Box 548" hidden="1">
              <a:extLst>
                <a:ext uri="{63B3BB69-23CF-44E3-9099-C40C66FF867C}">
                  <a14:compatExt spid="_x0000_s148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28</xdr:row>
          <xdr:rowOff>95250</xdr:rowOff>
        </xdr:from>
        <xdr:to>
          <xdr:col>24</xdr:col>
          <xdr:colOff>238125</xdr:colOff>
          <xdr:row>28</xdr:row>
          <xdr:rowOff>285750</xdr:rowOff>
        </xdr:to>
        <xdr:sp macro="" textlink="">
          <xdr:nvSpPr>
            <xdr:cNvPr id="14885" name="Check Box 549" hidden="1">
              <a:extLst>
                <a:ext uri="{63B3BB69-23CF-44E3-9099-C40C66FF867C}">
                  <a14:compatExt spid="_x0000_s148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28</xdr:row>
          <xdr:rowOff>95250</xdr:rowOff>
        </xdr:from>
        <xdr:to>
          <xdr:col>25</xdr:col>
          <xdr:colOff>238125</xdr:colOff>
          <xdr:row>28</xdr:row>
          <xdr:rowOff>285750</xdr:rowOff>
        </xdr:to>
        <xdr:sp macro="" textlink="">
          <xdr:nvSpPr>
            <xdr:cNvPr id="14886" name="Check Box 550" hidden="1">
              <a:extLst>
                <a:ext uri="{63B3BB69-23CF-44E3-9099-C40C66FF867C}">
                  <a14:compatExt spid="_x0000_s14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28</xdr:row>
          <xdr:rowOff>95250</xdr:rowOff>
        </xdr:from>
        <xdr:to>
          <xdr:col>26</xdr:col>
          <xdr:colOff>238125</xdr:colOff>
          <xdr:row>28</xdr:row>
          <xdr:rowOff>285750</xdr:rowOff>
        </xdr:to>
        <xdr:sp macro="" textlink="">
          <xdr:nvSpPr>
            <xdr:cNvPr id="14887" name="Check Box 551" hidden="1">
              <a:extLst>
                <a:ext uri="{63B3BB69-23CF-44E3-9099-C40C66FF867C}">
                  <a14:compatExt spid="_x0000_s14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28</xdr:row>
          <xdr:rowOff>95250</xdr:rowOff>
        </xdr:from>
        <xdr:to>
          <xdr:col>27</xdr:col>
          <xdr:colOff>238125</xdr:colOff>
          <xdr:row>28</xdr:row>
          <xdr:rowOff>285750</xdr:rowOff>
        </xdr:to>
        <xdr:sp macro="" textlink="">
          <xdr:nvSpPr>
            <xdr:cNvPr id="14888" name="Check Box 552" hidden="1">
              <a:extLst>
                <a:ext uri="{63B3BB69-23CF-44E3-9099-C40C66FF867C}">
                  <a14:compatExt spid="_x0000_s14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11</xdr:row>
          <xdr:rowOff>219075</xdr:rowOff>
        </xdr:from>
        <xdr:to>
          <xdr:col>15</xdr:col>
          <xdr:colOff>438150</xdr:colOff>
          <xdr:row>13</xdr:row>
          <xdr:rowOff>19050</xdr:rowOff>
        </xdr:to>
        <xdr:sp macro="" textlink="">
          <xdr:nvSpPr>
            <xdr:cNvPr id="14889" name="Check Box 553" hidden="1">
              <a:extLst>
                <a:ext uri="{63B3BB69-23CF-44E3-9099-C40C66FF867C}">
                  <a14:compatExt spid="_x0000_s14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890" name="Check Box 554" hidden="1">
              <a:extLst>
                <a:ext uri="{63B3BB69-23CF-44E3-9099-C40C66FF867C}">
                  <a14:compatExt spid="_x0000_s14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891" name="Check Box 555" hidden="1">
              <a:extLst>
                <a:ext uri="{63B3BB69-23CF-44E3-9099-C40C66FF867C}">
                  <a14:compatExt spid="_x0000_s148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14892" name="Check Box 556" hidden="1">
              <a:extLst>
                <a:ext uri="{63B3BB69-23CF-44E3-9099-C40C66FF867C}">
                  <a14:compatExt spid="_x0000_s148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14893" name="Check Box 557" hidden="1">
              <a:extLst>
                <a:ext uri="{63B3BB69-23CF-44E3-9099-C40C66FF867C}">
                  <a14:compatExt spid="_x0000_s148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14894" name="Check Box 558" hidden="1">
              <a:extLst>
                <a:ext uri="{63B3BB69-23CF-44E3-9099-C40C66FF867C}">
                  <a14:compatExt spid="_x0000_s148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14895" name="Check Box 559" hidden="1">
              <a:extLst>
                <a:ext uri="{63B3BB69-23CF-44E3-9099-C40C66FF867C}">
                  <a14:compatExt spid="_x0000_s148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14896" name="Check Box 560" hidden="1">
              <a:extLst>
                <a:ext uri="{63B3BB69-23CF-44E3-9099-C40C66FF867C}">
                  <a14:compatExt spid="_x0000_s148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14897" name="Check Box 561" hidden="1">
              <a:extLst>
                <a:ext uri="{63B3BB69-23CF-44E3-9099-C40C66FF867C}">
                  <a14:compatExt spid="_x0000_s14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14898" name="Check Box 562" hidden="1">
              <a:extLst>
                <a:ext uri="{63B3BB69-23CF-44E3-9099-C40C66FF867C}">
                  <a14:compatExt spid="_x0000_s14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14899" name="Check Box 563" hidden="1">
              <a:extLst>
                <a:ext uri="{63B3BB69-23CF-44E3-9099-C40C66FF867C}">
                  <a14:compatExt spid="_x0000_s14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14900" name="Check Box 564" hidden="1">
              <a:extLst>
                <a:ext uri="{63B3BB69-23CF-44E3-9099-C40C66FF867C}">
                  <a14:compatExt spid="_x0000_s14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14901" name="Check Box 565" hidden="1">
              <a:extLst>
                <a:ext uri="{63B3BB69-23CF-44E3-9099-C40C66FF867C}">
                  <a14:compatExt spid="_x0000_s14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9525</xdr:rowOff>
        </xdr:from>
        <xdr:to>
          <xdr:col>26</xdr:col>
          <xdr:colOff>238125</xdr:colOff>
          <xdr:row>11</xdr:row>
          <xdr:rowOff>200025</xdr:rowOff>
        </xdr:to>
        <xdr:sp macro="" textlink="">
          <xdr:nvSpPr>
            <xdr:cNvPr id="14902" name="Check Box 566" hidden="1">
              <a:extLst>
                <a:ext uri="{63B3BB69-23CF-44E3-9099-C40C66FF867C}">
                  <a14:compatExt spid="_x0000_s14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11</xdr:row>
          <xdr:rowOff>9525</xdr:rowOff>
        </xdr:from>
        <xdr:to>
          <xdr:col>27</xdr:col>
          <xdr:colOff>238125</xdr:colOff>
          <xdr:row>11</xdr:row>
          <xdr:rowOff>200025</xdr:rowOff>
        </xdr:to>
        <xdr:sp macro="" textlink="">
          <xdr:nvSpPr>
            <xdr:cNvPr id="14903" name="Check Box 567" hidden="1">
              <a:extLst>
                <a:ext uri="{63B3BB69-23CF-44E3-9099-C40C66FF867C}">
                  <a14:compatExt spid="_x0000_s14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43</xdr:row>
          <xdr:rowOff>9525</xdr:rowOff>
        </xdr:from>
        <xdr:to>
          <xdr:col>27</xdr:col>
          <xdr:colOff>238125</xdr:colOff>
          <xdr:row>43</xdr:row>
          <xdr:rowOff>200025</xdr:rowOff>
        </xdr:to>
        <xdr:sp macro="" textlink="">
          <xdr:nvSpPr>
            <xdr:cNvPr id="14904" name="Check Box 568" hidden="1">
              <a:extLst>
                <a:ext uri="{63B3BB69-23CF-44E3-9099-C40C66FF867C}">
                  <a14:compatExt spid="_x0000_s14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44</xdr:row>
          <xdr:rowOff>9525</xdr:rowOff>
        </xdr:from>
        <xdr:to>
          <xdr:col>27</xdr:col>
          <xdr:colOff>238125</xdr:colOff>
          <xdr:row>44</xdr:row>
          <xdr:rowOff>200025</xdr:rowOff>
        </xdr:to>
        <xdr:sp macro="" textlink="">
          <xdr:nvSpPr>
            <xdr:cNvPr id="14905" name="Check Box 569" hidden="1">
              <a:extLst>
                <a:ext uri="{63B3BB69-23CF-44E3-9099-C40C66FF867C}">
                  <a14:compatExt spid="_x0000_s14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45</xdr:row>
          <xdr:rowOff>9525</xdr:rowOff>
        </xdr:from>
        <xdr:to>
          <xdr:col>27</xdr:col>
          <xdr:colOff>238125</xdr:colOff>
          <xdr:row>45</xdr:row>
          <xdr:rowOff>200025</xdr:rowOff>
        </xdr:to>
        <xdr:sp macro="" textlink="">
          <xdr:nvSpPr>
            <xdr:cNvPr id="14906" name="Check Box 570" hidden="1">
              <a:extLst>
                <a:ext uri="{63B3BB69-23CF-44E3-9099-C40C66FF867C}">
                  <a14:compatExt spid="_x0000_s14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40</xdr:row>
          <xdr:rowOff>9525</xdr:rowOff>
        </xdr:from>
        <xdr:to>
          <xdr:col>27</xdr:col>
          <xdr:colOff>238125</xdr:colOff>
          <xdr:row>40</xdr:row>
          <xdr:rowOff>200025</xdr:rowOff>
        </xdr:to>
        <xdr:sp macro="" textlink="">
          <xdr:nvSpPr>
            <xdr:cNvPr id="14907" name="Check Box 571" hidden="1">
              <a:extLst>
                <a:ext uri="{63B3BB69-23CF-44E3-9099-C40C66FF867C}">
                  <a14:compatExt spid="_x0000_s14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18</xdr:row>
          <xdr:rowOff>9525</xdr:rowOff>
        </xdr:from>
        <xdr:to>
          <xdr:col>27</xdr:col>
          <xdr:colOff>238125</xdr:colOff>
          <xdr:row>18</xdr:row>
          <xdr:rowOff>200025</xdr:rowOff>
        </xdr:to>
        <xdr:sp macro="" textlink="">
          <xdr:nvSpPr>
            <xdr:cNvPr id="14908" name="Check Box 572" hidden="1">
              <a:extLst>
                <a:ext uri="{63B3BB69-23CF-44E3-9099-C40C66FF867C}">
                  <a14:compatExt spid="_x0000_s14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47</xdr:row>
          <xdr:rowOff>9525</xdr:rowOff>
        </xdr:from>
        <xdr:to>
          <xdr:col>27</xdr:col>
          <xdr:colOff>238125</xdr:colOff>
          <xdr:row>47</xdr:row>
          <xdr:rowOff>200025</xdr:rowOff>
        </xdr:to>
        <xdr:sp macro="" textlink="">
          <xdr:nvSpPr>
            <xdr:cNvPr id="14909" name="Check Box 573" hidden="1">
              <a:extLst>
                <a:ext uri="{63B3BB69-23CF-44E3-9099-C40C66FF867C}">
                  <a14:compatExt spid="_x0000_s14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39</xdr:row>
          <xdr:rowOff>0</xdr:rowOff>
        </xdr:from>
        <xdr:to>
          <xdr:col>16</xdr:col>
          <xdr:colOff>238125</xdr:colOff>
          <xdr:row>39</xdr:row>
          <xdr:rowOff>190500</xdr:rowOff>
        </xdr:to>
        <xdr:sp macro="" textlink="">
          <xdr:nvSpPr>
            <xdr:cNvPr id="14982" name="Check Box 646" hidden="1">
              <a:extLst>
                <a:ext uri="{63B3BB69-23CF-44E3-9099-C40C66FF867C}">
                  <a14:compatExt spid="_x0000_s14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39</xdr:row>
          <xdr:rowOff>0</xdr:rowOff>
        </xdr:from>
        <xdr:to>
          <xdr:col>17</xdr:col>
          <xdr:colOff>238125</xdr:colOff>
          <xdr:row>39</xdr:row>
          <xdr:rowOff>190500</xdr:rowOff>
        </xdr:to>
        <xdr:sp macro="" textlink="">
          <xdr:nvSpPr>
            <xdr:cNvPr id="14983" name="Check Box 647" hidden="1">
              <a:extLst>
                <a:ext uri="{63B3BB69-23CF-44E3-9099-C40C66FF867C}">
                  <a14:compatExt spid="_x0000_s14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39</xdr:row>
          <xdr:rowOff>0</xdr:rowOff>
        </xdr:from>
        <xdr:to>
          <xdr:col>18</xdr:col>
          <xdr:colOff>238125</xdr:colOff>
          <xdr:row>39</xdr:row>
          <xdr:rowOff>190500</xdr:rowOff>
        </xdr:to>
        <xdr:sp macro="" textlink="">
          <xdr:nvSpPr>
            <xdr:cNvPr id="14984" name="Check Box 648" hidden="1">
              <a:extLst>
                <a:ext uri="{63B3BB69-23CF-44E3-9099-C40C66FF867C}">
                  <a14:compatExt spid="_x0000_s14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39</xdr:row>
          <xdr:rowOff>0</xdr:rowOff>
        </xdr:from>
        <xdr:to>
          <xdr:col>19</xdr:col>
          <xdr:colOff>238125</xdr:colOff>
          <xdr:row>39</xdr:row>
          <xdr:rowOff>190500</xdr:rowOff>
        </xdr:to>
        <xdr:sp macro="" textlink="">
          <xdr:nvSpPr>
            <xdr:cNvPr id="14985" name="Check Box 649" hidden="1">
              <a:extLst>
                <a:ext uri="{63B3BB69-23CF-44E3-9099-C40C66FF867C}">
                  <a14:compatExt spid="_x0000_s14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39</xdr:row>
          <xdr:rowOff>0</xdr:rowOff>
        </xdr:from>
        <xdr:to>
          <xdr:col>20</xdr:col>
          <xdr:colOff>238125</xdr:colOff>
          <xdr:row>39</xdr:row>
          <xdr:rowOff>190500</xdr:rowOff>
        </xdr:to>
        <xdr:sp macro="" textlink="">
          <xdr:nvSpPr>
            <xdr:cNvPr id="14986" name="Check Box 650" hidden="1">
              <a:extLst>
                <a:ext uri="{63B3BB69-23CF-44E3-9099-C40C66FF867C}">
                  <a14:compatExt spid="_x0000_s14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39</xdr:row>
          <xdr:rowOff>0</xdr:rowOff>
        </xdr:from>
        <xdr:to>
          <xdr:col>21</xdr:col>
          <xdr:colOff>238125</xdr:colOff>
          <xdr:row>39</xdr:row>
          <xdr:rowOff>190500</xdr:rowOff>
        </xdr:to>
        <xdr:sp macro="" textlink="">
          <xdr:nvSpPr>
            <xdr:cNvPr id="14987" name="Check Box 651" hidden="1">
              <a:extLst>
                <a:ext uri="{63B3BB69-23CF-44E3-9099-C40C66FF867C}">
                  <a14:compatExt spid="_x0000_s14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39</xdr:row>
          <xdr:rowOff>0</xdr:rowOff>
        </xdr:from>
        <xdr:to>
          <xdr:col>22</xdr:col>
          <xdr:colOff>238125</xdr:colOff>
          <xdr:row>39</xdr:row>
          <xdr:rowOff>190500</xdr:rowOff>
        </xdr:to>
        <xdr:sp macro="" textlink="">
          <xdr:nvSpPr>
            <xdr:cNvPr id="14988" name="Check Box 652" hidden="1">
              <a:extLst>
                <a:ext uri="{63B3BB69-23CF-44E3-9099-C40C66FF867C}">
                  <a14:compatExt spid="_x0000_s14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39</xdr:row>
          <xdr:rowOff>0</xdr:rowOff>
        </xdr:from>
        <xdr:to>
          <xdr:col>23</xdr:col>
          <xdr:colOff>238125</xdr:colOff>
          <xdr:row>39</xdr:row>
          <xdr:rowOff>190500</xdr:rowOff>
        </xdr:to>
        <xdr:sp macro="" textlink="">
          <xdr:nvSpPr>
            <xdr:cNvPr id="14989" name="Check Box 653" hidden="1">
              <a:extLst>
                <a:ext uri="{63B3BB69-23CF-44E3-9099-C40C66FF867C}">
                  <a14:compatExt spid="_x0000_s14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39</xdr:row>
          <xdr:rowOff>0</xdr:rowOff>
        </xdr:from>
        <xdr:to>
          <xdr:col>24</xdr:col>
          <xdr:colOff>238125</xdr:colOff>
          <xdr:row>39</xdr:row>
          <xdr:rowOff>190500</xdr:rowOff>
        </xdr:to>
        <xdr:sp macro="" textlink="">
          <xdr:nvSpPr>
            <xdr:cNvPr id="14990" name="Check Box 654" hidden="1">
              <a:extLst>
                <a:ext uri="{63B3BB69-23CF-44E3-9099-C40C66FF867C}">
                  <a14:compatExt spid="_x0000_s14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39</xdr:row>
          <xdr:rowOff>0</xdr:rowOff>
        </xdr:from>
        <xdr:to>
          <xdr:col>25</xdr:col>
          <xdr:colOff>238125</xdr:colOff>
          <xdr:row>39</xdr:row>
          <xdr:rowOff>190500</xdr:rowOff>
        </xdr:to>
        <xdr:sp macro="" textlink="">
          <xdr:nvSpPr>
            <xdr:cNvPr id="14991" name="Check Box 655" hidden="1">
              <a:extLst>
                <a:ext uri="{63B3BB69-23CF-44E3-9099-C40C66FF867C}">
                  <a14:compatExt spid="_x0000_s14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39</xdr:row>
          <xdr:rowOff>0</xdr:rowOff>
        </xdr:from>
        <xdr:to>
          <xdr:col>26</xdr:col>
          <xdr:colOff>238125</xdr:colOff>
          <xdr:row>39</xdr:row>
          <xdr:rowOff>190500</xdr:rowOff>
        </xdr:to>
        <xdr:sp macro="" textlink="">
          <xdr:nvSpPr>
            <xdr:cNvPr id="14992" name="Check Box 656" hidden="1">
              <a:extLst>
                <a:ext uri="{63B3BB69-23CF-44E3-9099-C40C66FF867C}">
                  <a14:compatExt spid="_x0000_s14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39</xdr:row>
          <xdr:rowOff>0</xdr:rowOff>
        </xdr:from>
        <xdr:to>
          <xdr:col>27</xdr:col>
          <xdr:colOff>238125</xdr:colOff>
          <xdr:row>39</xdr:row>
          <xdr:rowOff>190500</xdr:rowOff>
        </xdr:to>
        <xdr:sp macro="" textlink="">
          <xdr:nvSpPr>
            <xdr:cNvPr id="14993" name="Check Box 657" hidden="1">
              <a:extLst>
                <a:ext uri="{63B3BB69-23CF-44E3-9099-C40C66FF867C}">
                  <a14:compatExt spid="_x0000_s1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14994" name="Check Box 658" hidden="1">
              <a:extLst>
                <a:ext uri="{63B3BB69-23CF-44E3-9099-C40C66FF867C}">
                  <a14:compatExt spid="_x0000_s14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14995" name="Check Box 659" hidden="1">
              <a:extLst>
                <a:ext uri="{63B3BB69-23CF-44E3-9099-C40C66FF867C}">
                  <a14:compatExt spid="_x0000_s14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14996" name="Check Box 660" hidden="1">
              <a:extLst>
                <a:ext uri="{63B3BB69-23CF-44E3-9099-C40C66FF867C}">
                  <a14:compatExt spid="_x0000_s14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14997" name="Check Box 661" hidden="1">
              <a:extLst>
                <a:ext uri="{63B3BB69-23CF-44E3-9099-C40C66FF867C}">
                  <a14:compatExt spid="_x0000_s14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14998" name="Check Box 662" hidden="1">
              <a:extLst>
                <a:ext uri="{63B3BB69-23CF-44E3-9099-C40C66FF867C}">
                  <a14:compatExt spid="_x0000_s14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14999" name="Check Box 663" hidden="1">
              <a:extLst>
                <a:ext uri="{63B3BB69-23CF-44E3-9099-C40C66FF867C}">
                  <a14:compatExt spid="_x0000_s14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15000" name="Check Box 664" hidden="1">
              <a:extLst>
                <a:ext uri="{63B3BB69-23CF-44E3-9099-C40C66FF867C}">
                  <a14:compatExt spid="_x0000_s15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15001" name="Check Box 665" hidden="1">
              <a:extLst>
                <a:ext uri="{63B3BB69-23CF-44E3-9099-C40C66FF867C}">
                  <a14:compatExt spid="_x0000_s15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15002" name="Check Box 666" hidden="1">
              <a:extLst>
                <a:ext uri="{63B3BB69-23CF-44E3-9099-C40C66FF867C}">
                  <a14:compatExt spid="_x0000_s15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15003" name="Check Box 667" hidden="1">
              <a:extLst>
                <a:ext uri="{63B3BB69-23CF-44E3-9099-C40C66FF867C}">
                  <a14:compatExt spid="_x0000_s15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13</xdr:row>
          <xdr:rowOff>9525</xdr:rowOff>
        </xdr:from>
        <xdr:to>
          <xdr:col>26</xdr:col>
          <xdr:colOff>238125</xdr:colOff>
          <xdr:row>13</xdr:row>
          <xdr:rowOff>200025</xdr:rowOff>
        </xdr:to>
        <xdr:sp macro="" textlink="">
          <xdr:nvSpPr>
            <xdr:cNvPr id="15004" name="Check Box 668" hidden="1">
              <a:extLst>
                <a:ext uri="{63B3BB69-23CF-44E3-9099-C40C66FF867C}">
                  <a14:compatExt spid="_x0000_s15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13</xdr:row>
          <xdr:rowOff>9525</xdr:rowOff>
        </xdr:from>
        <xdr:to>
          <xdr:col>27</xdr:col>
          <xdr:colOff>238125</xdr:colOff>
          <xdr:row>13</xdr:row>
          <xdr:rowOff>200025</xdr:rowOff>
        </xdr:to>
        <xdr:sp macro="" textlink="">
          <xdr:nvSpPr>
            <xdr:cNvPr id="15005" name="Check Box 669" hidden="1">
              <a:extLst>
                <a:ext uri="{63B3BB69-23CF-44E3-9099-C40C66FF867C}">
                  <a14:compatExt spid="_x0000_s15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13</xdr:row>
          <xdr:rowOff>219075</xdr:rowOff>
        </xdr:from>
        <xdr:to>
          <xdr:col>15</xdr:col>
          <xdr:colOff>438150</xdr:colOff>
          <xdr:row>15</xdr:row>
          <xdr:rowOff>28575</xdr:rowOff>
        </xdr:to>
        <xdr:sp macro="" textlink="">
          <xdr:nvSpPr>
            <xdr:cNvPr id="15006" name="Check Box 670" hidden="1">
              <a:extLst>
                <a:ext uri="{63B3BB69-23CF-44E3-9099-C40C66FF867C}">
                  <a14:compatExt spid="_x0000_s15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5008" name="Check Box 672" hidden="1">
              <a:extLst>
                <a:ext uri="{63B3BB69-23CF-44E3-9099-C40C66FF867C}">
                  <a14:compatExt spid="_x0000_s15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5009" name="Check Box 673" hidden="1">
              <a:extLst>
                <a:ext uri="{63B3BB69-23CF-44E3-9099-C40C66FF867C}">
                  <a14:compatExt spid="_x0000_s15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38</xdr:row>
          <xdr:rowOff>9525</xdr:rowOff>
        </xdr:from>
        <xdr:to>
          <xdr:col>16</xdr:col>
          <xdr:colOff>238125</xdr:colOff>
          <xdr:row>38</xdr:row>
          <xdr:rowOff>200025</xdr:rowOff>
        </xdr:to>
        <xdr:sp macro="" textlink="">
          <xdr:nvSpPr>
            <xdr:cNvPr id="15010" name="Check Box 674" hidden="1">
              <a:extLst>
                <a:ext uri="{63B3BB69-23CF-44E3-9099-C40C66FF867C}">
                  <a14:compatExt spid="_x0000_s15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38</xdr:row>
          <xdr:rowOff>9525</xdr:rowOff>
        </xdr:from>
        <xdr:to>
          <xdr:col>17</xdr:col>
          <xdr:colOff>238125</xdr:colOff>
          <xdr:row>38</xdr:row>
          <xdr:rowOff>200025</xdr:rowOff>
        </xdr:to>
        <xdr:sp macro="" textlink="">
          <xdr:nvSpPr>
            <xdr:cNvPr id="15011" name="Check Box 675" hidden="1">
              <a:extLst>
                <a:ext uri="{63B3BB69-23CF-44E3-9099-C40C66FF867C}">
                  <a14:compatExt spid="_x0000_s15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38</xdr:row>
          <xdr:rowOff>9525</xdr:rowOff>
        </xdr:from>
        <xdr:to>
          <xdr:col>18</xdr:col>
          <xdr:colOff>238125</xdr:colOff>
          <xdr:row>38</xdr:row>
          <xdr:rowOff>200025</xdr:rowOff>
        </xdr:to>
        <xdr:sp macro="" textlink="">
          <xdr:nvSpPr>
            <xdr:cNvPr id="15012" name="Check Box 676" hidden="1">
              <a:extLst>
                <a:ext uri="{63B3BB69-23CF-44E3-9099-C40C66FF867C}">
                  <a14:compatExt spid="_x0000_s15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38</xdr:row>
          <xdr:rowOff>9525</xdr:rowOff>
        </xdr:from>
        <xdr:to>
          <xdr:col>19</xdr:col>
          <xdr:colOff>238125</xdr:colOff>
          <xdr:row>38</xdr:row>
          <xdr:rowOff>200025</xdr:rowOff>
        </xdr:to>
        <xdr:sp macro="" textlink="">
          <xdr:nvSpPr>
            <xdr:cNvPr id="15013" name="Check Box 677" hidden="1">
              <a:extLst>
                <a:ext uri="{63B3BB69-23CF-44E3-9099-C40C66FF867C}">
                  <a14:compatExt spid="_x0000_s15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38</xdr:row>
          <xdr:rowOff>9525</xdr:rowOff>
        </xdr:from>
        <xdr:to>
          <xdr:col>20</xdr:col>
          <xdr:colOff>238125</xdr:colOff>
          <xdr:row>38</xdr:row>
          <xdr:rowOff>200025</xdr:rowOff>
        </xdr:to>
        <xdr:sp macro="" textlink="">
          <xdr:nvSpPr>
            <xdr:cNvPr id="15014" name="Check Box 678" hidden="1">
              <a:extLst>
                <a:ext uri="{63B3BB69-23CF-44E3-9099-C40C66FF867C}">
                  <a14:compatExt spid="_x0000_s15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38</xdr:row>
          <xdr:rowOff>9525</xdr:rowOff>
        </xdr:from>
        <xdr:to>
          <xdr:col>21</xdr:col>
          <xdr:colOff>238125</xdr:colOff>
          <xdr:row>38</xdr:row>
          <xdr:rowOff>200025</xdr:rowOff>
        </xdr:to>
        <xdr:sp macro="" textlink="">
          <xdr:nvSpPr>
            <xdr:cNvPr id="15015" name="Check Box 679" hidden="1">
              <a:extLst>
                <a:ext uri="{63B3BB69-23CF-44E3-9099-C40C66FF867C}">
                  <a14:compatExt spid="_x0000_s15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38</xdr:row>
          <xdr:rowOff>9525</xdr:rowOff>
        </xdr:from>
        <xdr:to>
          <xdr:col>22</xdr:col>
          <xdr:colOff>238125</xdr:colOff>
          <xdr:row>38</xdr:row>
          <xdr:rowOff>200025</xdr:rowOff>
        </xdr:to>
        <xdr:sp macro="" textlink="">
          <xdr:nvSpPr>
            <xdr:cNvPr id="15016" name="Check Box 680" hidden="1">
              <a:extLst>
                <a:ext uri="{63B3BB69-23CF-44E3-9099-C40C66FF867C}">
                  <a14:compatExt spid="_x0000_s15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38</xdr:row>
          <xdr:rowOff>9525</xdr:rowOff>
        </xdr:from>
        <xdr:to>
          <xdr:col>23</xdr:col>
          <xdr:colOff>238125</xdr:colOff>
          <xdr:row>38</xdr:row>
          <xdr:rowOff>200025</xdr:rowOff>
        </xdr:to>
        <xdr:sp macro="" textlink="">
          <xdr:nvSpPr>
            <xdr:cNvPr id="15017" name="Check Box 681" hidden="1">
              <a:extLst>
                <a:ext uri="{63B3BB69-23CF-44E3-9099-C40C66FF867C}">
                  <a14:compatExt spid="_x0000_s15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38</xdr:row>
          <xdr:rowOff>9525</xdr:rowOff>
        </xdr:from>
        <xdr:to>
          <xdr:col>24</xdr:col>
          <xdr:colOff>238125</xdr:colOff>
          <xdr:row>38</xdr:row>
          <xdr:rowOff>200025</xdr:rowOff>
        </xdr:to>
        <xdr:sp macro="" textlink="">
          <xdr:nvSpPr>
            <xdr:cNvPr id="15018" name="Check Box 682" hidden="1">
              <a:extLst>
                <a:ext uri="{63B3BB69-23CF-44E3-9099-C40C66FF867C}">
                  <a14:compatExt spid="_x0000_s15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38</xdr:row>
          <xdr:rowOff>9525</xdr:rowOff>
        </xdr:from>
        <xdr:to>
          <xdr:col>25</xdr:col>
          <xdr:colOff>238125</xdr:colOff>
          <xdr:row>38</xdr:row>
          <xdr:rowOff>200025</xdr:rowOff>
        </xdr:to>
        <xdr:sp macro="" textlink="">
          <xdr:nvSpPr>
            <xdr:cNvPr id="15019" name="Check Box 683" hidden="1">
              <a:extLst>
                <a:ext uri="{63B3BB69-23CF-44E3-9099-C40C66FF867C}">
                  <a14:compatExt spid="_x0000_s15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38</xdr:row>
          <xdr:rowOff>9525</xdr:rowOff>
        </xdr:from>
        <xdr:to>
          <xdr:col>26</xdr:col>
          <xdr:colOff>238125</xdr:colOff>
          <xdr:row>38</xdr:row>
          <xdr:rowOff>200025</xdr:rowOff>
        </xdr:to>
        <xdr:sp macro="" textlink="">
          <xdr:nvSpPr>
            <xdr:cNvPr id="15020" name="Check Box 684" hidden="1">
              <a:extLst>
                <a:ext uri="{63B3BB69-23CF-44E3-9099-C40C66FF867C}">
                  <a14:compatExt spid="_x0000_s15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38</xdr:row>
          <xdr:rowOff>9525</xdr:rowOff>
        </xdr:from>
        <xdr:to>
          <xdr:col>27</xdr:col>
          <xdr:colOff>238125</xdr:colOff>
          <xdr:row>38</xdr:row>
          <xdr:rowOff>200025</xdr:rowOff>
        </xdr:to>
        <xdr:sp macro="" textlink="">
          <xdr:nvSpPr>
            <xdr:cNvPr id="15021" name="Check Box 685" hidden="1">
              <a:extLst>
                <a:ext uri="{63B3BB69-23CF-44E3-9099-C40C66FF867C}">
                  <a14:compatExt spid="_x0000_s15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39</xdr:row>
          <xdr:rowOff>219075</xdr:rowOff>
        </xdr:from>
        <xdr:to>
          <xdr:col>15</xdr:col>
          <xdr:colOff>438150</xdr:colOff>
          <xdr:row>41</xdr:row>
          <xdr:rowOff>28575</xdr:rowOff>
        </xdr:to>
        <xdr:sp macro="" textlink="">
          <xdr:nvSpPr>
            <xdr:cNvPr id="15022" name="Check Box 686" hidden="1">
              <a:extLst>
                <a:ext uri="{63B3BB69-23CF-44E3-9099-C40C66FF867C}">
                  <a14:compatExt spid="_x0000_s15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40</xdr:row>
          <xdr:rowOff>219075</xdr:rowOff>
        </xdr:from>
        <xdr:to>
          <xdr:col>15</xdr:col>
          <xdr:colOff>438150</xdr:colOff>
          <xdr:row>42</xdr:row>
          <xdr:rowOff>28575</xdr:rowOff>
        </xdr:to>
        <xdr:sp macro="" textlink="">
          <xdr:nvSpPr>
            <xdr:cNvPr id="15023" name="Check Box 687" hidden="1">
              <a:extLst>
                <a:ext uri="{63B3BB69-23CF-44E3-9099-C40C66FF867C}">
                  <a14:compatExt spid="_x0000_s15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41</xdr:row>
          <xdr:rowOff>219075</xdr:rowOff>
        </xdr:from>
        <xdr:to>
          <xdr:col>15</xdr:col>
          <xdr:colOff>438150</xdr:colOff>
          <xdr:row>43</xdr:row>
          <xdr:rowOff>28575</xdr:rowOff>
        </xdr:to>
        <xdr:sp macro="" textlink="">
          <xdr:nvSpPr>
            <xdr:cNvPr id="15024" name="Check Box 688" hidden="1">
              <a:extLst>
                <a:ext uri="{63B3BB69-23CF-44E3-9099-C40C66FF867C}">
                  <a14:compatExt spid="_x0000_s15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41</xdr:row>
          <xdr:rowOff>9525</xdr:rowOff>
        </xdr:from>
        <xdr:to>
          <xdr:col>16</xdr:col>
          <xdr:colOff>238125</xdr:colOff>
          <xdr:row>41</xdr:row>
          <xdr:rowOff>200025</xdr:rowOff>
        </xdr:to>
        <xdr:sp macro="" textlink="">
          <xdr:nvSpPr>
            <xdr:cNvPr id="15025" name="Check Box 689" hidden="1">
              <a:extLst>
                <a:ext uri="{63B3BB69-23CF-44E3-9099-C40C66FF867C}">
                  <a14:compatExt spid="_x0000_s15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41</xdr:row>
          <xdr:rowOff>9525</xdr:rowOff>
        </xdr:from>
        <xdr:to>
          <xdr:col>17</xdr:col>
          <xdr:colOff>238125</xdr:colOff>
          <xdr:row>41</xdr:row>
          <xdr:rowOff>200025</xdr:rowOff>
        </xdr:to>
        <xdr:sp macro="" textlink="">
          <xdr:nvSpPr>
            <xdr:cNvPr id="15026" name="Check Box 690" hidden="1">
              <a:extLst>
                <a:ext uri="{63B3BB69-23CF-44E3-9099-C40C66FF867C}">
                  <a14:compatExt spid="_x0000_s15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41</xdr:row>
          <xdr:rowOff>9525</xdr:rowOff>
        </xdr:from>
        <xdr:to>
          <xdr:col>18</xdr:col>
          <xdr:colOff>238125</xdr:colOff>
          <xdr:row>41</xdr:row>
          <xdr:rowOff>200025</xdr:rowOff>
        </xdr:to>
        <xdr:sp macro="" textlink="">
          <xdr:nvSpPr>
            <xdr:cNvPr id="15027" name="Check Box 691" hidden="1">
              <a:extLst>
                <a:ext uri="{63B3BB69-23CF-44E3-9099-C40C66FF867C}">
                  <a14:compatExt spid="_x0000_s15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41</xdr:row>
          <xdr:rowOff>9525</xdr:rowOff>
        </xdr:from>
        <xdr:to>
          <xdr:col>19</xdr:col>
          <xdr:colOff>238125</xdr:colOff>
          <xdr:row>41</xdr:row>
          <xdr:rowOff>200025</xdr:rowOff>
        </xdr:to>
        <xdr:sp macro="" textlink="">
          <xdr:nvSpPr>
            <xdr:cNvPr id="15028" name="Check Box 692" hidden="1">
              <a:extLst>
                <a:ext uri="{63B3BB69-23CF-44E3-9099-C40C66FF867C}">
                  <a14:compatExt spid="_x0000_s15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41</xdr:row>
          <xdr:rowOff>9525</xdr:rowOff>
        </xdr:from>
        <xdr:to>
          <xdr:col>20</xdr:col>
          <xdr:colOff>238125</xdr:colOff>
          <xdr:row>41</xdr:row>
          <xdr:rowOff>200025</xdr:rowOff>
        </xdr:to>
        <xdr:sp macro="" textlink="">
          <xdr:nvSpPr>
            <xdr:cNvPr id="15029" name="Check Box 693" hidden="1">
              <a:extLst>
                <a:ext uri="{63B3BB69-23CF-44E3-9099-C40C66FF867C}">
                  <a14:compatExt spid="_x0000_s15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41</xdr:row>
          <xdr:rowOff>9525</xdr:rowOff>
        </xdr:from>
        <xdr:to>
          <xdr:col>21</xdr:col>
          <xdr:colOff>238125</xdr:colOff>
          <xdr:row>41</xdr:row>
          <xdr:rowOff>200025</xdr:rowOff>
        </xdr:to>
        <xdr:sp macro="" textlink="">
          <xdr:nvSpPr>
            <xdr:cNvPr id="15030" name="Check Box 694" hidden="1">
              <a:extLst>
                <a:ext uri="{63B3BB69-23CF-44E3-9099-C40C66FF867C}">
                  <a14:compatExt spid="_x0000_s15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41</xdr:row>
          <xdr:rowOff>9525</xdr:rowOff>
        </xdr:from>
        <xdr:to>
          <xdr:col>22</xdr:col>
          <xdr:colOff>238125</xdr:colOff>
          <xdr:row>41</xdr:row>
          <xdr:rowOff>200025</xdr:rowOff>
        </xdr:to>
        <xdr:sp macro="" textlink="">
          <xdr:nvSpPr>
            <xdr:cNvPr id="15031" name="Check Box 695" hidden="1">
              <a:extLst>
                <a:ext uri="{63B3BB69-23CF-44E3-9099-C40C66FF867C}">
                  <a14:compatExt spid="_x0000_s15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9525</xdr:rowOff>
        </xdr:from>
        <xdr:to>
          <xdr:col>23</xdr:col>
          <xdr:colOff>238125</xdr:colOff>
          <xdr:row>41</xdr:row>
          <xdr:rowOff>200025</xdr:rowOff>
        </xdr:to>
        <xdr:sp macro="" textlink="">
          <xdr:nvSpPr>
            <xdr:cNvPr id="15032" name="Check Box 696" hidden="1">
              <a:extLst>
                <a:ext uri="{63B3BB69-23CF-44E3-9099-C40C66FF867C}">
                  <a14:compatExt spid="_x0000_s15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41</xdr:row>
          <xdr:rowOff>9525</xdr:rowOff>
        </xdr:from>
        <xdr:to>
          <xdr:col>24</xdr:col>
          <xdr:colOff>238125</xdr:colOff>
          <xdr:row>41</xdr:row>
          <xdr:rowOff>200025</xdr:rowOff>
        </xdr:to>
        <xdr:sp macro="" textlink="">
          <xdr:nvSpPr>
            <xdr:cNvPr id="15033" name="Check Box 697" hidden="1">
              <a:extLst>
                <a:ext uri="{63B3BB69-23CF-44E3-9099-C40C66FF867C}">
                  <a14:compatExt spid="_x0000_s15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41</xdr:row>
          <xdr:rowOff>9525</xdr:rowOff>
        </xdr:from>
        <xdr:to>
          <xdr:col>25</xdr:col>
          <xdr:colOff>238125</xdr:colOff>
          <xdr:row>41</xdr:row>
          <xdr:rowOff>200025</xdr:rowOff>
        </xdr:to>
        <xdr:sp macro="" textlink="">
          <xdr:nvSpPr>
            <xdr:cNvPr id="15034" name="Check Box 698" hidden="1">
              <a:extLst>
                <a:ext uri="{63B3BB69-23CF-44E3-9099-C40C66FF867C}">
                  <a14:compatExt spid="_x0000_s15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41</xdr:row>
          <xdr:rowOff>9525</xdr:rowOff>
        </xdr:from>
        <xdr:to>
          <xdr:col>26</xdr:col>
          <xdr:colOff>238125</xdr:colOff>
          <xdr:row>41</xdr:row>
          <xdr:rowOff>200025</xdr:rowOff>
        </xdr:to>
        <xdr:sp macro="" textlink="">
          <xdr:nvSpPr>
            <xdr:cNvPr id="15035" name="Check Box 699" hidden="1">
              <a:extLst>
                <a:ext uri="{63B3BB69-23CF-44E3-9099-C40C66FF867C}">
                  <a14:compatExt spid="_x0000_s15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41</xdr:row>
          <xdr:rowOff>9525</xdr:rowOff>
        </xdr:from>
        <xdr:to>
          <xdr:col>27</xdr:col>
          <xdr:colOff>238125</xdr:colOff>
          <xdr:row>41</xdr:row>
          <xdr:rowOff>200025</xdr:rowOff>
        </xdr:to>
        <xdr:sp macro="" textlink="">
          <xdr:nvSpPr>
            <xdr:cNvPr id="15036" name="Check Box 700" hidden="1">
              <a:extLst>
                <a:ext uri="{63B3BB69-23CF-44E3-9099-C40C66FF867C}">
                  <a14:compatExt spid="_x0000_s15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42</xdr:row>
          <xdr:rowOff>9525</xdr:rowOff>
        </xdr:from>
        <xdr:to>
          <xdr:col>16</xdr:col>
          <xdr:colOff>238125</xdr:colOff>
          <xdr:row>42</xdr:row>
          <xdr:rowOff>200025</xdr:rowOff>
        </xdr:to>
        <xdr:sp macro="" textlink="">
          <xdr:nvSpPr>
            <xdr:cNvPr id="15037" name="Check Box 701" hidden="1">
              <a:extLst>
                <a:ext uri="{63B3BB69-23CF-44E3-9099-C40C66FF867C}">
                  <a14:compatExt spid="_x0000_s15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42</xdr:row>
          <xdr:rowOff>9525</xdr:rowOff>
        </xdr:from>
        <xdr:to>
          <xdr:col>17</xdr:col>
          <xdr:colOff>238125</xdr:colOff>
          <xdr:row>42</xdr:row>
          <xdr:rowOff>200025</xdr:rowOff>
        </xdr:to>
        <xdr:sp macro="" textlink="">
          <xdr:nvSpPr>
            <xdr:cNvPr id="15038" name="Check Box 702" hidden="1">
              <a:extLst>
                <a:ext uri="{63B3BB69-23CF-44E3-9099-C40C66FF867C}">
                  <a14:compatExt spid="_x0000_s15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42</xdr:row>
          <xdr:rowOff>9525</xdr:rowOff>
        </xdr:from>
        <xdr:to>
          <xdr:col>18</xdr:col>
          <xdr:colOff>238125</xdr:colOff>
          <xdr:row>42</xdr:row>
          <xdr:rowOff>200025</xdr:rowOff>
        </xdr:to>
        <xdr:sp macro="" textlink="">
          <xdr:nvSpPr>
            <xdr:cNvPr id="15039" name="Check Box 703" hidden="1">
              <a:extLst>
                <a:ext uri="{63B3BB69-23CF-44E3-9099-C40C66FF867C}">
                  <a14:compatExt spid="_x0000_s15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42</xdr:row>
          <xdr:rowOff>9525</xdr:rowOff>
        </xdr:from>
        <xdr:to>
          <xdr:col>19</xdr:col>
          <xdr:colOff>238125</xdr:colOff>
          <xdr:row>42</xdr:row>
          <xdr:rowOff>200025</xdr:rowOff>
        </xdr:to>
        <xdr:sp macro="" textlink="">
          <xdr:nvSpPr>
            <xdr:cNvPr id="15040" name="Check Box 704" hidden="1">
              <a:extLst>
                <a:ext uri="{63B3BB69-23CF-44E3-9099-C40C66FF867C}">
                  <a14:compatExt spid="_x0000_s15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42</xdr:row>
          <xdr:rowOff>9525</xdr:rowOff>
        </xdr:from>
        <xdr:to>
          <xdr:col>20</xdr:col>
          <xdr:colOff>238125</xdr:colOff>
          <xdr:row>42</xdr:row>
          <xdr:rowOff>200025</xdr:rowOff>
        </xdr:to>
        <xdr:sp macro="" textlink="">
          <xdr:nvSpPr>
            <xdr:cNvPr id="15041" name="Check Box 705" hidden="1">
              <a:extLst>
                <a:ext uri="{63B3BB69-23CF-44E3-9099-C40C66FF867C}">
                  <a14:compatExt spid="_x0000_s15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42</xdr:row>
          <xdr:rowOff>9525</xdr:rowOff>
        </xdr:from>
        <xdr:to>
          <xdr:col>21</xdr:col>
          <xdr:colOff>238125</xdr:colOff>
          <xdr:row>42</xdr:row>
          <xdr:rowOff>200025</xdr:rowOff>
        </xdr:to>
        <xdr:sp macro="" textlink="">
          <xdr:nvSpPr>
            <xdr:cNvPr id="15042" name="Check Box 706" hidden="1">
              <a:extLst>
                <a:ext uri="{63B3BB69-23CF-44E3-9099-C40C66FF867C}">
                  <a14:compatExt spid="_x0000_s15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42</xdr:row>
          <xdr:rowOff>9525</xdr:rowOff>
        </xdr:from>
        <xdr:to>
          <xdr:col>22</xdr:col>
          <xdr:colOff>238125</xdr:colOff>
          <xdr:row>42</xdr:row>
          <xdr:rowOff>200025</xdr:rowOff>
        </xdr:to>
        <xdr:sp macro="" textlink="">
          <xdr:nvSpPr>
            <xdr:cNvPr id="15043" name="Check Box 707" hidden="1">
              <a:extLst>
                <a:ext uri="{63B3BB69-23CF-44E3-9099-C40C66FF867C}">
                  <a14:compatExt spid="_x0000_s15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42</xdr:row>
          <xdr:rowOff>9525</xdr:rowOff>
        </xdr:from>
        <xdr:to>
          <xdr:col>23</xdr:col>
          <xdr:colOff>238125</xdr:colOff>
          <xdr:row>42</xdr:row>
          <xdr:rowOff>200025</xdr:rowOff>
        </xdr:to>
        <xdr:sp macro="" textlink="">
          <xdr:nvSpPr>
            <xdr:cNvPr id="15044" name="Check Box 708" hidden="1">
              <a:extLst>
                <a:ext uri="{63B3BB69-23CF-44E3-9099-C40C66FF867C}">
                  <a14:compatExt spid="_x0000_s15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42</xdr:row>
          <xdr:rowOff>9525</xdr:rowOff>
        </xdr:from>
        <xdr:to>
          <xdr:col>24</xdr:col>
          <xdr:colOff>238125</xdr:colOff>
          <xdr:row>42</xdr:row>
          <xdr:rowOff>200025</xdr:rowOff>
        </xdr:to>
        <xdr:sp macro="" textlink="">
          <xdr:nvSpPr>
            <xdr:cNvPr id="15045" name="Check Box 709" hidden="1">
              <a:extLst>
                <a:ext uri="{63B3BB69-23CF-44E3-9099-C40C66FF867C}">
                  <a14:compatExt spid="_x0000_s15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42</xdr:row>
          <xdr:rowOff>9525</xdr:rowOff>
        </xdr:from>
        <xdr:to>
          <xdr:col>25</xdr:col>
          <xdr:colOff>238125</xdr:colOff>
          <xdr:row>42</xdr:row>
          <xdr:rowOff>200025</xdr:rowOff>
        </xdr:to>
        <xdr:sp macro="" textlink="">
          <xdr:nvSpPr>
            <xdr:cNvPr id="15046" name="Check Box 710" hidden="1">
              <a:extLst>
                <a:ext uri="{63B3BB69-23CF-44E3-9099-C40C66FF867C}">
                  <a14:compatExt spid="_x0000_s15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42</xdr:row>
          <xdr:rowOff>9525</xdr:rowOff>
        </xdr:from>
        <xdr:to>
          <xdr:col>26</xdr:col>
          <xdr:colOff>238125</xdr:colOff>
          <xdr:row>42</xdr:row>
          <xdr:rowOff>200025</xdr:rowOff>
        </xdr:to>
        <xdr:sp macro="" textlink="">
          <xdr:nvSpPr>
            <xdr:cNvPr id="15047" name="Check Box 711" hidden="1">
              <a:extLst>
                <a:ext uri="{63B3BB69-23CF-44E3-9099-C40C66FF867C}">
                  <a14:compatExt spid="_x0000_s15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42</xdr:row>
          <xdr:rowOff>9525</xdr:rowOff>
        </xdr:from>
        <xdr:to>
          <xdr:col>27</xdr:col>
          <xdr:colOff>238125</xdr:colOff>
          <xdr:row>42</xdr:row>
          <xdr:rowOff>200025</xdr:rowOff>
        </xdr:to>
        <xdr:sp macro="" textlink="">
          <xdr:nvSpPr>
            <xdr:cNvPr id="15048" name="Check Box 712" hidden="1">
              <a:extLst>
                <a:ext uri="{63B3BB69-23CF-44E3-9099-C40C66FF867C}">
                  <a14:compatExt spid="_x0000_s15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14</xdr:row>
      <xdr:rowOff>132522</xdr:rowOff>
    </xdr:from>
    <xdr:to>
      <xdr:col>10</xdr:col>
      <xdr:colOff>571500</xdr:colOff>
      <xdr:row>19</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15</xdr:row>
      <xdr:rowOff>45866</xdr:rowOff>
    </xdr:from>
    <xdr:to>
      <xdr:col>6</xdr:col>
      <xdr:colOff>454319</xdr:colOff>
      <xdr:row>16</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18</xdr:row>
      <xdr:rowOff>44725</xdr:rowOff>
    </xdr:from>
    <xdr:to>
      <xdr:col>6</xdr:col>
      <xdr:colOff>417444</xdr:colOff>
      <xdr:row>19</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20</xdr:row>
      <xdr:rowOff>210725</xdr:rowOff>
    </xdr:from>
    <xdr:to>
      <xdr:col>6</xdr:col>
      <xdr:colOff>598460</xdr:colOff>
      <xdr:row>22</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20</xdr:row>
      <xdr:rowOff>0</xdr:rowOff>
    </xdr:from>
    <xdr:to>
      <xdr:col>8</xdr:col>
      <xdr:colOff>588064</xdr:colOff>
      <xdr:row>55</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66675</xdr:rowOff>
        </xdr:from>
        <xdr:to>
          <xdr:col>1</xdr:col>
          <xdr:colOff>457200</xdr:colOff>
          <xdr:row>11</xdr:row>
          <xdr:rowOff>228600</xdr:rowOff>
        </xdr:to>
        <xdr:sp macro="" textlink="">
          <xdr:nvSpPr>
            <xdr:cNvPr id="93185" name="Check Box 1" hidden="1">
              <a:extLst>
                <a:ext uri="{63B3BB69-23CF-44E3-9099-C40C66FF867C}">
                  <a14:compatExt spid="_x0000_s9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457200</xdr:colOff>
          <xdr:row>12</xdr:row>
          <xdr:rowOff>238125</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466725</xdr:colOff>
          <xdr:row>14</xdr:row>
          <xdr:rowOff>238125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466725</xdr:colOff>
          <xdr:row>16</xdr:row>
          <xdr:rowOff>238125</xdr:rowOff>
        </xdr:to>
        <xdr:sp macro="" textlink="">
          <xdr:nvSpPr>
            <xdr:cNvPr id="93189" name="Check Box 5" hidden="1">
              <a:extLst>
                <a:ext uri="{63B3BB69-23CF-44E3-9099-C40C66FF867C}">
                  <a14:compatExt spid="_x0000_s9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0</xdr:rowOff>
        </xdr:from>
        <xdr:to>
          <xdr:col>9</xdr:col>
          <xdr:colOff>542925</xdr:colOff>
          <xdr:row>7</xdr:row>
          <xdr:rowOff>238125</xdr:rowOff>
        </xdr:to>
        <xdr:sp macro="" textlink="">
          <xdr:nvSpPr>
            <xdr:cNvPr id="93191" name="Check Box 7" hidden="1">
              <a:extLst>
                <a:ext uri="{63B3BB69-23CF-44E3-9099-C40C66FF867C}">
                  <a14:compatExt spid="_x0000_s9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695325</xdr:rowOff>
        </xdr:from>
        <xdr:to>
          <xdr:col>9</xdr:col>
          <xdr:colOff>542925</xdr:colOff>
          <xdr:row>19</xdr:row>
          <xdr:rowOff>933450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74753" name="Check Box 1" hidden="1">
              <a:extLst>
                <a:ext uri="{63B3BB69-23CF-44E3-9099-C40C66FF867C}">
                  <a14:compatExt spid="_x0000_s7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74754" name="Check Box 2" hidden="1">
              <a:extLst>
                <a:ext uri="{63B3BB69-23CF-44E3-9099-C40C66FF867C}">
                  <a14:compatExt spid="_x0000_s74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74755" name="Check Box 3" hidden="1">
              <a:extLst>
                <a:ext uri="{63B3BB69-23CF-44E3-9099-C40C66FF867C}">
                  <a14:compatExt spid="_x0000_s74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74756" name="Check Box 4" hidden="1">
              <a:extLst>
                <a:ext uri="{63B3BB69-23CF-44E3-9099-C40C66FF867C}">
                  <a14:compatExt spid="_x0000_s74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74757" name="Check Box 5" hidden="1">
              <a:extLst>
                <a:ext uri="{63B3BB69-23CF-44E3-9099-C40C66FF867C}">
                  <a14:compatExt spid="_x0000_s7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74758" name="Check Box 6" hidden="1">
              <a:extLst>
                <a:ext uri="{63B3BB69-23CF-44E3-9099-C40C66FF867C}">
                  <a14:compatExt spid="_x0000_s74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74759" name="Check Box 7" hidden="1">
              <a:extLst>
                <a:ext uri="{63B3BB69-23CF-44E3-9099-C40C66FF867C}">
                  <a14:compatExt spid="_x0000_s74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74760" name="Check Box 8" hidden="1">
              <a:extLst>
                <a:ext uri="{63B3BB69-23CF-44E3-9099-C40C66FF867C}">
                  <a14:compatExt spid="_x0000_s7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74761" name="Check Box 9" hidden="1">
              <a:extLst>
                <a:ext uri="{63B3BB69-23CF-44E3-9099-C40C66FF867C}">
                  <a14:compatExt spid="_x0000_s74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74762" name="Check Box 10" hidden="1">
              <a:extLst>
                <a:ext uri="{63B3BB69-23CF-44E3-9099-C40C66FF867C}">
                  <a14:compatExt spid="_x0000_s74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74763" name="Check Box 11" hidden="1">
              <a:extLst>
                <a:ext uri="{63B3BB69-23CF-44E3-9099-C40C66FF867C}">
                  <a14:compatExt spid="_x0000_s7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74764" name="Check Box 12" hidden="1">
              <a:extLst>
                <a:ext uri="{63B3BB69-23CF-44E3-9099-C40C66FF867C}">
                  <a14:compatExt spid="_x0000_s74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487.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486.xml"/><Relationship Id="rId5" Type="http://schemas.openxmlformats.org/officeDocument/2006/relationships/ctrlProp" Target="../ctrlProps/ctrlProp485.xml"/><Relationship Id="rId4" Type="http://schemas.openxmlformats.org/officeDocument/2006/relationships/ctrlProp" Target="../ctrlProps/ctrlProp48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92.xml"/><Relationship Id="rId13" Type="http://schemas.openxmlformats.org/officeDocument/2006/relationships/ctrlProp" Target="../ctrlProps/ctrlProp497.xml"/><Relationship Id="rId3" Type="http://schemas.openxmlformats.org/officeDocument/2006/relationships/vmlDrawing" Target="../drawings/vmlDrawing6.vml"/><Relationship Id="rId7" Type="http://schemas.openxmlformats.org/officeDocument/2006/relationships/ctrlProp" Target="../ctrlProps/ctrlProp491.xml"/><Relationship Id="rId12" Type="http://schemas.openxmlformats.org/officeDocument/2006/relationships/ctrlProp" Target="../ctrlProps/ctrlProp496.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490.xml"/><Relationship Id="rId11" Type="http://schemas.openxmlformats.org/officeDocument/2006/relationships/ctrlProp" Target="../ctrlProps/ctrlProp495.xml"/><Relationship Id="rId5" Type="http://schemas.openxmlformats.org/officeDocument/2006/relationships/ctrlProp" Target="../ctrlProps/ctrlProp489.xml"/><Relationship Id="rId15" Type="http://schemas.openxmlformats.org/officeDocument/2006/relationships/ctrlProp" Target="../ctrlProps/ctrlProp499.xml"/><Relationship Id="rId10" Type="http://schemas.openxmlformats.org/officeDocument/2006/relationships/ctrlProp" Target="../ctrlProps/ctrlProp494.xml"/><Relationship Id="rId4" Type="http://schemas.openxmlformats.org/officeDocument/2006/relationships/ctrlProp" Target="../ctrlProps/ctrlProp488.xml"/><Relationship Id="rId9" Type="http://schemas.openxmlformats.org/officeDocument/2006/relationships/ctrlProp" Target="../ctrlProps/ctrlProp493.xml"/><Relationship Id="rId14" Type="http://schemas.openxmlformats.org/officeDocument/2006/relationships/ctrlProp" Target="../ctrlProps/ctrlProp498.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04.xml"/><Relationship Id="rId3" Type="http://schemas.openxmlformats.org/officeDocument/2006/relationships/vmlDrawing" Target="../drawings/vmlDrawing7.vml"/><Relationship Id="rId7" Type="http://schemas.openxmlformats.org/officeDocument/2006/relationships/ctrlProp" Target="../ctrlProps/ctrlProp503.xml"/><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ctrlProp" Target="../ctrlProps/ctrlProp502.xml"/><Relationship Id="rId5" Type="http://schemas.openxmlformats.org/officeDocument/2006/relationships/ctrlProp" Target="../ctrlProps/ctrlProp501.xml"/><Relationship Id="rId4" Type="http://schemas.openxmlformats.org/officeDocument/2006/relationships/ctrlProp" Target="../ctrlProps/ctrlProp50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4.bin"/><Relationship Id="rId5" Type="http://schemas.openxmlformats.org/officeDocument/2006/relationships/ctrlProp" Target="../ctrlProps/ctrlProp506.xml"/><Relationship Id="rId4" Type="http://schemas.openxmlformats.org/officeDocument/2006/relationships/ctrlProp" Target="../ctrlProps/ctrlProp50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5.bin"/><Relationship Id="rId6" Type="http://schemas.openxmlformats.org/officeDocument/2006/relationships/comments" Target="../comments2.xml"/><Relationship Id="rId5" Type="http://schemas.openxmlformats.org/officeDocument/2006/relationships/ctrlProp" Target="../ctrlProps/ctrlProp508.xml"/><Relationship Id="rId4" Type="http://schemas.openxmlformats.org/officeDocument/2006/relationships/ctrlProp" Target="../ctrlProps/ctrlProp507.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513.xml"/><Relationship Id="rId13" Type="http://schemas.openxmlformats.org/officeDocument/2006/relationships/ctrlProp" Target="../ctrlProps/ctrlProp518.xml"/><Relationship Id="rId18" Type="http://schemas.openxmlformats.org/officeDocument/2006/relationships/ctrlProp" Target="../ctrlProps/ctrlProp523.xml"/><Relationship Id="rId26" Type="http://schemas.openxmlformats.org/officeDocument/2006/relationships/ctrlProp" Target="../ctrlProps/ctrlProp531.xml"/><Relationship Id="rId3" Type="http://schemas.openxmlformats.org/officeDocument/2006/relationships/vmlDrawing" Target="../drawings/vmlDrawing10.vml"/><Relationship Id="rId21" Type="http://schemas.openxmlformats.org/officeDocument/2006/relationships/ctrlProp" Target="../ctrlProps/ctrlProp526.xml"/><Relationship Id="rId7" Type="http://schemas.openxmlformats.org/officeDocument/2006/relationships/ctrlProp" Target="../ctrlProps/ctrlProp512.xml"/><Relationship Id="rId12" Type="http://schemas.openxmlformats.org/officeDocument/2006/relationships/ctrlProp" Target="../ctrlProps/ctrlProp517.xml"/><Relationship Id="rId17" Type="http://schemas.openxmlformats.org/officeDocument/2006/relationships/ctrlProp" Target="../ctrlProps/ctrlProp522.xml"/><Relationship Id="rId25" Type="http://schemas.openxmlformats.org/officeDocument/2006/relationships/ctrlProp" Target="../ctrlProps/ctrlProp530.xml"/><Relationship Id="rId2" Type="http://schemas.openxmlformats.org/officeDocument/2006/relationships/drawing" Target="../drawings/drawing14.xml"/><Relationship Id="rId16" Type="http://schemas.openxmlformats.org/officeDocument/2006/relationships/ctrlProp" Target="../ctrlProps/ctrlProp521.xml"/><Relationship Id="rId20" Type="http://schemas.openxmlformats.org/officeDocument/2006/relationships/ctrlProp" Target="../ctrlProps/ctrlProp525.xml"/><Relationship Id="rId29" Type="http://schemas.openxmlformats.org/officeDocument/2006/relationships/ctrlProp" Target="../ctrlProps/ctrlProp534.xml"/><Relationship Id="rId1" Type="http://schemas.openxmlformats.org/officeDocument/2006/relationships/printerSettings" Target="../printerSettings/printerSettings16.bin"/><Relationship Id="rId6" Type="http://schemas.openxmlformats.org/officeDocument/2006/relationships/ctrlProp" Target="../ctrlProps/ctrlProp511.xml"/><Relationship Id="rId11" Type="http://schemas.openxmlformats.org/officeDocument/2006/relationships/ctrlProp" Target="../ctrlProps/ctrlProp516.xml"/><Relationship Id="rId24" Type="http://schemas.openxmlformats.org/officeDocument/2006/relationships/ctrlProp" Target="../ctrlProps/ctrlProp529.xml"/><Relationship Id="rId5" Type="http://schemas.openxmlformats.org/officeDocument/2006/relationships/ctrlProp" Target="../ctrlProps/ctrlProp510.xml"/><Relationship Id="rId15" Type="http://schemas.openxmlformats.org/officeDocument/2006/relationships/ctrlProp" Target="../ctrlProps/ctrlProp520.xml"/><Relationship Id="rId23" Type="http://schemas.openxmlformats.org/officeDocument/2006/relationships/ctrlProp" Target="../ctrlProps/ctrlProp528.xml"/><Relationship Id="rId28" Type="http://schemas.openxmlformats.org/officeDocument/2006/relationships/ctrlProp" Target="../ctrlProps/ctrlProp533.xml"/><Relationship Id="rId10" Type="http://schemas.openxmlformats.org/officeDocument/2006/relationships/ctrlProp" Target="../ctrlProps/ctrlProp515.xml"/><Relationship Id="rId19" Type="http://schemas.openxmlformats.org/officeDocument/2006/relationships/ctrlProp" Target="../ctrlProps/ctrlProp524.xml"/><Relationship Id="rId4" Type="http://schemas.openxmlformats.org/officeDocument/2006/relationships/ctrlProp" Target="../ctrlProps/ctrlProp509.xml"/><Relationship Id="rId9" Type="http://schemas.openxmlformats.org/officeDocument/2006/relationships/ctrlProp" Target="../ctrlProps/ctrlProp514.xml"/><Relationship Id="rId14" Type="http://schemas.openxmlformats.org/officeDocument/2006/relationships/ctrlProp" Target="../ctrlProps/ctrlProp519.xml"/><Relationship Id="rId22" Type="http://schemas.openxmlformats.org/officeDocument/2006/relationships/ctrlProp" Target="../ctrlProps/ctrlProp527.xml"/><Relationship Id="rId27" Type="http://schemas.openxmlformats.org/officeDocument/2006/relationships/ctrlProp" Target="../ctrlProps/ctrlProp532.xml"/><Relationship Id="rId30" Type="http://schemas.openxmlformats.org/officeDocument/2006/relationships/comments" Target="../comments3.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539.xml"/><Relationship Id="rId3" Type="http://schemas.openxmlformats.org/officeDocument/2006/relationships/vmlDrawing" Target="../drawings/vmlDrawing11.vml"/><Relationship Id="rId7" Type="http://schemas.openxmlformats.org/officeDocument/2006/relationships/ctrlProp" Target="../ctrlProps/ctrlProp538.xml"/><Relationship Id="rId12" Type="http://schemas.openxmlformats.org/officeDocument/2006/relationships/ctrlProp" Target="../ctrlProps/ctrlProp543.xml"/><Relationship Id="rId2" Type="http://schemas.openxmlformats.org/officeDocument/2006/relationships/drawing" Target="../drawings/drawing15.xml"/><Relationship Id="rId1" Type="http://schemas.openxmlformats.org/officeDocument/2006/relationships/printerSettings" Target="../printerSettings/printerSettings18.bin"/><Relationship Id="rId6" Type="http://schemas.openxmlformats.org/officeDocument/2006/relationships/ctrlProp" Target="../ctrlProps/ctrlProp537.xml"/><Relationship Id="rId11" Type="http://schemas.openxmlformats.org/officeDocument/2006/relationships/ctrlProp" Target="../ctrlProps/ctrlProp542.xml"/><Relationship Id="rId5" Type="http://schemas.openxmlformats.org/officeDocument/2006/relationships/ctrlProp" Target="../ctrlProps/ctrlProp536.xml"/><Relationship Id="rId10" Type="http://schemas.openxmlformats.org/officeDocument/2006/relationships/ctrlProp" Target="../ctrlProps/ctrlProp541.xml"/><Relationship Id="rId4" Type="http://schemas.openxmlformats.org/officeDocument/2006/relationships/ctrlProp" Target="../ctrlProps/ctrlProp535.xml"/><Relationship Id="rId9" Type="http://schemas.openxmlformats.org/officeDocument/2006/relationships/ctrlProp" Target="../ctrlProps/ctrlProp54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548.xml"/><Relationship Id="rId3" Type="http://schemas.openxmlformats.org/officeDocument/2006/relationships/vmlDrawing" Target="../drawings/vmlDrawing12.vml"/><Relationship Id="rId7" Type="http://schemas.openxmlformats.org/officeDocument/2006/relationships/ctrlProp" Target="../ctrlProps/ctrlProp547.xml"/><Relationship Id="rId2" Type="http://schemas.openxmlformats.org/officeDocument/2006/relationships/drawing" Target="../drawings/drawing16.xml"/><Relationship Id="rId1" Type="http://schemas.openxmlformats.org/officeDocument/2006/relationships/printerSettings" Target="../printerSettings/printerSettings19.bin"/><Relationship Id="rId6" Type="http://schemas.openxmlformats.org/officeDocument/2006/relationships/ctrlProp" Target="../ctrlProps/ctrlProp546.xml"/><Relationship Id="rId11" Type="http://schemas.openxmlformats.org/officeDocument/2006/relationships/ctrlProp" Target="../ctrlProps/ctrlProp551.xml"/><Relationship Id="rId5" Type="http://schemas.openxmlformats.org/officeDocument/2006/relationships/ctrlProp" Target="../ctrlProps/ctrlProp545.xml"/><Relationship Id="rId10" Type="http://schemas.openxmlformats.org/officeDocument/2006/relationships/ctrlProp" Target="../ctrlProps/ctrlProp550.xml"/><Relationship Id="rId4" Type="http://schemas.openxmlformats.org/officeDocument/2006/relationships/ctrlProp" Target="../ctrlProps/ctrlProp544.xml"/><Relationship Id="rId9" Type="http://schemas.openxmlformats.org/officeDocument/2006/relationships/ctrlProp" Target="../ctrlProps/ctrlProp549.x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556.xml"/><Relationship Id="rId3" Type="http://schemas.openxmlformats.org/officeDocument/2006/relationships/vmlDrawing" Target="../drawings/vmlDrawing13.vml"/><Relationship Id="rId7" Type="http://schemas.openxmlformats.org/officeDocument/2006/relationships/ctrlProp" Target="../ctrlProps/ctrlProp555.xml"/><Relationship Id="rId2" Type="http://schemas.openxmlformats.org/officeDocument/2006/relationships/drawing" Target="../drawings/drawing17.xml"/><Relationship Id="rId1" Type="http://schemas.openxmlformats.org/officeDocument/2006/relationships/printerSettings" Target="../printerSettings/printerSettings20.bin"/><Relationship Id="rId6" Type="http://schemas.openxmlformats.org/officeDocument/2006/relationships/ctrlProp" Target="../ctrlProps/ctrlProp554.xml"/><Relationship Id="rId5" Type="http://schemas.openxmlformats.org/officeDocument/2006/relationships/ctrlProp" Target="../ctrlProps/ctrlProp553.xml"/><Relationship Id="rId10" Type="http://schemas.openxmlformats.org/officeDocument/2006/relationships/ctrlProp" Target="../ctrlProps/ctrlProp558.xml"/><Relationship Id="rId4" Type="http://schemas.openxmlformats.org/officeDocument/2006/relationships/ctrlProp" Target="../ctrlProps/ctrlProp552.xml"/><Relationship Id="rId9" Type="http://schemas.openxmlformats.org/officeDocument/2006/relationships/ctrlProp" Target="../ctrlProps/ctrlProp557.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8.xml"/><Relationship Id="rId1" Type="http://schemas.openxmlformats.org/officeDocument/2006/relationships/printerSettings" Target="../printerSettings/printerSettings21.bin"/><Relationship Id="rId6" Type="http://schemas.openxmlformats.org/officeDocument/2006/relationships/ctrlProp" Target="../ctrlProps/ctrlProp561.xml"/><Relationship Id="rId5" Type="http://schemas.openxmlformats.org/officeDocument/2006/relationships/ctrlProp" Target="../ctrlProps/ctrlProp560.xml"/><Relationship Id="rId4" Type="http://schemas.openxmlformats.org/officeDocument/2006/relationships/ctrlProp" Target="../ctrlProps/ctrlProp559.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66.xml"/><Relationship Id="rId3" Type="http://schemas.openxmlformats.org/officeDocument/2006/relationships/vmlDrawing" Target="../drawings/vmlDrawing15.vml"/><Relationship Id="rId7" Type="http://schemas.openxmlformats.org/officeDocument/2006/relationships/ctrlProp" Target="../ctrlProps/ctrlProp565.xml"/><Relationship Id="rId2" Type="http://schemas.openxmlformats.org/officeDocument/2006/relationships/drawing" Target="../drawings/drawing19.xml"/><Relationship Id="rId1" Type="http://schemas.openxmlformats.org/officeDocument/2006/relationships/printerSettings" Target="../printerSettings/printerSettings22.bin"/><Relationship Id="rId6" Type="http://schemas.openxmlformats.org/officeDocument/2006/relationships/ctrlProp" Target="../ctrlProps/ctrlProp564.xml"/><Relationship Id="rId5" Type="http://schemas.openxmlformats.org/officeDocument/2006/relationships/ctrlProp" Target="../ctrlProps/ctrlProp563.xml"/><Relationship Id="rId10" Type="http://schemas.openxmlformats.org/officeDocument/2006/relationships/ctrlProp" Target="../ctrlProps/ctrlProp568.xml"/><Relationship Id="rId4" Type="http://schemas.openxmlformats.org/officeDocument/2006/relationships/ctrlProp" Target="../ctrlProps/ctrlProp562.xml"/><Relationship Id="rId9" Type="http://schemas.openxmlformats.org/officeDocument/2006/relationships/ctrlProp" Target="../ctrlProps/ctrlProp567.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0.xml"/><Relationship Id="rId1" Type="http://schemas.openxmlformats.org/officeDocument/2006/relationships/printerSettings" Target="../printerSettings/printerSettings24.bin"/><Relationship Id="rId5" Type="http://schemas.openxmlformats.org/officeDocument/2006/relationships/ctrlProp" Target="../ctrlProps/ctrlProp570.xml"/><Relationship Id="rId4" Type="http://schemas.openxmlformats.org/officeDocument/2006/relationships/ctrlProp" Target="../ctrlProps/ctrlProp569.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226" Type="http://schemas.openxmlformats.org/officeDocument/2006/relationships/ctrlProp" Target="../ctrlProps/ctrlProp223.xml"/><Relationship Id="rId433" Type="http://schemas.openxmlformats.org/officeDocument/2006/relationships/ctrlProp" Target="../ctrlProps/ctrlProp430.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335" Type="http://schemas.openxmlformats.org/officeDocument/2006/relationships/ctrlProp" Target="../ctrlProps/ctrlProp332.xml"/><Relationship Id="rId377" Type="http://schemas.openxmlformats.org/officeDocument/2006/relationships/ctrlProp" Target="../ctrlProps/ctrlProp374.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402" Type="http://schemas.openxmlformats.org/officeDocument/2006/relationships/ctrlProp" Target="../ctrlProps/ctrlProp399.xml"/><Relationship Id="rId279" Type="http://schemas.openxmlformats.org/officeDocument/2006/relationships/ctrlProp" Target="../ctrlProps/ctrlProp276.xml"/><Relationship Id="rId444" Type="http://schemas.openxmlformats.org/officeDocument/2006/relationships/ctrlProp" Target="../ctrlProps/ctrlProp441.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46" Type="http://schemas.openxmlformats.org/officeDocument/2006/relationships/ctrlProp" Target="../ctrlProps/ctrlProp343.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413" Type="http://schemas.openxmlformats.org/officeDocument/2006/relationships/ctrlProp" Target="../ctrlProps/ctrlProp410.xml"/><Relationship Id="rId248" Type="http://schemas.openxmlformats.org/officeDocument/2006/relationships/ctrlProp" Target="../ctrlProps/ctrlProp245.xml"/><Relationship Id="rId455" Type="http://schemas.openxmlformats.org/officeDocument/2006/relationships/ctrlProp" Target="../ctrlProps/ctrlProp452.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357" Type="http://schemas.openxmlformats.org/officeDocument/2006/relationships/ctrlProp" Target="../ctrlProps/ctrlProp354.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399" Type="http://schemas.openxmlformats.org/officeDocument/2006/relationships/ctrlProp" Target="../ctrlProps/ctrlProp396.xml"/><Relationship Id="rId259" Type="http://schemas.openxmlformats.org/officeDocument/2006/relationships/ctrlProp" Target="../ctrlProps/ctrlProp256.xml"/><Relationship Id="rId424" Type="http://schemas.openxmlformats.org/officeDocument/2006/relationships/ctrlProp" Target="../ctrlProps/ctrlProp421.xml"/><Relationship Id="rId466" Type="http://schemas.openxmlformats.org/officeDocument/2006/relationships/ctrlProp" Target="../ctrlProps/ctrlProp463.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326" Type="http://schemas.openxmlformats.org/officeDocument/2006/relationships/ctrlProp" Target="../ctrlProps/ctrlProp323.xml"/><Relationship Id="rId65" Type="http://schemas.openxmlformats.org/officeDocument/2006/relationships/ctrlProp" Target="../ctrlProps/ctrlProp62.xml"/><Relationship Id="rId130" Type="http://schemas.openxmlformats.org/officeDocument/2006/relationships/ctrlProp" Target="../ctrlProps/ctrlProp127.xml"/><Relationship Id="rId368" Type="http://schemas.openxmlformats.org/officeDocument/2006/relationships/ctrlProp" Target="../ctrlProps/ctrlProp365.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414" Type="http://schemas.openxmlformats.org/officeDocument/2006/relationships/ctrlProp" Target="../ctrlProps/ctrlProp411.xml"/><Relationship Id="rId435" Type="http://schemas.openxmlformats.org/officeDocument/2006/relationships/ctrlProp" Target="../ctrlProps/ctrlProp432.xml"/><Relationship Id="rId456" Type="http://schemas.openxmlformats.org/officeDocument/2006/relationships/ctrlProp" Target="../ctrlProps/ctrlProp453.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404" Type="http://schemas.openxmlformats.org/officeDocument/2006/relationships/ctrlProp" Target="../ctrlProps/ctrlProp401.xml"/><Relationship Id="rId425" Type="http://schemas.openxmlformats.org/officeDocument/2006/relationships/ctrlProp" Target="../ctrlProps/ctrlProp422.xml"/><Relationship Id="rId446" Type="http://schemas.openxmlformats.org/officeDocument/2006/relationships/ctrlProp" Target="../ctrlProps/ctrlProp443.xml"/><Relationship Id="rId467" Type="http://schemas.openxmlformats.org/officeDocument/2006/relationships/ctrlProp" Target="../ctrlProps/ctrlProp464.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415" Type="http://schemas.openxmlformats.org/officeDocument/2006/relationships/ctrlProp" Target="../ctrlProps/ctrlProp412.xml"/><Relationship Id="rId436" Type="http://schemas.openxmlformats.org/officeDocument/2006/relationships/ctrlProp" Target="../ctrlProps/ctrlProp433.xml"/><Relationship Id="rId457" Type="http://schemas.openxmlformats.org/officeDocument/2006/relationships/ctrlProp" Target="../ctrlProps/ctrlProp454.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405" Type="http://schemas.openxmlformats.org/officeDocument/2006/relationships/ctrlProp" Target="../ctrlProps/ctrlProp402.xml"/><Relationship Id="rId426" Type="http://schemas.openxmlformats.org/officeDocument/2006/relationships/ctrlProp" Target="../ctrlProps/ctrlProp423.xml"/><Relationship Id="rId447" Type="http://schemas.openxmlformats.org/officeDocument/2006/relationships/ctrlProp" Target="../ctrlProps/ctrlProp444.xml"/><Relationship Id="rId230" Type="http://schemas.openxmlformats.org/officeDocument/2006/relationships/ctrlProp" Target="../ctrlProps/ctrlProp227.xml"/><Relationship Id="rId251" Type="http://schemas.openxmlformats.org/officeDocument/2006/relationships/ctrlProp" Target="../ctrlProps/ctrlProp248.xml"/><Relationship Id="rId468" Type="http://schemas.openxmlformats.org/officeDocument/2006/relationships/ctrlProp" Target="../ctrlProps/ctrlProp46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416" Type="http://schemas.openxmlformats.org/officeDocument/2006/relationships/ctrlProp" Target="../ctrlProps/ctrlProp413.xml"/><Relationship Id="rId220" Type="http://schemas.openxmlformats.org/officeDocument/2006/relationships/ctrlProp" Target="../ctrlProps/ctrlProp217.xml"/><Relationship Id="rId241" Type="http://schemas.openxmlformats.org/officeDocument/2006/relationships/ctrlProp" Target="../ctrlProps/ctrlProp238.xml"/><Relationship Id="rId437" Type="http://schemas.openxmlformats.org/officeDocument/2006/relationships/ctrlProp" Target="../ctrlProps/ctrlProp434.xml"/><Relationship Id="rId458" Type="http://schemas.openxmlformats.org/officeDocument/2006/relationships/ctrlProp" Target="../ctrlProps/ctrlProp45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406" Type="http://schemas.openxmlformats.org/officeDocument/2006/relationships/ctrlProp" Target="../ctrlProps/ctrlProp403.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427" Type="http://schemas.openxmlformats.org/officeDocument/2006/relationships/ctrlProp" Target="../ctrlProps/ctrlProp424.xml"/><Relationship Id="rId448" Type="http://schemas.openxmlformats.org/officeDocument/2006/relationships/ctrlProp" Target="../ctrlProps/ctrlProp445.xml"/><Relationship Id="rId469" Type="http://schemas.openxmlformats.org/officeDocument/2006/relationships/ctrlProp" Target="../ctrlProps/ctrlProp466.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417" Type="http://schemas.openxmlformats.org/officeDocument/2006/relationships/ctrlProp" Target="../ctrlProps/ctrlProp414.xml"/><Relationship Id="rId438" Type="http://schemas.openxmlformats.org/officeDocument/2006/relationships/ctrlProp" Target="../ctrlProps/ctrlProp435.xml"/><Relationship Id="rId459" Type="http://schemas.openxmlformats.org/officeDocument/2006/relationships/ctrlProp" Target="../ctrlProps/ctrlProp456.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470" Type="http://schemas.openxmlformats.org/officeDocument/2006/relationships/ctrlProp" Target="../ctrlProps/ctrlProp467.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407" Type="http://schemas.openxmlformats.org/officeDocument/2006/relationships/ctrlProp" Target="../ctrlProps/ctrlProp404.xml"/><Relationship Id="rId428" Type="http://schemas.openxmlformats.org/officeDocument/2006/relationships/ctrlProp" Target="../ctrlProps/ctrlProp425.xml"/><Relationship Id="rId449" Type="http://schemas.openxmlformats.org/officeDocument/2006/relationships/ctrlProp" Target="../ctrlProps/ctrlProp446.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460" Type="http://schemas.openxmlformats.org/officeDocument/2006/relationships/ctrlProp" Target="../ctrlProps/ctrlProp457.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418" Type="http://schemas.openxmlformats.org/officeDocument/2006/relationships/ctrlProp" Target="../ctrlProps/ctrlProp415.xml"/><Relationship Id="rId439" Type="http://schemas.openxmlformats.org/officeDocument/2006/relationships/ctrlProp" Target="../ctrlProps/ctrlProp436.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450" Type="http://schemas.openxmlformats.org/officeDocument/2006/relationships/ctrlProp" Target="../ctrlProps/ctrlProp447.xml"/><Relationship Id="rId47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408" Type="http://schemas.openxmlformats.org/officeDocument/2006/relationships/ctrlProp" Target="../ctrlProps/ctrlProp405.xml"/><Relationship Id="rId429" Type="http://schemas.openxmlformats.org/officeDocument/2006/relationships/ctrlProp" Target="../ctrlProps/ctrlProp426.xml"/><Relationship Id="rId1" Type="http://schemas.openxmlformats.org/officeDocument/2006/relationships/printerSettings" Target="../printerSettings/printerSettings2.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440" Type="http://schemas.openxmlformats.org/officeDocument/2006/relationships/ctrlProp" Target="../ctrlProps/ctrlProp437.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461" Type="http://schemas.openxmlformats.org/officeDocument/2006/relationships/ctrlProp" Target="../ctrlProps/ctrlProp458.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419" Type="http://schemas.openxmlformats.org/officeDocument/2006/relationships/ctrlProp" Target="../ctrlProps/ctrlProp416.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430" Type="http://schemas.openxmlformats.org/officeDocument/2006/relationships/ctrlProp" Target="../ctrlProps/ctrlProp427.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451" Type="http://schemas.openxmlformats.org/officeDocument/2006/relationships/ctrlProp" Target="../ctrlProps/ctrlProp448.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395" Type="http://schemas.openxmlformats.org/officeDocument/2006/relationships/ctrlProp" Target="../ctrlProps/ctrlProp392.xml"/><Relationship Id="rId409" Type="http://schemas.openxmlformats.org/officeDocument/2006/relationships/ctrlProp" Target="../ctrlProps/ctrlProp406.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420" Type="http://schemas.openxmlformats.org/officeDocument/2006/relationships/ctrlProp" Target="../ctrlProps/ctrlProp417.xml"/><Relationship Id="rId2" Type="http://schemas.openxmlformats.org/officeDocument/2006/relationships/drawing" Target="../drawings/drawing2.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41" Type="http://schemas.openxmlformats.org/officeDocument/2006/relationships/ctrlProp" Target="../ctrlProps/ctrlProp438.xml"/><Relationship Id="rId462" Type="http://schemas.openxmlformats.org/officeDocument/2006/relationships/ctrlProp" Target="../ctrlProps/ctrlProp459.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410" Type="http://schemas.openxmlformats.org/officeDocument/2006/relationships/ctrlProp" Target="../ctrlProps/ctrlProp407.xml"/><Relationship Id="rId431" Type="http://schemas.openxmlformats.org/officeDocument/2006/relationships/ctrlProp" Target="../ctrlProps/ctrlProp428.xml"/><Relationship Id="rId452" Type="http://schemas.openxmlformats.org/officeDocument/2006/relationships/ctrlProp" Target="../ctrlProps/ctrlProp449.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96" Type="http://schemas.openxmlformats.org/officeDocument/2006/relationships/ctrlProp" Target="../ctrlProps/ctrlProp393.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400" Type="http://schemas.openxmlformats.org/officeDocument/2006/relationships/ctrlProp" Target="../ctrlProps/ctrlProp397.xml"/><Relationship Id="rId421" Type="http://schemas.openxmlformats.org/officeDocument/2006/relationships/ctrlProp" Target="../ctrlProps/ctrlProp418.xml"/><Relationship Id="rId442" Type="http://schemas.openxmlformats.org/officeDocument/2006/relationships/ctrlProp" Target="../ctrlProps/ctrlProp439.xml"/><Relationship Id="rId463" Type="http://schemas.openxmlformats.org/officeDocument/2006/relationships/ctrlProp" Target="../ctrlProps/ctrlProp460.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411" Type="http://schemas.openxmlformats.org/officeDocument/2006/relationships/ctrlProp" Target="../ctrlProps/ctrlProp408.xml"/><Relationship Id="rId432" Type="http://schemas.openxmlformats.org/officeDocument/2006/relationships/ctrlProp" Target="../ctrlProps/ctrlProp429.xml"/><Relationship Id="rId453" Type="http://schemas.openxmlformats.org/officeDocument/2006/relationships/ctrlProp" Target="../ctrlProps/ctrlProp450.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397" Type="http://schemas.openxmlformats.org/officeDocument/2006/relationships/ctrlProp" Target="../ctrlProps/ctrlProp394.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401" Type="http://schemas.openxmlformats.org/officeDocument/2006/relationships/ctrlProp" Target="../ctrlProps/ctrlProp398.xml"/><Relationship Id="rId422" Type="http://schemas.openxmlformats.org/officeDocument/2006/relationships/ctrlProp" Target="../ctrlProps/ctrlProp419.xml"/><Relationship Id="rId443" Type="http://schemas.openxmlformats.org/officeDocument/2006/relationships/ctrlProp" Target="../ctrlProps/ctrlProp440.xml"/><Relationship Id="rId464" Type="http://schemas.openxmlformats.org/officeDocument/2006/relationships/ctrlProp" Target="../ctrlProps/ctrlProp461.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412" Type="http://schemas.openxmlformats.org/officeDocument/2006/relationships/ctrlProp" Target="../ctrlProps/ctrlProp409.xml"/><Relationship Id="rId107" Type="http://schemas.openxmlformats.org/officeDocument/2006/relationships/ctrlProp" Target="../ctrlProps/ctrlProp104.xml"/><Relationship Id="rId289" Type="http://schemas.openxmlformats.org/officeDocument/2006/relationships/ctrlProp" Target="../ctrlProps/ctrlProp286.xml"/><Relationship Id="rId454" Type="http://schemas.openxmlformats.org/officeDocument/2006/relationships/ctrlProp" Target="../ctrlProps/ctrlProp451.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356" Type="http://schemas.openxmlformats.org/officeDocument/2006/relationships/ctrlProp" Target="../ctrlProps/ctrlProp353.xml"/><Relationship Id="rId398" Type="http://schemas.openxmlformats.org/officeDocument/2006/relationships/ctrlProp" Target="../ctrlProps/ctrlProp395.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423" Type="http://schemas.openxmlformats.org/officeDocument/2006/relationships/ctrlProp" Target="../ctrlProps/ctrlProp420.xml"/><Relationship Id="rId258" Type="http://schemas.openxmlformats.org/officeDocument/2006/relationships/ctrlProp" Target="../ctrlProps/ctrlProp255.xml"/><Relationship Id="rId465" Type="http://schemas.openxmlformats.org/officeDocument/2006/relationships/ctrlProp" Target="../ctrlProps/ctrlProp462.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325" Type="http://schemas.openxmlformats.org/officeDocument/2006/relationships/ctrlProp" Target="../ctrlProps/ctrlProp322.xml"/><Relationship Id="rId367" Type="http://schemas.openxmlformats.org/officeDocument/2006/relationships/ctrlProp" Target="../ctrlProps/ctrlProp364.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434" Type="http://schemas.openxmlformats.org/officeDocument/2006/relationships/ctrlProp" Target="../ctrlProps/ctrlProp431.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336" Type="http://schemas.openxmlformats.org/officeDocument/2006/relationships/ctrlProp" Target="../ctrlProps/ctrlProp333.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378" Type="http://schemas.openxmlformats.org/officeDocument/2006/relationships/ctrlProp" Target="../ctrlProps/ctrlProp375.xml"/><Relationship Id="rId403" Type="http://schemas.openxmlformats.org/officeDocument/2006/relationships/ctrlProp" Target="../ctrlProps/ctrlProp400.xml"/><Relationship Id="rId6" Type="http://schemas.openxmlformats.org/officeDocument/2006/relationships/ctrlProp" Target="../ctrlProps/ctrlProp3.xml"/><Relationship Id="rId238" Type="http://schemas.openxmlformats.org/officeDocument/2006/relationships/ctrlProp" Target="../ctrlProps/ctrlProp235.xml"/><Relationship Id="rId445" Type="http://schemas.openxmlformats.org/officeDocument/2006/relationships/ctrlProp" Target="../ctrlProps/ctrlProp442.xml"/><Relationship Id="rId291" Type="http://schemas.openxmlformats.org/officeDocument/2006/relationships/ctrlProp" Target="../ctrlProps/ctrlProp288.xml"/><Relationship Id="rId305" Type="http://schemas.openxmlformats.org/officeDocument/2006/relationships/ctrlProp" Target="../ctrlProps/ctrlProp302.xml"/><Relationship Id="rId347" Type="http://schemas.openxmlformats.org/officeDocument/2006/relationships/ctrlProp" Target="../ctrlProps/ctrlProp344.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389" Type="http://schemas.openxmlformats.org/officeDocument/2006/relationships/ctrlProp" Target="../ctrlProps/ctrlProp38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72.xml"/><Relationship Id="rId3" Type="http://schemas.openxmlformats.org/officeDocument/2006/relationships/vmlDrawing" Target="../drawings/vmlDrawing2.vml"/><Relationship Id="rId7" Type="http://schemas.openxmlformats.org/officeDocument/2006/relationships/ctrlProp" Target="../ctrlProps/ctrlProp47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70.xml"/><Relationship Id="rId5" Type="http://schemas.openxmlformats.org/officeDocument/2006/relationships/ctrlProp" Target="../ctrlProps/ctrlProp469.xml"/><Relationship Id="rId10" Type="http://schemas.openxmlformats.org/officeDocument/2006/relationships/ctrlProp" Target="../ctrlProps/ctrlProp474.xml"/><Relationship Id="rId4" Type="http://schemas.openxmlformats.org/officeDocument/2006/relationships/ctrlProp" Target="../ctrlProps/ctrlProp468.xml"/><Relationship Id="rId9" Type="http://schemas.openxmlformats.org/officeDocument/2006/relationships/ctrlProp" Target="../ctrlProps/ctrlProp47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79.xml"/><Relationship Id="rId3" Type="http://schemas.openxmlformats.org/officeDocument/2006/relationships/vmlDrawing" Target="../drawings/vmlDrawing3.vml"/><Relationship Id="rId7" Type="http://schemas.openxmlformats.org/officeDocument/2006/relationships/ctrlProp" Target="../ctrlProps/ctrlProp47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477.xml"/><Relationship Id="rId5" Type="http://schemas.openxmlformats.org/officeDocument/2006/relationships/ctrlProp" Target="../ctrlProps/ctrlProp476.xml"/><Relationship Id="rId4" Type="http://schemas.openxmlformats.org/officeDocument/2006/relationships/ctrlProp" Target="../ctrlProps/ctrlProp475.xml"/><Relationship Id="rId9" Type="http://schemas.openxmlformats.org/officeDocument/2006/relationships/ctrlProp" Target="../ctrlProps/ctrlProp48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483.xml"/><Relationship Id="rId5" Type="http://schemas.openxmlformats.org/officeDocument/2006/relationships/ctrlProp" Target="../ctrlProps/ctrlProp482.xml"/><Relationship Id="rId4" Type="http://schemas.openxmlformats.org/officeDocument/2006/relationships/ctrlProp" Target="../ctrlProps/ctrlProp4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4"/>
  <sheetViews>
    <sheetView workbookViewId="0">
      <selection activeCell="D8" sqref="D8"/>
    </sheetView>
  </sheetViews>
  <sheetFormatPr defaultRowHeight="18.75"/>
  <cols>
    <col min="1" max="1" width="38" bestFit="1" customWidth="1"/>
  </cols>
  <sheetData>
    <row r="1" spans="1:2">
      <c r="A1" t="s">
        <v>460</v>
      </c>
      <c r="B1" t="s">
        <v>464</v>
      </c>
    </row>
    <row r="2" spans="1:2">
      <c r="A2" t="s">
        <v>463</v>
      </c>
      <c r="B2" t="s">
        <v>465</v>
      </c>
    </row>
    <row r="3" spans="1:2">
      <c r="A3" t="s">
        <v>461</v>
      </c>
      <c r="B3" t="s">
        <v>85</v>
      </c>
    </row>
    <row r="4" spans="1:2">
      <c r="A4" t="s">
        <v>462</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T55"/>
  <sheetViews>
    <sheetView view="pageBreakPreview" zoomScaleNormal="100" zoomScaleSheetLayoutView="100" workbookViewId="0">
      <selection activeCell="T34" sqref="T34"/>
    </sheetView>
  </sheetViews>
  <sheetFormatPr defaultRowHeight="18.75"/>
  <cols>
    <col min="1" max="1" width="2.25" customWidth="1"/>
    <col min="2" max="2" width="6.625" customWidth="1"/>
    <col min="3" max="16" width="4.875" customWidth="1"/>
    <col min="17" max="17" width="2.25" customWidth="1"/>
    <col min="18" max="18" width="9" style="327"/>
  </cols>
  <sheetData>
    <row r="1" spans="1:20">
      <c r="M1" s="580" t="str">
        <f>"令和"&amp;申請書!$V$6&amp;"年"&amp;申請書!$X$6&amp;"月"&amp;申請書!$AA$6&amp;"日"</f>
        <v>令和7年9月1日</v>
      </c>
      <c r="N1" s="580"/>
      <c r="O1" s="580"/>
      <c r="P1" s="580"/>
      <c r="S1" s="102" t="s">
        <v>168</v>
      </c>
    </row>
    <row r="2" spans="1:20" ht="3.75" customHeight="1"/>
    <row r="3" spans="1:20" ht="24">
      <c r="B3" s="581" t="s">
        <v>177</v>
      </c>
      <c r="C3" s="504"/>
      <c r="D3" s="504"/>
      <c r="E3" s="504"/>
      <c r="F3" s="504"/>
      <c r="G3" s="504"/>
      <c r="H3" s="504"/>
      <c r="I3" s="504"/>
      <c r="J3" s="504"/>
      <c r="K3" s="504"/>
      <c r="L3" s="504"/>
      <c r="M3" s="504"/>
      <c r="N3" s="504"/>
      <c r="O3" s="504"/>
      <c r="P3" s="504"/>
    </row>
    <row r="4" spans="1:20" ht="3" customHeight="1">
      <c r="A4" s="25"/>
      <c r="B4" s="25"/>
    </row>
    <row r="5" spans="1:20" ht="24" customHeight="1">
      <c r="A5" s="554" t="s">
        <v>9</v>
      </c>
      <c r="B5" s="555"/>
      <c r="C5" s="582" t="str">
        <f>申請書!$O$22</f>
        <v>○○認定こども園</v>
      </c>
      <c r="D5" s="583"/>
      <c r="E5" s="583"/>
      <c r="F5" s="583"/>
      <c r="G5" s="583"/>
      <c r="H5" s="583"/>
      <c r="I5" s="105"/>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420</v>
      </c>
      <c r="C8" s="14"/>
      <c r="D8" s="14"/>
      <c r="E8" s="14"/>
      <c r="F8" s="14"/>
      <c r="G8" s="14"/>
      <c r="H8" s="14"/>
      <c r="I8" s="14"/>
      <c r="J8" s="14"/>
      <c r="K8" s="14"/>
      <c r="L8" s="14"/>
      <c r="M8" s="14"/>
      <c r="N8" s="14"/>
      <c r="O8" s="14"/>
      <c r="P8" s="14"/>
      <c r="Q8" s="28"/>
    </row>
    <row r="9" spans="1:20" ht="3.75" customHeight="1">
      <c r="A9" s="27"/>
      <c r="B9" s="203"/>
      <c r="C9" s="203"/>
      <c r="D9" s="203"/>
      <c r="E9" s="203"/>
      <c r="F9" s="203"/>
      <c r="G9" s="203"/>
      <c r="H9" s="203"/>
      <c r="I9" s="203"/>
      <c r="J9" s="203"/>
      <c r="K9" s="203"/>
      <c r="L9" s="203"/>
      <c r="M9" s="203"/>
      <c r="N9" s="203"/>
      <c r="O9" s="203"/>
      <c r="P9" s="203"/>
      <c r="Q9" s="28"/>
    </row>
    <row r="10" spans="1:20" ht="18" customHeight="1">
      <c r="A10" s="27"/>
      <c r="B10" s="1"/>
      <c r="C10" s="657" t="s">
        <v>192</v>
      </c>
      <c r="D10" s="657"/>
      <c r="E10" s="657"/>
      <c r="F10" s="657"/>
      <c r="G10" s="657"/>
      <c r="H10" s="657"/>
      <c r="I10" s="657"/>
      <c r="J10" s="657"/>
      <c r="K10" s="657"/>
      <c r="L10" s="657"/>
      <c r="M10" s="657"/>
      <c r="N10" s="657"/>
      <c r="O10" s="667" t="s">
        <v>179</v>
      </c>
      <c r="P10" s="657"/>
      <c r="Q10" s="28"/>
      <c r="R10" s="335">
        <f>IF(AND(R13=TRUE,R23=TRUE,R27=TRUE,R28=TRUE),1,0)</f>
        <v>0</v>
      </c>
    </row>
    <row r="11" spans="1:20" ht="18" customHeight="1">
      <c r="A11" s="27"/>
      <c r="B11" s="661">
        <v>1</v>
      </c>
      <c r="C11" s="658" t="s">
        <v>178</v>
      </c>
      <c r="D11" s="659"/>
      <c r="E11" s="659"/>
      <c r="F11" s="659"/>
      <c r="G11" s="659"/>
      <c r="H11" s="659"/>
      <c r="I11" s="659"/>
      <c r="J11" s="659"/>
      <c r="K11" s="659"/>
      <c r="L11" s="659"/>
      <c r="M11" s="659"/>
      <c r="N11" s="660"/>
      <c r="O11" s="668"/>
      <c r="P11" s="657"/>
      <c r="Q11" s="28"/>
      <c r="R11" s="335"/>
    </row>
    <row r="12" spans="1:20" ht="18" customHeight="1">
      <c r="A12" s="27"/>
      <c r="B12" s="661"/>
      <c r="C12" s="662" t="s">
        <v>181</v>
      </c>
      <c r="D12" s="662"/>
      <c r="E12" s="662"/>
      <c r="F12" s="663"/>
      <c r="G12" s="663"/>
      <c r="H12" s="663"/>
      <c r="I12" s="663"/>
      <c r="J12" s="663"/>
      <c r="K12" s="663"/>
      <c r="L12" s="663"/>
      <c r="M12" s="663"/>
      <c r="N12" s="664"/>
      <c r="O12" s="668"/>
      <c r="P12" s="657"/>
      <c r="Q12" s="28"/>
      <c r="R12" s="335"/>
    </row>
    <row r="13" spans="1:20" ht="18" customHeight="1">
      <c r="A13" s="27"/>
      <c r="B13" s="661"/>
      <c r="C13" s="665"/>
      <c r="D13" s="665"/>
      <c r="E13" s="665"/>
      <c r="F13" s="665"/>
      <c r="G13" s="665"/>
      <c r="H13" s="665"/>
      <c r="I13" s="665"/>
      <c r="J13" s="665"/>
      <c r="K13" s="665"/>
      <c r="L13" s="665"/>
      <c r="M13" s="665"/>
      <c r="N13" s="655"/>
      <c r="O13" s="668"/>
      <c r="P13" s="657"/>
      <c r="Q13" s="28"/>
      <c r="R13" s="335" t="b">
        <v>0</v>
      </c>
    </row>
    <row r="14" spans="1:20" ht="18" customHeight="1">
      <c r="A14" s="27"/>
      <c r="B14" s="661"/>
      <c r="C14" s="665"/>
      <c r="D14" s="665"/>
      <c r="E14" s="665"/>
      <c r="F14" s="665"/>
      <c r="G14" s="665"/>
      <c r="H14" s="665"/>
      <c r="I14" s="665"/>
      <c r="J14" s="665"/>
      <c r="K14" s="665"/>
      <c r="L14" s="665"/>
      <c r="M14" s="665"/>
      <c r="N14" s="655"/>
      <c r="O14" s="668"/>
      <c r="P14" s="657"/>
      <c r="Q14" s="28"/>
      <c r="R14" s="335"/>
    </row>
    <row r="15" spans="1:20" ht="12" customHeight="1">
      <c r="A15" s="27"/>
      <c r="B15" s="655">
        <v>2</v>
      </c>
      <c r="C15" s="683" t="s">
        <v>189</v>
      </c>
      <c r="D15" s="683"/>
      <c r="E15" s="683"/>
      <c r="F15" s="684"/>
      <c r="G15" s="684"/>
      <c r="H15" s="684"/>
      <c r="I15" s="684"/>
      <c r="J15" s="684"/>
      <c r="K15" s="684"/>
      <c r="L15" s="684"/>
      <c r="M15" s="684"/>
      <c r="N15" s="685"/>
      <c r="O15" s="669"/>
      <c r="P15" s="670"/>
      <c r="Q15" s="28"/>
      <c r="R15" s="335"/>
    </row>
    <row r="16" spans="1:20" ht="18" customHeight="1">
      <c r="A16" s="27"/>
      <c r="B16" s="655"/>
      <c r="C16" s="684"/>
      <c r="D16" s="684"/>
      <c r="E16" s="684"/>
      <c r="F16" s="684"/>
      <c r="G16" s="684"/>
      <c r="H16" s="684"/>
      <c r="I16" s="684"/>
      <c r="J16" s="684"/>
      <c r="K16" s="684"/>
      <c r="L16" s="684"/>
      <c r="M16" s="684"/>
      <c r="N16" s="685"/>
      <c r="O16" s="671"/>
      <c r="P16" s="672"/>
      <c r="Q16" s="28"/>
      <c r="R16" s="335"/>
    </row>
    <row r="17" spans="1:18" ht="18" customHeight="1">
      <c r="A17" s="27"/>
      <c r="B17" s="655"/>
      <c r="C17" s="684"/>
      <c r="D17" s="684"/>
      <c r="E17" s="684"/>
      <c r="F17" s="684"/>
      <c r="G17" s="684"/>
      <c r="H17" s="684"/>
      <c r="I17" s="684"/>
      <c r="J17" s="684"/>
      <c r="K17" s="684"/>
      <c r="L17" s="684"/>
      <c r="M17" s="684"/>
      <c r="N17" s="685"/>
      <c r="O17" s="671"/>
      <c r="P17" s="672"/>
      <c r="Q17" s="28"/>
      <c r="R17" s="335"/>
    </row>
    <row r="18" spans="1:18" ht="18" customHeight="1">
      <c r="A18" s="27"/>
      <c r="B18" s="655"/>
      <c r="C18" s="684"/>
      <c r="D18" s="684"/>
      <c r="E18" s="684"/>
      <c r="F18" s="684"/>
      <c r="G18" s="684"/>
      <c r="H18" s="684"/>
      <c r="I18" s="684"/>
      <c r="J18" s="684"/>
      <c r="K18" s="684"/>
      <c r="L18" s="684"/>
      <c r="M18" s="684"/>
      <c r="N18" s="685"/>
      <c r="O18" s="671"/>
      <c r="P18" s="672"/>
      <c r="Q18" s="28"/>
      <c r="R18" s="335"/>
    </row>
    <row r="19" spans="1:18" ht="18" customHeight="1">
      <c r="A19" s="27"/>
      <c r="B19" s="655"/>
      <c r="C19" s="684"/>
      <c r="D19" s="684"/>
      <c r="E19" s="684"/>
      <c r="F19" s="684"/>
      <c r="G19" s="684"/>
      <c r="H19" s="684"/>
      <c r="I19" s="684"/>
      <c r="J19" s="684"/>
      <c r="K19" s="684"/>
      <c r="L19" s="684"/>
      <c r="M19" s="684"/>
      <c r="N19" s="685"/>
      <c r="O19" s="671"/>
      <c r="P19" s="672"/>
      <c r="Q19" s="28"/>
      <c r="R19" s="335"/>
    </row>
    <row r="20" spans="1:18" ht="18" customHeight="1">
      <c r="A20" s="27"/>
      <c r="B20" s="655"/>
      <c r="C20" s="684"/>
      <c r="D20" s="684"/>
      <c r="E20" s="684"/>
      <c r="F20" s="684"/>
      <c r="G20" s="684"/>
      <c r="H20" s="684"/>
      <c r="I20" s="684"/>
      <c r="J20" s="684"/>
      <c r="K20" s="684"/>
      <c r="L20" s="684"/>
      <c r="M20" s="684"/>
      <c r="N20" s="685"/>
      <c r="O20" s="671"/>
      <c r="P20" s="672"/>
      <c r="Q20" s="28"/>
      <c r="R20" s="335"/>
    </row>
    <row r="21" spans="1:18" ht="18" customHeight="1">
      <c r="A21" s="27"/>
      <c r="B21" s="655"/>
      <c r="C21" s="684"/>
      <c r="D21" s="684"/>
      <c r="E21" s="684"/>
      <c r="F21" s="684"/>
      <c r="G21" s="684"/>
      <c r="H21" s="684"/>
      <c r="I21" s="684"/>
      <c r="J21" s="684"/>
      <c r="K21" s="684"/>
      <c r="L21" s="684"/>
      <c r="M21" s="684"/>
      <c r="N21" s="685"/>
      <c r="O21" s="671"/>
      <c r="P21" s="672"/>
      <c r="Q21" s="28"/>
      <c r="R21" s="335"/>
    </row>
    <row r="22" spans="1:18" ht="9.75" customHeight="1">
      <c r="A22" s="27"/>
      <c r="B22" s="655"/>
      <c r="C22" s="684"/>
      <c r="D22" s="684"/>
      <c r="E22" s="684"/>
      <c r="F22" s="684"/>
      <c r="G22" s="684"/>
      <c r="H22" s="684"/>
      <c r="I22" s="684"/>
      <c r="J22" s="684"/>
      <c r="K22" s="684"/>
      <c r="L22" s="684"/>
      <c r="M22" s="684"/>
      <c r="N22" s="685"/>
      <c r="O22" s="671"/>
      <c r="P22" s="672"/>
      <c r="Q22" s="28"/>
      <c r="R22" s="335"/>
    </row>
    <row r="23" spans="1:18" ht="35.1" customHeight="1">
      <c r="A23" s="27"/>
      <c r="B23" s="655"/>
      <c r="C23" s="655" t="s">
        <v>183</v>
      </c>
      <c r="D23" s="655"/>
      <c r="E23" s="655"/>
      <c r="F23" s="655"/>
      <c r="G23" s="666" t="s">
        <v>187</v>
      </c>
      <c r="H23" s="655"/>
      <c r="I23" s="655"/>
      <c r="J23" s="655"/>
      <c r="K23" s="666" t="s">
        <v>188</v>
      </c>
      <c r="L23" s="657"/>
      <c r="M23" s="657"/>
      <c r="N23" s="657"/>
      <c r="O23" s="671"/>
      <c r="P23" s="672"/>
      <c r="Q23" s="28"/>
      <c r="R23" s="335" t="b">
        <v>0</v>
      </c>
    </row>
    <row r="24" spans="1:18" ht="18" customHeight="1">
      <c r="A24" s="27"/>
      <c r="B24" s="655"/>
      <c r="C24" s="656" t="s">
        <v>182</v>
      </c>
      <c r="D24" s="656"/>
      <c r="E24" s="656"/>
      <c r="F24" s="656"/>
      <c r="G24" s="652"/>
      <c r="H24" s="653"/>
      <c r="I24" s="653"/>
      <c r="J24" s="654"/>
      <c r="K24" s="675"/>
      <c r="L24" s="676"/>
      <c r="M24" s="676"/>
      <c r="N24" s="676"/>
      <c r="O24" s="671"/>
      <c r="P24" s="672"/>
      <c r="Q24" s="28"/>
      <c r="R24" s="335"/>
    </row>
    <row r="25" spans="1:18" ht="18" customHeight="1">
      <c r="A25" s="27"/>
      <c r="B25" s="655"/>
      <c r="C25" s="656" t="s">
        <v>184</v>
      </c>
      <c r="D25" s="656"/>
      <c r="E25" s="656"/>
      <c r="F25" s="656"/>
      <c r="G25" s="652"/>
      <c r="H25" s="653"/>
      <c r="I25" s="653"/>
      <c r="J25" s="654"/>
      <c r="K25" s="676"/>
      <c r="L25" s="676"/>
      <c r="M25" s="676"/>
      <c r="N25" s="676"/>
      <c r="O25" s="671"/>
      <c r="P25" s="672"/>
      <c r="Q25" s="28"/>
      <c r="R25" s="335"/>
    </row>
    <row r="26" spans="1:18" ht="18" customHeight="1">
      <c r="A26" s="27"/>
      <c r="B26" s="655"/>
      <c r="C26" s="656" t="s">
        <v>185</v>
      </c>
      <c r="D26" s="656"/>
      <c r="E26" s="656"/>
      <c r="F26" s="656"/>
      <c r="G26" s="652"/>
      <c r="H26" s="653"/>
      <c r="I26" s="653"/>
      <c r="J26" s="654"/>
      <c r="K26" s="676"/>
      <c r="L26" s="676"/>
      <c r="M26" s="676"/>
      <c r="N26" s="676"/>
      <c r="O26" s="671"/>
      <c r="P26" s="672"/>
      <c r="Q26" s="28"/>
      <c r="R26" s="335"/>
    </row>
    <row r="27" spans="1:18" ht="18" customHeight="1">
      <c r="A27" s="27"/>
      <c r="B27" s="655"/>
      <c r="C27" s="656" t="s">
        <v>186</v>
      </c>
      <c r="D27" s="656"/>
      <c r="E27" s="656"/>
      <c r="F27" s="656"/>
      <c r="G27" s="652"/>
      <c r="H27" s="653"/>
      <c r="I27" s="653"/>
      <c r="J27" s="654"/>
      <c r="K27" s="676"/>
      <c r="L27" s="676"/>
      <c r="M27" s="676"/>
      <c r="N27" s="676"/>
      <c r="O27" s="673"/>
      <c r="P27" s="674"/>
      <c r="Q27" s="28"/>
      <c r="R27" s="335" t="b">
        <v>0</v>
      </c>
    </row>
    <row r="28" spans="1:18" ht="18" customHeight="1">
      <c r="A28" s="27"/>
      <c r="B28" s="655"/>
      <c r="C28" s="655" t="s">
        <v>1</v>
      </c>
      <c r="D28" s="655"/>
      <c r="E28" s="655"/>
      <c r="F28" s="655"/>
      <c r="G28" s="679">
        <f>SUM(G24:J27)</f>
        <v>0</v>
      </c>
      <c r="H28" s="556"/>
      <c r="I28" s="556"/>
      <c r="J28" s="557"/>
      <c r="K28" s="677"/>
      <c r="L28" s="587"/>
      <c r="M28" s="587"/>
      <c r="N28" s="587"/>
      <c r="O28" s="558"/>
      <c r="P28" s="560"/>
      <c r="Q28" s="28"/>
      <c r="R28" s="335" t="b">
        <v>0</v>
      </c>
    </row>
    <row r="29" spans="1:18" ht="27" customHeight="1">
      <c r="A29" s="27"/>
      <c r="B29" s="204">
        <v>3</v>
      </c>
      <c r="C29" s="204" t="s">
        <v>190</v>
      </c>
      <c r="D29" s="204"/>
      <c r="E29" s="204"/>
      <c r="F29" s="204"/>
      <c r="G29" s="204"/>
      <c r="H29" s="204"/>
      <c r="I29" s="199"/>
      <c r="J29" s="200"/>
      <c r="K29" s="200"/>
      <c r="L29" s="200"/>
      <c r="M29" s="200"/>
      <c r="N29" s="201"/>
      <c r="O29" s="707"/>
      <c r="P29" s="557"/>
      <c r="Q29" s="28"/>
      <c r="R29" s="335"/>
    </row>
    <row r="30" spans="1:18" ht="18" customHeight="1">
      <c r="A30" s="210"/>
      <c r="B30" s="655">
        <v>4</v>
      </c>
      <c r="C30" s="686" t="s">
        <v>191</v>
      </c>
      <c r="D30" s="686"/>
      <c r="E30" s="686"/>
      <c r="F30" s="686"/>
      <c r="G30" s="686"/>
      <c r="H30" s="686"/>
      <c r="I30" s="686"/>
      <c r="J30" s="686"/>
      <c r="K30" s="686"/>
      <c r="L30" s="686"/>
      <c r="M30" s="686"/>
      <c r="N30" s="686"/>
      <c r="O30" s="668"/>
      <c r="P30" s="655"/>
      <c r="Q30" s="28"/>
      <c r="R30" s="335"/>
    </row>
    <row r="31" spans="1:18" ht="18" customHeight="1" thickBot="1">
      <c r="A31" s="210"/>
      <c r="B31" s="682"/>
      <c r="C31" s="687"/>
      <c r="D31" s="687"/>
      <c r="E31" s="687"/>
      <c r="F31" s="687"/>
      <c r="G31" s="687"/>
      <c r="H31" s="687"/>
      <c r="I31" s="687"/>
      <c r="J31" s="687"/>
      <c r="K31" s="687"/>
      <c r="L31" s="687"/>
      <c r="M31" s="687"/>
      <c r="N31" s="687"/>
      <c r="O31" s="708"/>
      <c r="P31" s="709"/>
      <c r="Q31" s="28"/>
    </row>
    <row r="32" spans="1:18" ht="18" customHeight="1" thickBot="1">
      <c r="A32" s="210"/>
      <c r="B32" s="715"/>
      <c r="C32" s="715"/>
      <c r="D32" s="107" t="s">
        <v>193</v>
      </c>
      <c r="E32" s="108" t="s">
        <v>194</v>
      </c>
      <c r="F32" s="108" t="s">
        <v>195</v>
      </c>
      <c r="G32" s="108" t="s">
        <v>196</v>
      </c>
      <c r="H32" s="108" t="s">
        <v>197</v>
      </c>
      <c r="I32" s="108" t="s">
        <v>198</v>
      </c>
      <c r="J32" s="108" t="s">
        <v>199</v>
      </c>
      <c r="K32" s="108" t="s">
        <v>200</v>
      </c>
      <c r="L32" s="108" t="s">
        <v>201</v>
      </c>
      <c r="M32" s="108" t="s">
        <v>202</v>
      </c>
      <c r="N32" s="108" t="s">
        <v>203</v>
      </c>
      <c r="O32" s="108" t="s">
        <v>204</v>
      </c>
      <c r="P32" s="107" t="s">
        <v>8</v>
      </c>
      <c r="Q32" s="28"/>
    </row>
    <row r="33" spans="1:17" ht="24.95" customHeight="1" thickTop="1">
      <c r="A33" s="210"/>
      <c r="B33" s="680" t="s">
        <v>205</v>
      </c>
      <c r="C33" s="681"/>
      <c r="D33" s="106"/>
      <c r="E33" s="106"/>
      <c r="F33" s="106"/>
      <c r="G33" s="106"/>
      <c r="H33" s="106"/>
      <c r="I33" s="106"/>
      <c r="J33" s="106"/>
      <c r="K33" s="106"/>
      <c r="L33" s="106"/>
      <c r="M33" s="106"/>
      <c r="N33" s="106"/>
      <c r="O33" s="106"/>
      <c r="P33" s="208">
        <f>SUM($D$33:$O$33)</f>
        <v>0</v>
      </c>
      <c r="Q33" s="28"/>
    </row>
    <row r="34" spans="1:17" ht="24.95" customHeight="1">
      <c r="A34" s="210"/>
      <c r="B34" s="713" t="s">
        <v>206</v>
      </c>
      <c r="C34" s="714"/>
      <c r="D34" s="207"/>
      <c r="E34" s="207"/>
      <c r="F34" s="207"/>
      <c r="G34" s="207"/>
      <c r="H34" s="207"/>
      <c r="I34" s="207"/>
      <c r="J34" s="207"/>
      <c r="K34" s="207"/>
      <c r="L34" s="207"/>
      <c r="M34" s="207"/>
      <c r="N34" s="207"/>
      <c r="O34" s="207"/>
      <c r="P34" s="204">
        <f>SUM($D$34:$O$34)</f>
        <v>0</v>
      </c>
      <c r="Q34" s="28"/>
    </row>
    <row r="35" spans="1:17" ht="18" customHeight="1">
      <c r="A35" s="210"/>
      <c r="B35" s="678" t="s">
        <v>207</v>
      </c>
      <c r="C35" s="543"/>
      <c r="D35" s="543"/>
      <c r="E35" s="543"/>
      <c r="F35" s="543"/>
      <c r="G35" s="543"/>
      <c r="H35" s="543"/>
      <c r="I35" s="543"/>
      <c r="J35" s="543"/>
      <c r="K35" s="543"/>
      <c r="L35" s="543"/>
      <c r="M35" s="543"/>
      <c r="N35" s="543"/>
      <c r="O35" s="543"/>
      <c r="P35" s="543"/>
      <c r="Q35" s="28"/>
    </row>
    <row r="36" spans="1:17" ht="30" customHeight="1">
      <c r="A36" s="210"/>
      <c r="B36" s="712" t="s">
        <v>208</v>
      </c>
      <c r="C36" s="688"/>
      <c r="D36" s="688"/>
      <c r="E36" s="688"/>
      <c r="F36" s="688"/>
      <c r="G36" s="688"/>
      <c r="H36" s="688"/>
      <c r="I36" s="688"/>
      <c r="J36" s="688"/>
      <c r="K36" s="688"/>
      <c r="L36" s="688"/>
      <c r="M36" s="688"/>
      <c r="N36" s="688"/>
      <c r="O36" s="688"/>
      <c r="P36" s="688"/>
      <c r="Q36" s="28"/>
    </row>
    <row r="37" spans="1:17" ht="30" customHeight="1">
      <c r="A37" s="210"/>
      <c r="B37" s="712" t="s">
        <v>209</v>
      </c>
      <c r="C37" s="688"/>
      <c r="D37" s="688"/>
      <c r="E37" s="688"/>
      <c r="F37" s="688"/>
      <c r="G37" s="688"/>
      <c r="H37" s="688"/>
      <c r="I37" s="688"/>
      <c r="J37" s="688"/>
      <c r="K37" s="688"/>
      <c r="L37" s="688"/>
      <c r="M37" s="688"/>
      <c r="N37" s="688"/>
      <c r="O37" s="688"/>
      <c r="P37" s="688"/>
      <c r="Q37" s="28"/>
    </row>
    <row r="38" spans="1:17" ht="30" customHeight="1" thickBot="1">
      <c r="A38" s="210"/>
      <c r="B38" s="712" t="s">
        <v>210</v>
      </c>
      <c r="C38" s="688"/>
      <c r="D38" s="688"/>
      <c r="E38" s="688"/>
      <c r="F38" s="688"/>
      <c r="G38" s="688"/>
      <c r="H38" s="688"/>
      <c r="I38" s="688"/>
      <c r="J38" s="688"/>
      <c r="K38" s="688"/>
      <c r="L38" s="688"/>
      <c r="M38" s="688"/>
      <c r="N38" s="688"/>
      <c r="O38" s="688"/>
      <c r="P38" s="688"/>
      <c r="Q38" s="28"/>
    </row>
    <row r="39" spans="1:17" ht="27.75" customHeight="1" thickBot="1">
      <c r="A39" s="210"/>
      <c r="B39" s="206"/>
      <c r="C39" s="209"/>
      <c r="D39" s="209"/>
      <c r="E39" s="209"/>
      <c r="F39" s="209"/>
      <c r="G39" s="209"/>
      <c r="H39" s="209"/>
      <c r="I39" s="209"/>
      <c r="J39" s="209"/>
      <c r="K39" s="118"/>
      <c r="L39" s="119"/>
      <c r="M39" s="119"/>
      <c r="N39" s="120" t="s">
        <v>226</v>
      </c>
      <c r="O39" s="690" t="str">
        <f>IF(AND(R10=1,$P$34&gt;0,SUM($D$34:$J$34)&gt;0,$G$28&gt;0,$K$28&gt;0),"可","不可")</f>
        <v>不可</v>
      </c>
      <c r="P39" s="691"/>
      <c r="Q39" s="28"/>
    </row>
    <row r="40" spans="1:17" ht="18" customHeight="1">
      <c r="A40" s="210"/>
      <c r="B40" s="205" t="s">
        <v>211</v>
      </c>
      <c r="C40" s="203"/>
      <c r="D40" s="203"/>
      <c r="E40" s="203"/>
      <c r="F40" s="203"/>
      <c r="G40" s="203"/>
      <c r="H40" s="203"/>
      <c r="I40" s="203"/>
      <c r="J40" s="203"/>
      <c r="K40" s="203"/>
      <c r="L40" s="203"/>
      <c r="M40" s="203"/>
      <c r="N40" s="203"/>
      <c r="O40" s="203"/>
      <c r="P40" s="203"/>
      <c r="Q40" s="28"/>
    </row>
    <row r="41" spans="1:17" ht="18" customHeight="1">
      <c r="A41" s="210"/>
      <c r="B41" s="541" t="s">
        <v>212</v>
      </c>
      <c r="C41" s="542"/>
      <c r="D41" s="542"/>
      <c r="E41" s="542"/>
      <c r="F41" s="542"/>
      <c r="G41" s="542"/>
      <c r="H41" s="542"/>
      <c r="I41" s="542"/>
      <c r="J41" s="542"/>
      <c r="K41" s="542"/>
      <c r="L41" s="542"/>
      <c r="M41" s="542"/>
      <c r="N41" s="542"/>
      <c r="O41" s="542"/>
      <c r="P41" s="542"/>
      <c r="Q41" s="28"/>
    </row>
    <row r="42" spans="1:17" ht="18" customHeight="1">
      <c r="A42" s="202"/>
      <c r="B42" s="698"/>
      <c r="C42" s="698"/>
      <c r="D42" s="698"/>
      <c r="E42" s="698"/>
      <c r="F42" s="698"/>
      <c r="G42" s="698"/>
      <c r="H42" s="698"/>
      <c r="I42" s="698"/>
      <c r="J42" s="698"/>
      <c r="K42" s="698"/>
      <c r="L42" s="698"/>
      <c r="M42" s="698"/>
      <c r="N42" s="698"/>
      <c r="O42" s="698"/>
      <c r="P42" s="698"/>
      <c r="Q42" s="23"/>
    </row>
    <row r="43" spans="1:17" ht="12" customHeight="1" thickBot="1">
      <c r="A43" s="276"/>
      <c r="B43" s="78"/>
      <c r="C43" s="78"/>
      <c r="D43" s="78"/>
      <c r="E43" s="78"/>
      <c r="F43" s="78"/>
      <c r="G43" s="78"/>
      <c r="H43" s="78"/>
      <c r="I43" s="78"/>
      <c r="J43" s="78"/>
      <c r="K43" s="78"/>
      <c r="L43" s="78"/>
      <c r="M43" s="78"/>
      <c r="N43" s="78"/>
      <c r="O43" s="78"/>
      <c r="P43" s="78"/>
      <c r="Q43" s="276"/>
    </row>
    <row r="44" spans="1:17" ht="18" customHeight="1">
      <c r="A44" s="111"/>
      <c r="B44" s="76"/>
      <c r="C44" s="76"/>
      <c r="D44" s="76"/>
      <c r="E44" s="76"/>
      <c r="F44" s="76"/>
      <c r="G44" s="76"/>
      <c r="H44" s="76"/>
      <c r="I44" s="76"/>
      <c r="J44" s="76"/>
      <c r="K44" s="76"/>
      <c r="L44" s="76"/>
      <c r="M44" s="76"/>
      <c r="N44" s="76"/>
      <c r="O44" s="76"/>
      <c r="P44" s="76"/>
      <c r="Q44" s="112"/>
    </row>
    <row r="45" spans="1:17" ht="18" customHeight="1" thickBot="1">
      <c r="A45" s="113"/>
      <c r="B45" s="75" t="s">
        <v>213</v>
      </c>
      <c r="C45" s="75"/>
      <c r="D45" s="75"/>
      <c r="E45" s="75" t="s">
        <v>225</v>
      </c>
      <c r="F45" s="75"/>
      <c r="G45" s="75"/>
      <c r="H45" s="75"/>
      <c r="I45" s="75"/>
      <c r="J45" s="75"/>
      <c r="K45" s="75"/>
      <c r="L45" s="75"/>
      <c r="M45" s="75"/>
      <c r="N45" s="75"/>
      <c r="O45" s="75"/>
      <c r="P45" s="75"/>
      <c r="Q45" s="114"/>
    </row>
    <row r="46" spans="1:17" ht="30" customHeight="1">
      <c r="A46" s="113"/>
      <c r="B46" s="699" t="s">
        <v>214</v>
      </c>
      <c r="C46" s="700"/>
      <c r="D46" s="700"/>
      <c r="E46" s="700" t="s">
        <v>215</v>
      </c>
      <c r="F46" s="703"/>
      <c r="G46" s="703"/>
      <c r="H46" s="704" t="s">
        <v>216</v>
      </c>
      <c r="I46" s="704"/>
      <c r="J46" s="704"/>
      <c r="K46" s="704"/>
      <c r="L46" s="704"/>
      <c r="M46" s="704"/>
      <c r="N46" s="593" t="s">
        <v>218</v>
      </c>
      <c r="O46" s="593"/>
      <c r="P46" s="596"/>
      <c r="Q46" s="114"/>
    </row>
    <row r="47" spans="1:17" ht="36" customHeight="1" thickBot="1">
      <c r="A47" s="113"/>
      <c r="B47" s="701"/>
      <c r="C47" s="702"/>
      <c r="D47" s="702"/>
      <c r="E47" s="702"/>
      <c r="F47" s="702"/>
      <c r="G47" s="702"/>
      <c r="H47" s="109"/>
      <c r="I47" s="110"/>
      <c r="J47" s="705" t="s">
        <v>217</v>
      </c>
      <c r="K47" s="706"/>
      <c r="L47" s="706"/>
      <c r="M47" s="706"/>
      <c r="N47" s="692"/>
      <c r="O47" s="692"/>
      <c r="P47" s="693"/>
      <c r="Q47" s="114"/>
    </row>
    <row r="48" spans="1:17" ht="20.25" thickTop="1" thickBot="1">
      <c r="A48" s="113"/>
      <c r="B48" s="694" t="s">
        <v>7</v>
      </c>
      <c r="C48" s="695"/>
      <c r="D48" s="695"/>
      <c r="E48" s="696" t="s">
        <v>29</v>
      </c>
      <c r="F48" s="696"/>
      <c r="G48" s="696"/>
      <c r="H48" s="696" t="s">
        <v>29</v>
      </c>
      <c r="I48" s="696"/>
      <c r="J48" s="696" t="s">
        <v>29</v>
      </c>
      <c r="K48" s="696"/>
      <c r="L48" s="696"/>
      <c r="M48" s="696"/>
      <c r="N48" s="696" t="s">
        <v>219</v>
      </c>
      <c r="O48" s="696"/>
      <c r="P48" s="697"/>
      <c r="Q48" s="114"/>
    </row>
    <row r="49" spans="1:17" ht="29.25" customHeight="1">
      <c r="A49" s="113"/>
      <c r="B49" s="710" t="s">
        <v>223</v>
      </c>
      <c r="C49" s="711"/>
      <c r="D49" s="711"/>
      <c r="E49" s="711"/>
      <c r="F49" s="711"/>
      <c r="G49" s="711"/>
      <c r="H49" s="711"/>
      <c r="I49" s="711"/>
      <c r="J49" s="711"/>
      <c r="K49" s="711"/>
      <c r="L49" s="711"/>
      <c r="M49" s="711"/>
      <c r="N49" s="711"/>
      <c r="O49" s="711"/>
      <c r="P49" s="711"/>
      <c r="Q49" s="114"/>
    </row>
    <row r="50" spans="1:17">
      <c r="A50" s="113"/>
      <c r="B50" s="689" t="s">
        <v>220</v>
      </c>
      <c r="C50" s="689"/>
      <c r="D50" s="689"/>
      <c r="E50" s="689"/>
      <c r="F50" s="689"/>
      <c r="G50" s="689"/>
      <c r="H50" s="689"/>
      <c r="I50" s="689"/>
      <c r="J50" s="689"/>
      <c r="K50" s="689"/>
      <c r="L50" s="689"/>
      <c r="M50" s="689"/>
      <c r="N50" s="689"/>
      <c r="O50" s="689"/>
      <c r="P50" s="689"/>
      <c r="Q50" s="114"/>
    </row>
    <row r="51" spans="1:17" ht="30" customHeight="1">
      <c r="A51" s="113"/>
      <c r="B51" s="688" t="s">
        <v>222</v>
      </c>
      <c r="C51" s="688"/>
      <c r="D51" s="688"/>
      <c r="E51" s="688"/>
      <c r="F51" s="688"/>
      <c r="G51" s="688"/>
      <c r="H51" s="688"/>
      <c r="I51" s="688"/>
      <c r="J51" s="688"/>
      <c r="K51" s="688"/>
      <c r="L51" s="688"/>
      <c r="M51" s="688"/>
      <c r="N51" s="688"/>
      <c r="O51" s="688"/>
      <c r="P51" s="688"/>
      <c r="Q51" s="114"/>
    </row>
    <row r="52" spans="1:17" ht="30" customHeight="1">
      <c r="A52" s="113"/>
      <c r="B52" s="688" t="s">
        <v>224</v>
      </c>
      <c r="C52" s="688"/>
      <c r="D52" s="688"/>
      <c r="E52" s="688"/>
      <c r="F52" s="688"/>
      <c r="G52" s="688"/>
      <c r="H52" s="688"/>
      <c r="I52" s="688"/>
      <c r="J52" s="688"/>
      <c r="K52" s="688"/>
      <c r="L52" s="688"/>
      <c r="M52" s="688"/>
      <c r="N52" s="688"/>
      <c r="O52" s="688"/>
      <c r="P52" s="688"/>
      <c r="Q52" s="114"/>
    </row>
    <row r="53" spans="1:17">
      <c r="A53" s="113"/>
      <c r="B53" s="689" t="s">
        <v>221</v>
      </c>
      <c r="C53" s="689"/>
      <c r="D53" s="689"/>
      <c r="E53" s="689"/>
      <c r="F53" s="689"/>
      <c r="G53" s="689"/>
      <c r="H53" s="689"/>
      <c r="I53" s="689"/>
      <c r="J53" s="689"/>
      <c r="K53" s="689"/>
      <c r="L53" s="689"/>
      <c r="M53" s="689"/>
      <c r="N53" s="689"/>
      <c r="O53" s="689"/>
      <c r="P53" s="689"/>
      <c r="Q53" s="114"/>
    </row>
    <row r="54" spans="1:17">
      <c r="A54" s="113"/>
      <c r="B54" s="14"/>
      <c r="C54" s="14"/>
      <c r="D54" s="14"/>
      <c r="E54" s="14"/>
      <c r="F54" s="14"/>
      <c r="G54" s="14"/>
      <c r="H54" s="14"/>
      <c r="I54" s="14"/>
      <c r="J54" s="14"/>
      <c r="K54" s="14"/>
      <c r="L54" s="14"/>
      <c r="M54" s="14"/>
      <c r="N54" s="14"/>
      <c r="O54" s="14"/>
      <c r="P54" s="14"/>
      <c r="Q54" s="114"/>
    </row>
    <row r="55" spans="1:17" ht="19.5" thickBot="1">
      <c r="A55" s="115"/>
      <c r="B55" s="116"/>
      <c r="C55" s="116"/>
      <c r="D55" s="116"/>
      <c r="E55" s="116"/>
      <c r="F55" s="116"/>
      <c r="G55" s="116"/>
      <c r="H55" s="116"/>
      <c r="I55" s="116"/>
      <c r="J55" s="116"/>
      <c r="K55" s="116"/>
      <c r="L55" s="116"/>
      <c r="M55" s="116"/>
      <c r="N55" s="116"/>
      <c r="O55" s="116"/>
      <c r="P55" s="116"/>
      <c r="Q55" s="117"/>
    </row>
  </sheetData>
  <mergeCells count="56">
    <mergeCell ref="O29:P29"/>
    <mergeCell ref="O30:P31"/>
    <mergeCell ref="B49:P49"/>
    <mergeCell ref="B50:P50"/>
    <mergeCell ref="B51:P51"/>
    <mergeCell ref="B36:P36"/>
    <mergeCell ref="B37:P37"/>
    <mergeCell ref="B38:P38"/>
    <mergeCell ref="B34:C34"/>
    <mergeCell ref="B32:C32"/>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3"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M42"/>
  <sheetViews>
    <sheetView view="pageBreakPreview" zoomScale="93" zoomScaleNormal="100" zoomScaleSheetLayoutView="93" workbookViewId="0">
      <selection activeCell="D13" sqref="D13:J13"/>
    </sheetView>
  </sheetViews>
  <sheetFormatPr defaultRowHeight="18.75"/>
  <cols>
    <col min="1" max="1" width="2.625" customWidth="1"/>
    <col min="2" max="2" width="7.375" customWidth="1"/>
    <col min="3" max="3" width="18" customWidth="1"/>
    <col min="4" max="4" width="0" hidden="1" customWidth="1"/>
    <col min="5" max="5" width="9" customWidth="1"/>
    <col min="11" max="11" width="12.125" customWidth="1"/>
  </cols>
  <sheetData>
    <row r="1" spans="1:13">
      <c r="H1" s="580" t="str">
        <f>"令和"&amp;申請書!$V$6&amp;"年"&amp;申請書!$X$6&amp;"月"&amp;申請書!$AA$6&amp;"日"</f>
        <v>令和7年9月1日</v>
      </c>
      <c r="I1" s="580"/>
      <c r="J1" s="580"/>
      <c r="M1" s="102" t="s">
        <v>168</v>
      </c>
    </row>
    <row r="2" spans="1:13" ht="3.75" customHeight="1"/>
    <row r="3" spans="1:13" ht="24">
      <c r="B3" s="581" t="s">
        <v>231</v>
      </c>
      <c r="C3" s="504"/>
      <c r="D3" s="504"/>
      <c r="E3" s="504"/>
      <c r="F3" s="504"/>
      <c r="G3" s="504"/>
      <c r="H3" s="504"/>
      <c r="I3" s="504"/>
      <c r="J3" s="504"/>
    </row>
    <row r="4" spans="1:13" ht="6" customHeight="1">
      <c r="A4" s="25"/>
      <c r="B4" s="25"/>
    </row>
    <row r="5" spans="1:13" ht="24" customHeight="1">
      <c r="A5" s="554" t="s">
        <v>9</v>
      </c>
      <c r="B5" s="555"/>
      <c r="C5" s="582" t="str">
        <f>申請書!O22</f>
        <v>○○認定こども園</v>
      </c>
      <c r="D5" s="583"/>
      <c r="E5" s="584"/>
      <c r="F5" s="14"/>
      <c r="G5" s="406"/>
      <c r="H5" s="406"/>
      <c r="I5" s="406"/>
      <c r="J5" s="406"/>
      <c r="K5" s="14"/>
    </row>
    <row r="6" spans="1:13" ht="3" customHeight="1">
      <c r="C6" s="42"/>
    </row>
    <row r="7" spans="1:13" ht="25.5" customHeight="1">
      <c r="B7" s="732" t="s">
        <v>479</v>
      </c>
      <c r="C7" s="733"/>
      <c r="E7" s="734" t="s">
        <v>480</v>
      </c>
      <c r="F7" s="535"/>
      <c r="G7" s="535"/>
      <c r="H7" s="535"/>
      <c r="I7" s="535"/>
      <c r="J7" s="536"/>
      <c r="K7" s="410"/>
    </row>
    <row r="8" spans="1:13" ht="3.75" customHeight="1">
      <c r="A8" s="14"/>
      <c r="B8" s="14"/>
      <c r="C8" s="414"/>
      <c r="D8" s="14"/>
      <c r="E8" s="14"/>
      <c r="F8" s="14"/>
      <c r="G8" s="14"/>
      <c r="H8" s="14"/>
      <c r="I8" s="14"/>
      <c r="J8" s="14"/>
      <c r="K8" s="14"/>
    </row>
    <row r="9" spans="1:13" ht="20.100000000000001" customHeight="1">
      <c r="A9" s="406"/>
      <c r="B9" s="408" t="s">
        <v>481</v>
      </c>
      <c r="C9" s="406"/>
      <c r="D9" s="406"/>
      <c r="E9" s="406"/>
      <c r="F9" s="406"/>
      <c r="G9" s="406"/>
      <c r="H9" s="406"/>
      <c r="I9" s="406"/>
      <c r="J9" s="406"/>
      <c r="K9" s="406"/>
    </row>
    <row r="10" spans="1:13" ht="20.100000000000001" customHeight="1">
      <c r="A10" s="406"/>
      <c r="B10" s="735" t="s">
        <v>482</v>
      </c>
      <c r="C10" s="735"/>
      <c r="D10" s="415"/>
      <c r="E10" s="416"/>
      <c r="F10" s="415" t="s">
        <v>483</v>
      </c>
      <c r="G10" s="416"/>
      <c r="H10" s="415" t="s">
        <v>484</v>
      </c>
      <c r="I10" s="416"/>
      <c r="J10" s="415" t="s">
        <v>485</v>
      </c>
      <c r="K10" s="406"/>
    </row>
    <row r="11" spans="1:13" ht="20.100000000000001" customHeight="1">
      <c r="A11" s="406"/>
      <c r="B11" s="736"/>
      <c r="C11" s="417" t="s">
        <v>43</v>
      </c>
      <c r="D11" s="719"/>
      <c r="E11" s="719"/>
      <c r="F11" s="719"/>
      <c r="G11" s="719"/>
      <c r="H11" s="719"/>
      <c r="I11" s="719"/>
      <c r="J11" s="719"/>
      <c r="K11" s="406"/>
    </row>
    <row r="12" spans="1:13" ht="45" customHeight="1">
      <c r="A12" s="406"/>
      <c r="B12" s="736"/>
      <c r="C12" s="417" t="s">
        <v>338</v>
      </c>
      <c r="D12" s="719"/>
      <c r="E12" s="719"/>
      <c r="F12" s="719"/>
      <c r="G12" s="719"/>
      <c r="H12" s="719"/>
      <c r="I12" s="719"/>
      <c r="J12" s="719"/>
      <c r="K12" s="406"/>
    </row>
    <row r="13" spans="1:13" ht="42" customHeight="1">
      <c r="A13" s="406"/>
      <c r="B13" s="736"/>
      <c r="C13" s="418" t="s">
        <v>486</v>
      </c>
      <c r="D13" s="737" t="s">
        <v>227</v>
      </c>
      <c r="E13" s="737"/>
      <c r="F13" s="737"/>
      <c r="G13" s="737"/>
      <c r="H13" s="737"/>
      <c r="I13" s="737"/>
      <c r="J13" s="737"/>
      <c r="K13" s="406"/>
    </row>
    <row r="14" spans="1:13" s="233" customFormat="1" ht="7.5" customHeight="1">
      <c r="A14" s="182"/>
      <c r="B14" s="419"/>
      <c r="C14" s="420"/>
      <c r="D14" s="410"/>
      <c r="E14" s="410"/>
      <c r="F14" s="410"/>
      <c r="G14" s="410"/>
      <c r="H14" s="410"/>
      <c r="I14" s="410"/>
      <c r="J14" s="410"/>
      <c r="K14" s="182"/>
    </row>
    <row r="15" spans="1:13" s="233" customFormat="1" ht="13.5" customHeight="1">
      <c r="A15" s="182"/>
      <c r="B15" s="419"/>
      <c r="C15" s="420"/>
      <c r="D15" s="410"/>
      <c r="E15" s="410"/>
      <c r="F15" s="410"/>
      <c r="G15" s="410"/>
      <c r="H15" s="410"/>
      <c r="I15" s="410"/>
      <c r="J15" s="410"/>
      <c r="K15" s="182"/>
    </row>
    <row r="16" spans="1:13" s="233" customFormat="1" ht="20.100000000000001" customHeight="1">
      <c r="A16" s="182"/>
      <c r="B16" s="234" t="s">
        <v>487</v>
      </c>
      <c r="C16" s="420"/>
      <c r="D16" s="410"/>
      <c r="E16" s="410"/>
      <c r="F16" s="410"/>
      <c r="G16" s="410"/>
      <c r="H16" s="410"/>
      <c r="I16" s="410"/>
      <c r="J16" s="410"/>
      <c r="K16" s="182"/>
    </row>
    <row r="17" spans="1:11" s="233" customFormat="1" ht="72" customHeight="1">
      <c r="A17" s="182"/>
      <c r="B17" s="730" t="s">
        <v>488</v>
      </c>
      <c r="C17" s="731"/>
      <c r="D17" s="731"/>
      <c r="E17" s="731"/>
      <c r="F17" s="731"/>
      <c r="G17" s="731"/>
      <c r="H17" s="731"/>
      <c r="I17" s="731"/>
      <c r="J17" s="731"/>
      <c r="K17" s="543"/>
    </row>
    <row r="18" spans="1:11" s="233" customFormat="1" ht="20.100000000000001" customHeight="1">
      <c r="A18" s="182"/>
      <c r="B18" s="716" t="s">
        <v>489</v>
      </c>
      <c r="C18" s="717"/>
      <c r="D18" s="717"/>
      <c r="E18" s="717"/>
      <c r="F18" s="717"/>
      <c r="G18" s="421"/>
      <c r="H18" s="422" t="s">
        <v>490</v>
      </c>
      <c r="I18" s="421"/>
      <c r="J18" s="423" t="s">
        <v>491</v>
      </c>
      <c r="K18" s="424"/>
    </row>
    <row r="19" spans="1:11" s="233" customFormat="1" ht="20.100000000000001" customHeight="1">
      <c r="A19" s="182"/>
      <c r="B19" s="717"/>
      <c r="C19" s="717"/>
      <c r="D19" s="717"/>
      <c r="E19" s="717"/>
      <c r="F19" s="717"/>
      <c r="G19" s="425"/>
      <c r="H19" s="423"/>
      <c r="I19" s="423"/>
      <c r="J19" s="423"/>
      <c r="K19" s="424"/>
    </row>
    <row r="20" spans="1:11" s="233" customFormat="1" ht="20.100000000000001" customHeight="1">
      <c r="A20" s="182"/>
      <c r="B20" s="716" t="s">
        <v>492</v>
      </c>
      <c r="C20" s="717"/>
      <c r="D20" s="717"/>
      <c r="E20" s="717"/>
      <c r="F20" s="717"/>
      <c r="G20" s="718"/>
      <c r="H20" s="718"/>
      <c r="I20" s="718"/>
      <c r="J20" s="718"/>
      <c r="K20" s="426"/>
    </row>
    <row r="21" spans="1:11" s="233" customFormat="1" ht="20.100000000000001" customHeight="1">
      <c r="A21" s="182"/>
      <c r="B21" s="716" t="s">
        <v>493</v>
      </c>
      <c r="C21" s="717"/>
      <c r="D21" s="717"/>
      <c r="E21" s="717"/>
      <c r="F21" s="717"/>
      <c r="G21" s="717"/>
      <c r="H21" s="717"/>
      <c r="I21" s="717"/>
      <c r="J21" s="717"/>
      <c r="K21" s="426"/>
    </row>
    <row r="22" spans="1:11" s="233" customFormat="1" ht="20.100000000000001" customHeight="1">
      <c r="A22" s="182"/>
      <c r="B22" s="718"/>
      <c r="C22" s="719"/>
      <c r="D22" s="719"/>
      <c r="E22" s="719"/>
      <c r="F22" s="719"/>
      <c r="G22" s="719"/>
      <c r="H22" s="719"/>
      <c r="I22" s="719"/>
      <c r="J22" s="719"/>
      <c r="K22" s="720"/>
    </row>
    <row r="23" spans="1:11" s="233" customFormat="1" ht="20.100000000000001" customHeight="1">
      <c r="A23" s="182"/>
      <c r="B23" s="719"/>
      <c r="C23" s="719"/>
      <c r="D23" s="719"/>
      <c r="E23" s="719"/>
      <c r="F23" s="719"/>
      <c r="G23" s="719"/>
      <c r="H23" s="719"/>
      <c r="I23" s="719"/>
      <c r="J23" s="719"/>
      <c r="K23" s="720"/>
    </row>
    <row r="24" spans="1:11" s="233" customFormat="1" ht="20.100000000000001" customHeight="1">
      <c r="A24" s="182"/>
      <c r="B24" s="719"/>
      <c r="C24" s="719"/>
      <c r="D24" s="719"/>
      <c r="E24" s="719"/>
      <c r="F24" s="719"/>
      <c r="G24" s="719"/>
      <c r="H24" s="719"/>
      <c r="I24" s="719"/>
      <c r="J24" s="719"/>
      <c r="K24" s="720"/>
    </row>
    <row r="25" spans="1:11" s="233" customFormat="1" ht="20.100000000000001" customHeight="1">
      <c r="A25" s="182"/>
      <c r="B25" s="426" t="s">
        <v>494</v>
      </c>
      <c r="C25" s="427"/>
      <c r="D25" s="428"/>
      <c r="E25" s="428"/>
      <c r="F25" s="428"/>
      <c r="G25" s="428"/>
      <c r="H25" s="428"/>
      <c r="I25" s="429"/>
      <c r="J25" s="430"/>
      <c r="K25" s="424"/>
    </row>
    <row r="26" spans="1:11" s="233" customFormat="1" ht="20.100000000000001" customHeight="1">
      <c r="A26" s="182"/>
      <c r="B26" s="721" t="s">
        <v>495</v>
      </c>
      <c r="C26" s="720"/>
      <c r="D26" s="720"/>
      <c r="E26" s="720"/>
      <c r="F26" s="722"/>
      <c r="G26" s="723"/>
      <c r="H26" s="431" t="s">
        <v>496</v>
      </c>
      <c r="I26" s="724">
        <f>$F$26/2000</f>
        <v>0</v>
      </c>
      <c r="J26" s="725"/>
      <c r="K26" s="424"/>
    </row>
    <row r="27" spans="1:11" s="233" customFormat="1" ht="20.100000000000001" customHeight="1">
      <c r="A27" s="182"/>
      <c r="B27" s="721" t="s">
        <v>497</v>
      </c>
      <c r="C27" s="720"/>
      <c r="D27" s="720"/>
      <c r="E27" s="720"/>
      <c r="F27" s="722"/>
      <c r="G27" s="723"/>
      <c r="H27" s="431" t="s">
        <v>498</v>
      </c>
      <c r="I27" s="724">
        <f>$F$27*2</f>
        <v>0</v>
      </c>
      <c r="J27" s="725"/>
      <c r="K27" s="424"/>
    </row>
    <row r="28" spans="1:11" s="233" customFormat="1" ht="20.100000000000001" customHeight="1">
      <c r="A28" s="182"/>
      <c r="B28" s="432"/>
      <c r="C28" s="726" t="s">
        <v>499</v>
      </c>
      <c r="D28" s="727"/>
      <c r="E28" s="727"/>
      <c r="F28" s="429" t="str">
        <f>IF(I26&gt;I27,"可","否")</f>
        <v>否</v>
      </c>
      <c r="G28" s="728" t="str">
        <f>IF($F$28="可","（３　算定要件の「エ」に☑を入れてください。)","")</f>
        <v/>
      </c>
      <c r="H28" s="729"/>
      <c r="I28" s="729"/>
      <c r="J28" s="729"/>
      <c r="K28" s="729"/>
    </row>
    <row r="29" spans="1:11" ht="8.25" customHeight="1">
      <c r="A29" s="406"/>
      <c r="B29" s="408"/>
      <c r="C29" s="408"/>
      <c r="D29" s="408"/>
      <c r="E29" s="408"/>
      <c r="F29" s="408"/>
      <c r="G29" s="406"/>
      <c r="H29" s="406"/>
      <c r="I29" s="406"/>
      <c r="J29" s="406"/>
      <c r="K29" s="406"/>
    </row>
    <row r="30" spans="1:11" ht="20.100000000000001" customHeight="1">
      <c r="A30" s="406"/>
      <c r="B30" s="408" t="s">
        <v>500</v>
      </c>
      <c r="C30" s="406"/>
      <c r="D30" s="406"/>
      <c r="E30" s="406"/>
      <c r="F30" s="406"/>
      <c r="G30" s="406"/>
      <c r="H30" s="406"/>
      <c r="I30" s="406"/>
      <c r="J30" s="406"/>
      <c r="K30" s="406"/>
    </row>
    <row r="31" spans="1:11" ht="20.100000000000001" customHeight="1">
      <c r="A31" s="406"/>
      <c r="B31" s="406"/>
      <c r="C31" s="406" t="s">
        <v>47</v>
      </c>
      <c r="D31" s="406"/>
      <c r="E31" s="406"/>
      <c r="F31" s="406"/>
      <c r="G31" s="406"/>
      <c r="H31" s="406"/>
      <c r="I31" s="406"/>
      <c r="J31" s="406"/>
      <c r="K31" s="406"/>
    </row>
    <row r="32" spans="1:11" ht="10.5" customHeight="1">
      <c r="A32" s="406"/>
      <c r="B32" s="406"/>
      <c r="C32" s="406"/>
      <c r="D32" s="34"/>
      <c r="E32" s="34"/>
      <c r="F32" s="34"/>
      <c r="G32" s="34"/>
      <c r="H32" s="34"/>
      <c r="I32" s="34"/>
      <c r="J32" s="34"/>
      <c r="K32" s="406"/>
    </row>
    <row r="33" spans="1:11" ht="20.100000000000001" customHeight="1">
      <c r="A33" s="406" t="s">
        <v>501</v>
      </c>
      <c r="B33" s="220"/>
      <c r="C33" s="543" t="s">
        <v>228</v>
      </c>
      <c r="D33" s="543"/>
      <c r="E33" s="543"/>
      <c r="F33" s="543"/>
      <c r="G33" s="543"/>
      <c r="H33" s="543"/>
      <c r="I33" s="543"/>
      <c r="J33" s="543"/>
      <c r="K33" s="406"/>
    </row>
    <row r="34" spans="1:11" ht="20.100000000000001" customHeight="1">
      <c r="A34" s="406" t="s">
        <v>502</v>
      </c>
      <c r="B34" s="220"/>
      <c r="C34" s="543" t="s">
        <v>444</v>
      </c>
      <c r="D34" s="543"/>
      <c r="E34" s="543"/>
      <c r="F34" s="543"/>
      <c r="G34" s="543"/>
      <c r="H34" s="543"/>
      <c r="I34" s="543"/>
      <c r="J34" s="543"/>
      <c r="K34" s="406"/>
    </row>
    <row r="35" spans="1:11" ht="19.5" customHeight="1">
      <c r="A35" s="406" t="s">
        <v>503</v>
      </c>
      <c r="B35" s="220"/>
      <c r="C35" s="563" t="s">
        <v>504</v>
      </c>
      <c r="D35" s="563"/>
      <c r="E35" s="563"/>
      <c r="F35" s="563"/>
      <c r="G35" s="563"/>
      <c r="H35" s="563"/>
      <c r="I35" s="563"/>
      <c r="J35" s="563"/>
      <c r="K35" s="563"/>
    </row>
    <row r="36" spans="1:11" ht="19.5" customHeight="1">
      <c r="A36" s="406"/>
      <c r="B36" s="220"/>
      <c r="C36" s="563"/>
      <c r="D36" s="563"/>
      <c r="E36" s="563"/>
      <c r="F36" s="563"/>
      <c r="G36" s="563"/>
      <c r="H36" s="563"/>
      <c r="I36" s="563"/>
      <c r="J36" s="563"/>
      <c r="K36" s="563"/>
    </row>
    <row r="37" spans="1:11" ht="20.100000000000001" customHeight="1">
      <c r="A37" s="406" t="s">
        <v>505</v>
      </c>
      <c r="B37" s="220"/>
      <c r="C37" s="563" t="s">
        <v>445</v>
      </c>
      <c r="D37" s="543"/>
      <c r="E37" s="543"/>
      <c r="F37" s="543"/>
      <c r="G37" s="543"/>
      <c r="H37" s="543"/>
      <c r="I37" s="543"/>
      <c r="J37" s="543"/>
      <c r="K37" s="543"/>
    </row>
    <row r="38" spans="1:11" ht="20.100000000000001" hidden="1" customHeight="1">
      <c r="A38" s="406"/>
      <c r="B38" s="409"/>
      <c r="C38" s="407"/>
      <c r="D38" s="407"/>
      <c r="E38" s="407"/>
      <c r="F38" s="407"/>
      <c r="G38" s="407"/>
      <c r="H38" s="407"/>
      <c r="I38" s="407"/>
      <c r="J38" s="407"/>
      <c r="K38" s="406"/>
    </row>
    <row r="39" spans="1:11" ht="20.100000000000001" customHeight="1">
      <c r="A39" s="406" t="s">
        <v>506</v>
      </c>
      <c r="B39" s="220"/>
      <c r="C39" s="563" t="s">
        <v>229</v>
      </c>
      <c r="D39" s="563"/>
      <c r="E39" s="563"/>
      <c r="F39" s="563"/>
      <c r="G39" s="563"/>
      <c r="H39" s="563"/>
      <c r="I39" s="563"/>
      <c r="J39" s="563"/>
      <c r="K39" s="406"/>
    </row>
    <row r="40" spans="1:11" ht="20.100000000000001" customHeight="1">
      <c r="A40" s="14" t="s">
        <v>507</v>
      </c>
      <c r="B40" s="220"/>
      <c r="C40" s="406" t="s">
        <v>230</v>
      </c>
      <c r="D40" s="406"/>
      <c r="E40" s="406"/>
      <c r="F40" s="406"/>
      <c r="G40" s="406"/>
      <c r="H40" s="406"/>
      <c r="I40" s="406"/>
      <c r="J40" s="406"/>
      <c r="K40" s="14"/>
    </row>
    <row r="41" spans="1:11">
      <c r="A41" s="14" t="s">
        <v>508</v>
      </c>
      <c r="B41" s="220"/>
      <c r="C41" s="14" t="s">
        <v>509</v>
      </c>
      <c r="D41" s="14"/>
      <c r="E41" s="14"/>
      <c r="F41" s="14"/>
      <c r="G41" s="14"/>
      <c r="H41" s="14"/>
      <c r="I41" s="14"/>
      <c r="J41" s="14"/>
      <c r="K41" s="14"/>
    </row>
    <row r="42" spans="1:11">
      <c r="A42" s="14"/>
      <c r="B42" s="14"/>
      <c r="C42" s="543" t="s">
        <v>510</v>
      </c>
      <c r="D42" s="543"/>
      <c r="E42" s="543"/>
      <c r="F42" s="543"/>
      <c r="G42" s="543"/>
      <c r="H42" s="543"/>
      <c r="I42" s="543"/>
      <c r="J42" s="543"/>
      <c r="K42" s="543"/>
    </row>
  </sheetData>
  <mergeCells count="31">
    <mergeCell ref="B17:K17"/>
    <mergeCell ref="H1:J1"/>
    <mergeCell ref="B3:J3"/>
    <mergeCell ref="A5:B5"/>
    <mergeCell ref="C5:E5"/>
    <mergeCell ref="B7:C7"/>
    <mergeCell ref="E7:J7"/>
    <mergeCell ref="B10:C10"/>
    <mergeCell ref="B11:B13"/>
    <mergeCell ref="D11:J11"/>
    <mergeCell ref="D12:J12"/>
    <mergeCell ref="D13:J13"/>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C34:J34"/>
    <mergeCell ref="C35:K36"/>
    <mergeCell ref="C37:K37"/>
    <mergeCell ref="C39:J39"/>
    <mergeCell ref="C42:K4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74760"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74761"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74762"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74763"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74764"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M38"/>
  <sheetViews>
    <sheetView view="pageBreakPreview" zoomScaleNormal="100" zoomScaleSheetLayoutView="100" workbookViewId="0">
      <selection activeCell="N31" sqref="N31"/>
    </sheetView>
  </sheetViews>
  <sheetFormatPr defaultRowHeight="18.75"/>
  <cols>
    <col min="1" max="1" width="1.75" customWidth="1"/>
    <col min="2" max="2" width="8.75" customWidth="1"/>
    <col min="11" max="11" width="2.125" customWidth="1"/>
  </cols>
  <sheetData>
    <row r="1" spans="1:13">
      <c r="H1" s="580" t="str">
        <f>"令和"&amp;申請書!$V$6&amp;"年"&amp;申請書!$X$6&amp;"月"&amp;申請書!$AA$6&amp;"日"</f>
        <v>令和7年9月1日</v>
      </c>
      <c r="I1" s="580"/>
      <c r="J1" s="580"/>
      <c r="M1" s="102" t="s">
        <v>168</v>
      </c>
    </row>
    <row r="3" spans="1:13" ht="24">
      <c r="B3" s="581" t="s">
        <v>232</v>
      </c>
      <c r="C3" s="504"/>
      <c r="D3" s="504"/>
      <c r="E3" s="504"/>
      <c r="F3" s="504"/>
      <c r="G3" s="504"/>
      <c r="H3" s="504"/>
      <c r="I3" s="504"/>
      <c r="J3" s="504"/>
    </row>
    <row r="4" spans="1:13">
      <c r="A4" s="25"/>
      <c r="B4" s="25"/>
    </row>
    <row r="5" spans="1:13" ht="24" customHeight="1">
      <c r="A5" s="554" t="s">
        <v>9</v>
      </c>
      <c r="B5" s="555"/>
      <c r="C5" s="582" t="str">
        <f>申請書!$O$22</f>
        <v>○○認定こども園</v>
      </c>
      <c r="D5" s="583"/>
      <c r="E5" s="584"/>
      <c r="F5" s="14"/>
      <c r="G5" s="352"/>
      <c r="H5" s="352"/>
      <c r="I5" s="352"/>
      <c r="J5" s="352"/>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421</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738" t="s">
        <v>432</v>
      </c>
      <c r="C11" s="47" t="s">
        <v>43</v>
      </c>
      <c r="D11" s="587"/>
      <c r="E11" s="587"/>
      <c r="F11" s="587"/>
      <c r="G11" s="587"/>
      <c r="H11" s="587"/>
      <c r="I11" s="587"/>
      <c r="J11" s="587"/>
      <c r="K11" s="41"/>
    </row>
    <row r="12" spans="1:13" ht="20.100000000000001" customHeight="1">
      <c r="A12" s="45"/>
      <c r="B12" s="739"/>
      <c r="C12" s="47" t="s">
        <v>44</v>
      </c>
      <c r="D12" s="587"/>
      <c r="E12" s="587"/>
      <c r="F12" s="587"/>
      <c r="G12" s="587"/>
      <c r="H12" s="587"/>
      <c r="I12" s="587"/>
      <c r="J12" s="587"/>
      <c r="K12" s="41"/>
    </row>
    <row r="13" spans="1:13" ht="20.100000000000001" customHeight="1">
      <c r="A13" s="45"/>
      <c r="B13" s="740"/>
      <c r="C13" s="47" t="s">
        <v>45</v>
      </c>
      <c r="D13" s="587"/>
      <c r="E13" s="587"/>
      <c r="F13" s="587"/>
      <c r="G13" s="587"/>
      <c r="H13" s="587"/>
      <c r="I13" s="587"/>
      <c r="J13" s="587"/>
      <c r="K13" s="41"/>
    </row>
    <row r="14" spans="1:13" ht="20.100000000000001" customHeight="1">
      <c r="A14" s="45"/>
      <c r="B14" s="664"/>
      <c r="C14" s="47" t="s">
        <v>46</v>
      </c>
      <c r="D14" s="587"/>
      <c r="E14" s="587"/>
      <c r="F14" s="587"/>
      <c r="G14" s="587"/>
      <c r="H14" s="587"/>
      <c r="I14" s="587"/>
      <c r="J14" s="587"/>
      <c r="K14" s="41"/>
    </row>
    <row r="15" spans="1:13" ht="20.100000000000001" customHeight="1">
      <c r="A15" s="45"/>
      <c r="B15" s="349"/>
      <c r="C15" s="20"/>
      <c r="D15" s="20"/>
      <c r="E15" s="20"/>
      <c r="F15" s="20"/>
      <c r="G15" s="20"/>
      <c r="H15" s="20"/>
      <c r="I15" s="20"/>
      <c r="J15" s="20"/>
      <c r="K15" s="41"/>
    </row>
    <row r="16" spans="1:13" ht="20.100000000000001" customHeight="1">
      <c r="A16" s="45"/>
      <c r="B16" s="738" t="s">
        <v>433</v>
      </c>
      <c r="C16" s="47" t="s">
        <v>43</v>
      </c>
      <c r="D16" s="587"/>
      <c r="E16" s="587"/>
      <c r="F16" s="587"/>
      <c r="G16" s="587"/>
      <c r="H16" s="587"/>
      <c r="I16" s="587"/>
      <c r="J16" s="587"/>
      <c r="K16" s="41"/>
    </row>
    <row r="17" spans="1:11" ht="20.100000000000001" customHeight="1">
      <c r="A17" s="45"/>
      <c r="B17" s="739"/>
      <c r="C17" s="47" t="s">
        <v>44</v>
      </c>
      <c r="D17" s="587"/>
      <c r="E17" s="587"/>
      <c r="F17" s="587"/>
      <c r="G17" s="587"/>
      <c r="H17" s="587"/>
      <c r="I17" s="587"/>
      <c r="J17" s="587"/>
      <c r="K17" s="41"/>
    </row>
    <row r="18" spans="1:11" ht="20.100000000000001" customHeight="1">
      <c r="A18" s="45"/>
      <c r="B18" s="740"/>
      <c r="C18" s="47" t="s">
        <v>45</v>
      </c>
      <c r="D18" s="587"/>
      <c r="E18" s="587"/>
      <c r="F18" s="587"/>
      <c r="G18" s="587"/>
      <c r="H18" s="587"/>
      <c r="I18" s="587"/>
      <c r="J18" s="587"/>
      <c r="K18" s="41"/>
    </row>
    <row r="19" spans="1:11" ht="20.100000000000001" customHeight="1">
      <c r="A19" s="45"/>
      <c r="B19" s="664"/>
      <c r="C19" s="47" t="s">
        <v>46</v>
      </c>
      <c r="D19" s="587"/>
      <c r="E19" s="587"/>
      <c r="F19" s="587"/>
      <c r="G19" s="587"/>
      <c r="H19" s="587"/>
      <c r="I19" s="587"/>
      <c r="J19" s="587"/>
      <c r="K19" s="41"/>
    </row>
    <row r="20" spans="1:11" ht="20.100000000000001" customHeight="1">
      <c r="A20" s="338"/>
      <c r="B20" s="349"/>
      <c r="C20" s="337"/>
      <c r="D20" s="337"/>
      <c r="E20" s="337"/>
      <c r="F20" s="337"/>
      <c r="G20" s="337"/>
      <c r="H20" s="337"/>
      <c r="I20" s="337"/>
      <c r="J20" s="337"/>
      <c r="K20" s="339"/>
    </row>
    <row r="21" spans="1:11" ht="20.100000000000001" customHeight="1">
      <c r="A21" s="338"/>
      <c r="B21" s="738" t="s">
        <v>434</v>
      </c>
      <c r="C21" s="47" t="s">
        <v>43</v>
      </c>
      <c r="D21" s="587"/>
      <c r="E21" s="587"/>
      <c r="F21" s="587"/>
      <c r="G21" s="587"/>
      <c r="H21" s="587"/>
      <c r="I21" s="587"/>
      <c r="J21" s="587"/>
      <c r="K21" s="339"/>
    </row>
    <row r="22" spans="1:11" ht="20.100000000000001" customHeight="1">
      <c r="A22" s="338"/>
      <c r="B22" s="739"/>
      <c r="C22" s="47" t="s">
        <v>44</v>
      </c>
      <c r="D22" s="587"/>
      <c r="E22" s="587"/>
      <c r="F22" s="587"/>
      <c r="G22" s="587"/>
      <c r="H22" s="587"/>
      <c r="I22" s="587"/>
      <c r="J22" s="587"/>
      <c r="K22" s="339"/>
    </row>
    <row r="23" spans="1:11" ht="20.100000000000001" customHeight="1">
      <c r="A23" s="338"/>
      <c r="B23" s="740"/>
      <c r="C23" s="47" t="s">
        <v>45</v>
      </c>
      <c r="D23" s="587"/>
      <c r="E23" s="587"/>
      <c r="F23" s="587"/>
      <c r="G23" s="587"/>
      <c r="H23" s="587"/>
      <c r="I23" s="587"/>
      <c r="J23" s="587"/>
      <c r="K23" s="339"/>
    </row>
    <row r="24" spans="1:11" ht="20.100000000000001" customHeight="1">
      <c r="A24" s="338"/>
      <c r="B24" s="664"/>
      <c r="C24" s="47" t="s">
        <v>46</v>
      </c>
      <c r="D24" s="587"/>
      <c r="E24" s="587"/>
      <c r="F24" s="587"/>
      <c r="G24" s="587"/>
      <c r="H24" s="587"/>
      <c r="I24" s="587"/>
      <c r="J24" s="587"/>
      <c r="K24" s="339"/>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47</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21"/>
      <c r="C29" s="543" t="s">
        <v>48</v>
      </c>
      <c r="D29" s="543"/>
      <c r="E29" s="543"/>
      <c r="F29" s="543"/>
      <c r="G29" s="543"/>
      <c r="H29" s="543"/>
      <c r="I29" s="543"/>
      <c r="J29" s="543"/>
      <c r="K29" s="41"/>
    </row>
    <row r="30" spans="1:11" ht="20.100000000000001" customHeight="1">
      <c r="A30" s="45"/>
      <c r="B30" s="221"/>
      <c r="C30" s="543" t="s">
        <v>49</v>
      </c>
      <c r="D30" s="543"/>
      <c r="E30" s="543"/>
      <c r="F30" s="543"/>
      <c r="G30" s="543"/>
      <c r="H30" s="543"/>
      <c r="I30" s="543"/>
      <c r="J30" s="543"/>
      <c r="K30" s="41"/>
    </row>
    <row r="31" spans="1:11" ht="20.100000000000001" customHeight="1">
      <c r="A31" s="45" t="s">
        <v>16</v>
      </c>
      <c r="B31" s="221"/>
      <c r="C31" s="563" t="s">
        <v>50</v>
      </c>
      <c r="D31" s="563"/>
      <c r="E31" s="563"/>
      <c r="F31" s="563"/>
      <c r="G31" s="563"/>
      <c r="H31" s="563"/>
      <c r="I31" s="563"/>
      <c r="J31" s="563"/>
      <c r="K31" s="41"/>
    </row>
    <row r="32" spans="1:11" ht="20.100000000000001" customHeight="1">
      <c r="A32" s="45"/>
      <c r="B32" s="20"/>
      <c r="C32" s="563"/>
      <c r="D32" s="563"/>
      <c r="E32" s="563"/>
      <c r="F32" s="563"/>
      <c r="G32" s="563"/>
      <c r="H32" s="563"/>
      <c r="I32" s="563"/>
      <c r="J32" s="563"/>
      <c r="K32" s="41"/>
    </row>
    <row r="33" spans="1:11" ht="20.100000000000001" customHeight="1">
      <c r="A33" s="45"/>
      <c r="B33" s="221"/>
      <c r="C33" s="563" t="s">
        <v>446</v>
      </c>
      <c r="D33" s="563"/>
      <c r="E33" s="563"/>
      <c r="F33" s="563"/>
      <c r="G33" s="563"/>
      <c r="H33" s="563"/>
      <c r="I33" s="563"/>
      <c r="J33" s="563"/>
      <c r="K33" s="41"/>
    </row>
    <row r="34" spans="1:11" ht="20.100000000000001" customHeight="1">
      <c r="A34" s="45"/>
      <c r="B34" s="20"/>
      <c r="C34" s="563"/>
      <c r="D34" s="563"/>
      <c r="E34" s="563"/>
      <c r="F34" s="563"/>
      <c r="G34" s="563"/>
      <c r="H34" s="563"/>
      <c r="I34" s="563"/>
      <c r="J34" s="563"/>
      <c r="K34" s="41"/>
    </row>
    <row r="35" spans="1:11" ht="20.100000000000001" customHeight="1">
      <c r="A35" s="45"/>
      <c r="B35" s="20"/>
      <c r="C35" s="563"/>
      <c r="D35" s="563"/>
      <c r="E35" s="563"/>
      <c r="F35" s="563"/>
      <c r="G35" s="563"/>
      <c r="H35" s="563"/>
      <c r="I35" s="563"/>
      <c r="J35" s="563"/>
      <c r="K35" s="41"/>
    </row>
    <row r="36" spans="1:11" ht="20.100000000000001" customHeight="1">
      <c r="A36" s="45"/>
      <c r="B36" s="20"/>
      <c r="C36" s="543"/>
      <c r="D36" s="543"/>
      <c r="E36" s="543"/>
      <c r="F36" s="543"/>
      <c r="G36" s="543"/>
      <c r="H36" s="543"/>
      <c r="I36" s="543"/>
      <c r="J36" s="543"/>
      <c r="K36" s="41"/>
    </row>
    <row r="37" spans="1:11" ht="20.100000000000001" customHeight="1">
      <c r="A37" s="27"/>
      <c r="B37" s="222"/>
      <c r="C37" s="20" t="s">
        <v>51</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D11:J11"/>
    <mergeCell ref="D12:J12"/>
    <mergeCell ref="D13:J13"/>
    <mergeCell ref="H1:J1"/>
    <mergeCell ref="B3:J3"/>
    <mergeCell ref="A5:B5"/>
    <mergeCell ref="C5:E5"/>
    <mergeCell ref="B11:B14"/>
    <mergeCell ref="D14:J14"/>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Q45"/>
  <sheetViews>
    <sheetView view="pageBreakPreview" zoomScale="70" zoomScaleNormal="100" zoomScaleSheetLayoutView="70" workbookViewId="0">
      <selection activeCell="N22" sqref="N22:N23"/>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4"/>
      <c r="O1" s="294" t="str">
        <f>"令和"&amp;申請書!$V$6&amp;"年"&amp;申請書!$X$6&amp;"月"&amp;申請書!$AA$6&amp;"日"</f>
        <v>令和7年9月1日</v>
      </c>
      <c r="Q1" s="295" t="s">
        <v>168</v>
      </c>
    </row>
    <row r="2" spans="1:17">
      <c r="A2" s="104"/>
      <c r="B2" s="104"/>
      <c r="C2" s="104"/>
      <c r="D2" s="104"/>
      <c r="E2" s="104"/>
      <c r="F2" s="104"/>
      <c r="G2" s="104"/>
      <c r="H2" s="104"/>
      <c r="I2" s="104"/>
      <c r="J2" s="104"/>
      <c r="K2" s="104"/>
      <c r="L2" s="104"/>
      <c r="M2" s="104"/>
      <c r="N2" s="104"/>
      <c r="O2" s="104"/>
    </row>
    <row r="3" spans="1:17" ht="24">
      <c r="A3" s="773" t="str">
        <f>"土曜日閉所減算適用に係る実績報告書（令和"&amp;申請書!$E$3&amp;"年4月～8月分）"</f>
        <v>土曜日閉所減算適用に係る実績報告書（令和7年4月～8月分）</v>
      </c>
      <c r="B3" s="773"/>
      <c r="C3" s="773"/>
      <c r="D3" s="773"/>
      <c r="E3" s="773"/>
      <c r="F3" s="773"/>
      <c r="G3" s="773"/>
      <c r="H3" s="773"/>
      <c r="I3" s="773"/>
      <c r="J3" s="773"/>
      <c r="K3" s="773"/>
      <c r="L3" s="773"/>
      <c r="M3" s="773"/>
      <c r="N3" s="773"/>
      <c r="O3" s="774"/>
    </row>
    <row r="4" spans="1:17">
      <c r="A4" s="287"/>
      <c r="B4" s="287"/>
      <c r="C4" s="287"/>
      <c r="D4" s="287"/>
      <c r="E4" s="287"/>
      <c r="F4" s="287"/>
      <c r="G4" s="287"/>
      <c r="H4" s="287"/>
      <c r="I4" s="287"/>
      <c r="J4" s="287"/>
      <c r="K4" s="287"/>
      <c r="L4" s="287"/>
      <c r="M4" s="104"/>
      <c r="N4" s="104"/>
      <c r="O4" s="104"/>
    </row>
    <row r="5" spans="1:17" ht="27.75" customHeight="1">
      <c r="A5" s="287"/>
      <c r="B5" s="288"/>
      <c r="C5" s="783"/>
      <c r="D5" s="783"/>
      <c r="E5" s="783"/>
      <c r="F5" s="303"/>
      <c r="G5" s="301"/>
      <c r="H5" s="301"/>
      <c r="I5" s="302"/>
      <c r="J5" s="302"/>
      <c r="K5" s="758" t="s">
        <v>408</v>
      </c>
      <c r="L5" s="759"/>
      <c r="M5" s="612"/>
      <c r="N5" s="775" t="str">
        <f>申請書!$O$22</f>
        <v>○○認定こども園</v>
      </c>
      <c r="O5" s="776"/>
    </row>
    <row r="6" spans="1:17">
      <c r="A6" s="287"/>
      <c r="B6" s="287"/>
      <c r="C6" s="287"/>
      <c r="D6" s="287"/>
      <c r="E6" s="287"/>
      <c r="F6" s="287"/>
      <c r="G6" s="287"/>
      <c r="H6" s="287"/>
      <c r="I6" s="287"/>
      <c r="J6" s="287"/>
      <c r="K6" s="287"/>
      <c r="L6" s="287"/>
      <c r="M6" s="104"/>
      <c r="N6" s="104"/>
      <c r="O6" s="104"/>
    </row>
    <row r="7" spans="1:17">
      <c r="A7" s="287"/>
      <c r="B7" s="287"/>
      <c r="C7" s="287"/>
      <c r="D7" s="287"/>
      <c r="E7" s="287"/>
      <c r="F7" s="287"/>
      <c r="G7" s="287"/>
      <c r="H7" s="287"/>
      <c r="I7" s="287"/>
      <c r="J7" s="287"/>
      <c r="K7" s="287"/>
      <c r="L7" s="287"/>
      <c r="M7" s="104"/>
      <c r="N7" s="104"/>
      <c r="O7" s="104"/>
    </row>
    <row r="8" spans="1:17" ht="19.5">
      <c r="A8" s="300" t="str">
        <f>"令和"&amp;申請書!$E$3&amp;"年4月から8月における当施設の土曜日の開所実績について，以下のとおり報告します。"</f>
        <v>令和7年4月から8月における当施設の土曜日の開所実績について，以下のとおり報告します。</v>
      </c>
      <c r="B8" s="287"/>
      <c r="C8" s="287"/>
      <c r="D8" s="287"/>
      <c r="E8" s="287"/>
      <c r="F8" s="287"/>
      <c r="G8" s="287"/>
      <c r="H8" s="287"/>
      <c r="I8" s="287"/>
      <c r="J8" s="287"/>
      <c r="K8" s="287"/>
      <c r="L8" s="287"/>
      <c r="M8" s="104"/>
      <c r="N8" s="104"/>
      <c r="O8" s="104"/>
    </row>
    <row r="9" spans="1:17" ht="42.75" customHeight="1">
      <c r="A9" s="318" t="s">
        <v>414</v>
      </c>
      <c r="B9" s="289"/>
      <c r="C9" s="289"/>
      <c r="D9" s="289"/>
      <c r="E9" s="289"/>
      <c r="F9" s="289"/>
      <c r="G9" s="287"/>
      <c r="H9" s="287"/>
      <c r="I9" s="287"/>
      <c r="J9" s="287"/>
      <c r="K9" s="287"/>
      <c r="L9" s="287"/>
      <c r="M9" s="104"/>
      <c r="N9" s="104"/>
      <c r="O9" s="104"/>
    </row>
    <row r="10" spans="1:17" s="286" customFormat="1" ht="35.25" customHeight="1">
      <c r="A10" s="779" t="s">
        <v>415</v>
      </c>
      <c r="B10" s="780"/>
      <c r="C10" s="780"/>
      <c r="D10" s="322"/>
      <c r="E10" s="781" t="str">
        <f>N5</f>
        <v>○○認定こども園</v>
      </c>
      <c r="F10" s="781"/>
      <c r="G10" s="781"/>
      <c r="H10" s="781"/>
      <c r="I10" s="781"/>
      <c r="J10" s="321"/>
      <c r="K10" s="782" t="s">
        <v>416</v>
      </c>
      <c r="L10" s="780"/>
      <c r="M10" s="780"/>
      <c r="N10" s="780"/>
      <c r="O10" s="780"/>
    </row>
    <row r="11" spans="1:17" s="286" customFormat="1" ht="31.5" customHeight="1">
      <c r="A11" s="319" t="s">
        <v>412</v>
      </c>
      <c r="B11" s="320"/>
      <c r="C11" s="320"/>
      <c r="D11" s="320"/>
      <c r="E11" s="320"/>
      <c r="F11" s="320"/>
      <c r="G11" s="320"/>
      <c r="H11" s="320"/>
      <c r="I11" s="320"/>
      <c r="J11" s="320"/>
      <c r="K11" s="320"/>
      <c r="L11" s="320"/>
      <c r="M11" s="320"/>
      <c r="N11" s="320"/>
      <c r="O11" s="320"/>
    </row>
    <row r="12" spans="1:17" s="286" customFormat="1" ht="31.5" customHeight="1">
      <c r="A12" s="319" t="s">
        <v>411</v>
      </c>
      <c r="B12" s="320"/>
      <c r="C12" s="320"/>
      <c r="D12" s="320"/>
      <c r="E12" s="320"/>
      <c r="F12" s="320"/>
      <c r="G12" s="320"/>
      <c r="H12" s="320"/>
      <c r="I12" s="320"/>
      <c r="J12" s="320"/>
      <c r="K12" s="320"/>
      <c r="L12" s="320"/>
      <c r="M12" s="320"/>
      <c r="N12" s="320"/>
      <c r="O12" s="320"/>
    </row>
    <row r="13" spans="1:17" s="286" customFormat="1" ht="51" customHeight="1" thickBot="1">
      <c r="A13" s="777" t="s">
        <v>413</v>
      </c>
      <c r="B13" s="778"/>
      <c r="C13" s="778"/>
      <c r="D13" s="778"/>
      <c r="E13" s="778"/>
      <c r="F13" s="778"/>
      <c r="G13" s="778"/>
      <c r="H13" s="778"/>
      <c r="I13" s="778"/>
      <c r="J13" s="778"/>
      <c r="K13" s="778"/>
      <c r="L13" s="778"/>
      <c r="M13" s="778"/>
      <c r="N13" s="778"/>
      <c r="O13" s="778"/>
    </row>
    <row r="14" spans="1:17" ht="24">
      <c r="A14" s="763" t="s">
        <v>364</v>
      </c>
      <c r="B14" s="764"/>
      <c r="C14" s="767" t="s">
        <v>365</v>
      </c>
      <c r="D14" s="768"/>
      <c r="E14" s="768"/>
      <c r="F14" s="768"/>
      <c r="G14" s="768"/>
      <c r="H14" s="768"/>
      <c r="I14" s="768"/>
      <c r="J14" s="768"/>
      <c r="K14" s="768"/>
      <c r="L14" s="768"/>
      <c r="M14" s="769"/>
      <c r="N14" s="754" t="s">
        <v>407</v>
      </c>
      <c r="O14" s="752" t="s">
        <v>366</v>
      </c>
    </row>
    <row r="15" spans="1:17" ht="24">
      <c r="A15" s="765"/>
      <c r="B15" s="766"/>
      <c r="C15" s="290" t="s">
        <v>367</v>
      </c>
      <c r="D15" s="290"/>
      <c r="E15" s="290" t="s">
        <v>368</v>
      </c>
      <c r="F15" s="290"/>
      <c r="G15" s="290" t="s">
        <v>369</v>
      </c>
      <c r="H15" s="290"/>
      <c r="I15" s="290" t="s">
        <v>370</v>
      </c>
      <c r="J15" s="290"/>
      <c r="K15" s="290" t="s">
        <v>371</v>
      </c>
      <c r="L15" s="290"/>
      <c r="M15" s="290" t="s">
        <v>372</v>
      </c>
      <c r="N15" s="755"/>
      <c r="O15" s="753"/>
    </row>
    <row r="16" spans="1:17" ht="24">
      <c r="A16" s="741" t="s">
        <v>373</v>
      </c>
      <c r="B16" s="310" t="s">
        <v>409</v>
      </c>
      <c r="C16" s="304"/>
      <c r="D16" s="743" t="str">
        <f>IF(AND(C16=0,C17="対象児童が居なかった"),"×","")</f>
        <v/>
      </c>
      <c r="E16" s="308"/>
      <c r="F16" s="743" t="str">
        <f>IF(AND(E16=0,E17="対象児童が居なかった"),"×","")</f>
        <v/>
      </c>
      <c r="G16" s="308"/>
      <c r="H16" s="743" t="str">
        <f>IF(AND(G16=0,G17="対象児童が居なかった"),"×","")</f>
        <v/>
      </c>
      <c r="I16" s="308"/>
      <c r="J16" s="743" t="str">
        <f>IF(AND(I16=0,I17="対象児童が居なかった"),"×","")</f>
        <v/>
      </c>
      <c r="K16" s="373"/>
      <c r="L16" s="750" t="str">
        <f>IF(AND(K16="0",K17="対象児童が居なかった"),"×","")</f>
        <v/>
      </c>
      <c r="M16" s="747">
        <f>COUNTIF(C16:L16,"×")</f>
        <v>0</v>
      </c>
      <c r="N16" s="748"/>
      <c r="O16" s="745"/>
    </row>
    <row r="17" spans="1:15" ht="50.1" customHeight="1">
      <c r="A17" s="742"/>
      <c r="B17" s="309" t="s">
        <v>410</v>
      </c>
      <c r="C17" s="307"/>
      <c r="D17" s="744"/>
      <c r="E17" s="305"/>
      <c r="F17" s="744"/>
      <c r="G17" s="305"/>
      <c r="H17" s="744"/>
      <c r="I17" s="305"/>
      <c r="J17" s="744"/>
      <c r="K17" s="374"/>
      <c r="L17" s="751"/>
      <c r="M17" s="744"/>
      <c r="N17" s="749"/>
      <c r="O17" s="746"/>
    </row>
    <row r="18" spans="1:15" ht="24">
      <c r="A18" s="741" t="s">
        <v>375</v>
      </c>
      <c r="B18" s="311" t="s">
        <v>409</v>
      </c>
      <c r="C18" s="304"/>
      <c r="D18" s="743" t="str">
        <f>IF(AND(C18=0,C19="対象児童が居なかった"),"×","")</f>
        <v/>
      </c>
      <c r="E18" s="304"/>
      <c r="F18" s="743" t="str">
        <f>IF(AND(E18=0,E19="対象児童が居なかった"),"×","")</f>
        <v/>
      </c>
      <c r="G18" s="304"/>
      <c r="H18" s="743" t="str">
        <f>IF(AND(G18=0,G19="対象児童が居なかった"),"×","")</f>
        <v/>
      </c>
      <c r="I18" s="308"/>
      <c r="J18" s="743" t="str">
        <f>IF(AND(I18=0,I19="対象児童が居なかった"),"×","")</f>
        <v/>
      </c>
      <c r="K18" s="375"/>
      <c r="L18" s="743" t="str">
        <f>IF(AND(K18=0,K19="対象児童が居なかった"),"×","")</f>
        <v/>
      </c>
      <c r="M18" s="747">
        <f>COUNTIF(C18:L18,"×")</f>
        <v>0</v>
      </c>
      <c r="N18" s="748"/>
      <c r="O18" s="745"/>
    </row>
    <row r="19" spans="1:15" ht="50.1" customHeight="1">
      <c r="A19" s="742"/>
      <c r="B19" s="312" t="s">
        <v>410</v>
      </c>
      <c r="C19" s="307"/>
      <c r="D19" s="744"/>
      <c r="E19" s="307"/>
      <c r="F19" s="744"/>
      <c r="G19" s="307"/>
      <c r="H19" s="744"/>
      <c r="I19" s="305"/>
      <c r="J19" s="744"/>
      <c r="K19" s="305"/>
      <c r="L19" s="744"/>
      <c r="M19" s="744"/>
      <c r="N19" s="749"/>
      <c r="O19" s="746"/>
    </row>
    <row r="20" spans="1:15" ht="24">
      <c r="A20" s="741" t="s">
        <v>376</v>
      </c>
      <c r="B20" s="311" t="s">
        <v>409</v>
      </c>
      <c r="C20" s="308"/>
      <c r="D20" s="743" t="str">
        <f>IF(AND(C20=0,C21="対象児童が居なかった"),"×","")</f>
        <v/>
      </c>
      <c r="E20" s="304"/>
      <c r="F20" s="743" t="str">
        <f>IF(AND(E20=0,E21="対象児童が居なかった"),"×","")</f>
        <v/>
      </c>
      <c r="G20" s="304"/>
      <c r="H20" s="743" t="str">
        <f>IF(AND(G20=0,G21="対象児童が居なかった"),"×","")</f>
        <v/>
      </c>
      <c r="I20" s="308"/>
      <c r="J20" s="743" t="str">
        <f>IF(AND(I20=0,I21="対象児童が居なかった"),"×","")</f>
        <v/>
      </c>
      <c r="K20" s="436"/>
      <c r="L20" s="743" t="str">
        <f>IF(AND(K20=0,K21="対象児童が居なかった"),"×","")</f>
        <v/>
      </c>
      <c r="M20" s="747">
        <f>COUNTIF(C20:L20,"×")</f>
        <v>0</v>
      </c>
      <c r="N20" s="748"/>
      <c r="O20" s="745"/>
    </row>
    <row r="21" spans="1:15" ht="50.1" customHeight="1">
      <c r="A21" s="742"/>
      <c r="B21" s="312" t="s">
        <v>410</v>
      </c>
      <c r="C21" s="305"/>
      <c r="D21" s="744"/>
      <c r="E21" s="307"/>
      <c r="F21" s="744"/>
      <c r="G21" s="307"/>
      <c r="H21" s="744"/>
      <c r="I21" s="305"/>
      <c r="J21" s="744"/>
      <c r="K21" s="437"/>
      <c r="L21" s="744"/>
      <c r="M21" s="744"/>
      <c r="N21" s="749"/>
      <c r="O21" s="746"/>
    </row>
    <row r="22" spans="1:15" ht="24">
      <c r="A22" s="741" t="s">
        <v>377</v>
      </c>
      <c r="B22" s="311" t="s">
        <v>409</v>
      </c>
      <c r="C22" s="308"/>
      <c r="D22" s="743" t="str">
        <f>IF(AND(C22=0,C23="対象児童が居なかった"),"×","")</f>
        <v/>
      </c>
      <c r="E22" s="304"/>
      <c r="F22" s="743" t="str">
        <f>IF(AND(E22=0,E23="対象児童が居なかった"),"×","")</f>
        <v/>
      </c>
      <c r="G22" s="304"/>
      <c r="H22" s="743" t="str">
        <f>IF(AND(G22=0,G23="対象児童が居なかった"),"×","")</f>
        <v/>
      </c>
      <c r="I22" s="304"/>
      <c r="J22" s="743" t="str">
        <f>IF(AND(I22=0,I23="対象児童が居なかった"),"×","")</f>
        <v/>
      </c>
      <c r="K22" s="436"/>
      <c r="L22" s="743" t="str">
        <f>IF(AND(K22=0,K23="対象児童が居なかった"),"×","")</f>
        <v/>
      </c>
      <c r="M22" s="747">
        <f>COUNTIF(C22:L22,"×")</f>
        <v>0</v>
      </c>
      <c r="N22" s="748"/>
      <c r="O22" s="745"/>
    </row>
    <row r="23" spans="1:15" ht="50.1" customHeight="1">
      <c r="A23" s="742"/>
      <c r="B23" s="312" t="s">
        <v>410</v>
      </c>
      <c r="C23" s="305"/>
      <c r="D23" s="744"/>
      <c r="E23" s="307"/>
      <c r="F23" s="744"/>
      <c r="G23" s="307"/>
      <c r="H23" s="744"/>
      <c r="I23" s="307"/>
      <c r="J23" s="744"/>
      <c r="K23" s="437"/>
      <c r="L23" s="744"/>
      <c r="M23" s="744"/>
      <c r="N23" s="749"/>
      <c r="O23" s="746"/>
    </row>
    <row r="24" spans="1:15" ht="24">
      <c r="A24" s="741" t="s">
        <v>378</v>
      </c>
      <c r="B24" s="311" t="s">
        <v>409</v>
      </c>
      <c r="C24" s="304"/>
      <c r="D24" s="743" t="str">
        <f>IF(AND(C24=0,C25="対象児童が居なかった"),"×","")</f>
        <v/>
      </c>
      <c r="E24" s="304"/>
      <c r="F24" s="743" t="str">
        <f>IF(AND(E24=0,E25="対象児童が居なかった"),"×","")</f>
        <v/>
      </c>
      <c r="G24" s="304"/>
      <c r="H24" s="743" t="str">
        <f>IF(AND(G24=0,G25="対象児童が居なかった"),"×","")</f>
        <v/>
      </c>
      <c r="I24" s="308"/>
      <c r="J24" s="743" t="str">
        <f>IF(AND(I24=0,I25="対象児童が居なかった"),"×","")</f>
        <v/>
      </c>
      <c r="K24" s="372"/>
      <c r="L24" s="743" t="str">
        <f>IF(AND(K24=0,K25="対象児童が居なかった"),"×","")</f>
        <v/>
      </c>
      <c r="M24" s="747">
        <f>COUNTIF(C24:L24,"×")</f>
        <v>0</v>
      </c>
      <c r="N24" s="748"/>
      <c r="O24" s="745"/>
    </row>
    <row r="25" spans="1:15" ht="50.1" customHeight="1">
      <c r="A25" s="742"/>
      <c r="B25" s="312" t="s">
        <v>410</v>
      </c>
      <c r="C25" s="307"/>
      <c r="D25" s="744"/>
      <c r="E25" s="307"/>
      <c r="F25" s="744"/>
      <c r="G25" s="307"/>
      <c r="H25" s="744"/>
      <c r="I25" s="305"/>
      <c r="J25" s="744"/>
      <c r="K25" s="307"/>
      <c r="L25" s="744"/>
      <c r="M25" s="744"/>
      <c r="N25" s="749"/>
      <c r="O25" s="746"/>
    </row>
    <row r="26" spans="1:15" ht="27.75" customHeight="1">
      <c r="A26" s="293" t="s">
        <v>379</v>
      </c>
      <c r="B26" s="293"/>
      <c r="C26" s="293"/>
      <c r="D26" s="293"/>
      <c r="E26" s="293"/>
      <c r="F26" s="293"/>
      <c r="G26" s="293"/>
      <c r="H26" s="293"/>
      <c r="I26" s="293"/>
      <c r="J26" s="293"/>
      <c r="K26" s="293"/>
      <c r="L26" s="293"/>
      <c r="M26" s="293"/>
      <c r="N26" s="293"/>
      <c r="O26" s="323"/>
    </row>
    <row r="27" spans="1:15">
      <c r="A27" s="293" t="s">
        <v>418</v>
      </c>
      <c r="B27" s="293"/>
      <c r="C27" s="293"/>
      <c r="D27" s="293"/>
      <c r="E27" s="293"/>
      <c r="F27" s="293"/>
      <c r="G27" s="293"/>
      <c r="H27" s="293"/>
      <c r="I27" s="293"/>
      <c r="J27" s="293"/>
      <c r="K27" s="293"/>
      <c r="L27" s="293"/>
      <c r="M27" s="293"/>
      <c r="N27" s="293"/>
      <c r="O27" s="293"/>
    </row>
    <row r="28" spans="1:15">
      <c r="A28" s="293" t="s">
        <v>417</v>
      </c>
      <c r="B28" s="293"/>
      <c r="C28" s="293"/>
      <c r="D28" s="293"/>
      <c r="E28" s="293"/>
      <c r="F28" s="293"/>
      <c r="G28" s="293"/>
      <c r="H28" s="293"/>
      <c r="I28" s="293"/>
      <c r="J28" s="293"/>
      <c r="K28" s="293"/>
      <c r="L28" s="293"/>
      <c r="M28" s="293"/>
      <c r="N28" s="293"/>
      <c r="O28" s="293"/>
    </row>
    <row r="29" spans="1:15">
      <c r="A29" s="293" t="s">
        <v>380</v>
      </c>
      <c r="B29" s="293"/>
      <c r="C29" s="293"/>
      <c r="D29" s="293"/>
      <c r="E29" s="293"/>
      <c r="F29" s="293"/>
      <c r="G29" s="293"/>
      <c r="H29" s="293"/>
      <c r="I29" s="293"/>
      <c r="J29" s="293"/>
      <c r="K29" s="293"/>
      <c r="L29" s="293"/>
      <c r="M29" s="293"/>
      <c r="N29" s="293"/>
      <c r="O29" s="293"/>
    </row>
    <row r="30" spans="1:15">
      <c r="A30" s="293" t="s">
        <v>381</v>
      </c>
      <c r="B30" s="293"/>
      <c r="C30" s="293"/>
      <c r="D30" s="293"/>
      <c r="E30" s="293"/>
      <c r="F30" s="293"/>
      <c r="G30" s="293"/>
      <c r="H30" s="293"/>
      <c r="I30" s="293"/>
      <c r="J30" s="293"/>
      <c r="K30" s="293"/>
      <c r="L30" s="293"/>
      <c r="M30" s="293"/>
      <c r="N30" s="293"/>
      <c r="O30" s="293"/>
    </row>
    <row r="31" spans="1:15">
      <c r="A31" s="293" t="s">
        <v>382</v>
      </c>
      <c r="B31" s="293"/>
      <c r="C31" s="293"/>
      <c r="D31" s="293"/>
      <c r="E31" s="293"/>
      <c r="F31" s="293"/>
      <c r="G31" s="293"/>
      <c r="H31" s="293"/>
      <c r="I31" s="293"/>
      <c r="J31" s="293"/>
      <c r="K31" s="293"/>
      <c r="L31" s="293"/>
      <c r="M31" s="293"/>
      <c r="N31" s="293"/>
      <c r="O31" s="293"/>
    </row>
    <row r="32" spans="1:15">
      <c r="A32" s="293" t="s">
        <v>383</v>
      </c>
      <c r="B32" s="293"/>
      <c r="C32" s="293"/>
      <c r="D32" s="293"/>
      <c r="E32" s="293"/>
      <c r="F32" s="293"/>
      <c r="G32" s="293"/>
      <c r="H32" s="293"/>
      <c r="I32" s="293"/>
      <c r="J32" s="293"/>
      <c r="K32" s="293"/>
      <c r="L32" s="293"/>
      <c r="M32" s="293"/>
      <c r="N32" s="293"/>
      <c r="O32" s="293"/>
    </row>
    <row r="33" spans="1:17">
      <c r="A33" s="293" t="s">
        <v>405</v>
      </c>
      <c r="B33" s="293"/>
      <c r="C33" s="293"/>
      <c r="D33" s="293"/>
      <c r="E33" s="293"/>
      <c r="F33" s="293"/>
      <c r="G33" s="293"/>
      <c r="H33" s="293"/>
      <c r="I33" s="293"/>
      <c r="J33" s="293"/>
      <c r="K33" s="293"/>
      <c r="L33" s="293"/>
      <c r="M33" s="293"/>
      <c r="N33" s="293"/>
      <c r="O33" s="293"/>
    </row>
    <row r="34" spans="1:17">
      <c r="A34" s="293" t="s">
        <v>406</v>
      </c>
      <c r="B34" s="293"/>
      <c r="C34" s="293"/>
      <c r="D34" s="293"/>
      <c r="E34" s="293"/>
      <c r="F34" s="293"/>
      <c r="G34" s="293"/>
      <c r="H34" s="293"/>
      <c r="I34" s="293"/>
      <c r="J34" s="293"/>
      <c r="K34" s="293"/>
      <c r="L34" s="293"/>
      <c r="M34" s="293"/>
      <c r="N34" s="293"/>
      <c r="O34" s="293"/>
    </row>
    <row r="35" spans="1:17">
      <c r="A35" s="293" t="s">
        <v>403</v>
      </c>
      <c r="B35" s="293"/>
      <c r="C35" s="293"/>
      <c r="D35" s="293"/>
      <c r="E35" s="293"/>
      <c r="F35" s="293"/>
      <c r="G35" s="293"/>
      <c r="H35" s="293"/>
      <c r="I35" s="293"/>
      <c r="J35" s="293"/>
      <c r="K35" s="293"/>
      <c r="L35" s="293"/>
      <c r="M35" s="293"/>
      <c r="N35" s="293"/>
      <c r="O35" s="293"/>
    </row>
    <row r="36" spans="1:17">
      <c r="A36" s="293" t="s">
        <v>404</v>
      </c>
      <c r="B36" s="293"/>
      <c r="C36" s="293"/>
      <c r="D36" s="293"/>
      <c r="E36" s="293"/>
      <c r="F36" s="293"/>
      <c r="G36" s="293"/>
      <c r="H36" s="293"/>
      <c r="I36" s="293"/>
      <c r="J36" s="293"/>
      <c r="K36" s="293"/>
      <c r="L36" s="293"/>
      <c r="M36" s="293"/>
      <c r="N36" s="293"/>
      <c r="O36" s="293"/>
    </row>
    <row r="37" spans="1:17">
      <c r="A37" s="291"/>
      <c r="B37" s="104"/>
      <c r="C37" s="104"/>
      <c r="D37" s="104"/>
      <c r="E37" s="104"/>
      <c r="F37" s="104"/>
      <c r="G37" s="104"/>
      <c r="H37" s="104"/>
      <c r="I37" s="104"/>
      <c r="J37" s="104"/>
      <c r="K37" s="104"/>
      <c r="L37" s="104"/>
      <c r="M37" s="104"/>
      <c r="N37" s="104"/>
      <c r="O37" s="104"/>
    </row>
    <row r="38" spans="1:17">
      <c r="A38" s="104" t="s">
        <v>384</v>
      </c>
      <c r="B38" s="104"/>
      <c r="C38" s="104"/>
      <c r="D38" s="104"/>
      <c r="E38" s="104"/>
      <c r="F38" s="104"/>
      <c r="G38" s="104"/>
      <c r="H38" s="104"/>
      <c r="I38" s="104"/>
      <c r="J38" s="104"/>
      <c r="K38" s="104"/>
      <c r="L38" s="104"/>
      <c r="M38" s="104"/>
      <c r="N38" s="104"/>
      <c r="O38" s="104"/>
    </row>
    <row r="39" spans="1:17">
      <c r="A39" s="104" t="s">
        <v>385</v>
      </c>
      <c r="B39" s="104"/>
      <c r="C39" s="104"/>
      <c r="D39" s="104"/>
      <c r="E39" s="104"/>
      <c r="F39" s="104"/>
      <c r="G39" s="104"/>
      <c r="H39" s="104"/>
      <c r="I39" s="104"/>
      <c r="J39" s="104"/>
      <c r="K39" s="104"/>
      <c r="L39" s="104"/>
      <c r="M39" s="104"/>
      <c r="N39" s="104"/>
      <c r="O39" s="104"/>
    </row>
    <row r="40" spans="1:17" ht="40.5" customHeight="1">
      <c r="A40" s="285" t="s">
        <v>386</v>
      </c>
      <c r="B40" s="762" t="s">
        <v>387</v>
      </c>
      <c r="C40" s="583"/>
      <c r="D40" s="583"/>
      <c r="E40" s="584"/>
      <c r="F40" s="284"/>
      <c r="G40" s="762" t="s">
        <v>388</v>
      </c>
      <c r="H40" s="583"/>
      <c r="I40" s="583"/>
      <c r="J40" s="583"/>
      <c r="K40" s="583"/>
      <c r="L40" s="583"/>
      <c r="M40" s="584"/>
      <c r="N40" s="760" t="s">
        <v>402</v>
      </c>
      <c r="O40" s="584"/>
      <c r="P40" s="298"/>
      <c r="Q40" s="296"/>
    </row>
    <row r="41" spans="1:17">
      <c r="A41" s="292" t="s">
        <v>389</v>
      </c>
      <c r="B41" s="756" t="s">
        <v>390</v>
      </c>
      <c r="C41" s="761"/>
      <c r="D41" s="761"/>
      <c r="E41" s="584"/>
      <c r="F41" s="284"/>
      <c r="G41" s="756" t="s">
        <v>390</v>
      </c>
      <c r="H41" s="761"/>
      <c r="I41" s="761"/>
      <c r="J41" s="761"/>
      <c r="K41" s="761"/>
      <c r="L41" s="761"/>
      <c r="M41" s="757"/>
      <c r="N41" s="756" t="s">
        <v>391</v>
      </c>
      <c r="O41" s="757"/>
      <c r="P41" s="299"/>
      <c r="Q41" s="297"/>
    </row>
    <row r="42" spans="1:17">
      <c r="A42" s="292" t="s">
        <v>392</v>
      </c>
      <c r="B42" s="756" t="s">
        <v>393</v>
      </c>
      <c r="C42" s="761"/>
      <c r="D42" s="761"/>
      <c r="E42" s="584"/>
      <c r="F42" s="284"/>
      <c r="G42" s="756" t="s">
        <v>393</v>
      </c>
      <c r="H42" s="761"/>
      <c r="I42" s="761"/>
      <c r="J42" s="761"/>
      <c r="K42" s="761"/>
      <c r="L42" s="761"/>
      <c r="M42" s="757"/>
      <c r="N42" s="756" t="s">
        <v>394</v>
      </c>
      <c r="O42" s="757"/>
      <c r="P42" s="299"/>
      <c r="Q42" s="297"/>
    </row>
    <row r="43" spans="1:17">
      <c r="A43" s="292" t="s">
        <v>395</v>
      </c>
      <c r="B43" s="770" t="s">
        <v>396</v>
      </c>
      <c r="C43" s="771"/>
      <c r="D43" s="771"/>
      <c r="E43" s="584"/>
      <c r="F43" s="284"/>
      <c r="G43" s="770" t="s">
        <v>396</v>
      </c>
      <c r="H43" s="772"/>
      <c r="I43" s="771"/>
      <c r="J43" s="771"/>
      <c r="K43" s="583"/>
      <c r="L43" s="583"/>
      <c r="M43" s="584"/>
      <c r="N43" s="756" t="s">
        <v>397</v>
      </c>
      <c r="O43" s="757"/>
      <c r="P43" s="299"/>
      <c r="Q43" s="297"/>
    </row>
    <row r="44" spans="1:17">
      <c r="A44" s="292" t="s">
        <v>398</v>
      </c>
      <c r="B44" s="756" t="s">
        <v>399</v>
      </c>
      <c r="C44" s="761"/>
      <c r="D44" s="761"/>
      <c r="E44" s="584"/>
      <c r="F44" s="284"/>
      <c r="G44" s="756" t="s">
        <v>396</v>
      </c>
      <c r="H44" s="761"/>
      <c r="I44" s="761"/>
      <c r="J44" s="761"/>
      <c r="K44" s="761"/>
      <c r="L44" s="761"/>
      <c r="M44" s="757"/>
      <c r="N44" s="756" t="s">
        <v>400</v>
      </c>
      <c r="O44" s="757"/>
      <c r="P44" s="299"/>
      <c r="Q44" s="297"/>
    </row>
    <row r="45" spans="1:17">
      <c r="A45" s="292" t="s">
        <v>401</v>
      </c>
      <c r="B45" s="756" t="s">
        <v>400</v>
      </c>
      <c r="C45" s="761"/>
      <c r="D45" s="761"/>
      <c r="E45" s="584"/>
      <c r="F45" s="284"/>
      <c r="G45" s="756" t="s">
        <v>399</v>
      </c>
      <c r="H45" s="761"/>
      <c r="I45" s="761"/>
      <c r="J45" s="761"/>
      <c r="K45" s="761"/>
      <c r="L45" s="761"/>
      <c r="M45" s="757"/>
      <c r="N45" s="756" t="s">
        <v>374</v>
      </c>
      <c r="O45" s="757"/>
      <c r="P45" s="299"/>
      <c r="Q45" s="297"/>
    </row>
  </sheetData>
  <mergeCells count="75">
    <mergeCell ref="A3:O3"/>
    <mergeCell ref="N5:O5"/>
    <mergeCell ref="A13:O13"/>
    <mergeCell ref="A10:C10"/>
    <mergeCell ref="E10:I10"/>
    <mergeCell ref="K10:O10"/>
    <mergeCell ref="C5:E5"/>
    <mergeCell ref="A14:B15"/>
    <mergeCell ref="C14:M14"/>
    <mergeCell ref="B42:E42"/>
    <mergeCell ref="B43:E43"/>
    <mergeCell ref="G40:M40"/>
    <mergeCell ref="G41:M41"/>
    <mergeCell ref="G42:M42"/>
    <mergeCell ref="G43:M43"/>
    <mergeCell ref="A16:A17"/>
    <mergeCell ref="D16:D17"/>
    <mergeCell ref="F16:F17"/>
    <mergeCell ref="F22:F23"/>
    <mergeCell ref="H22:H23"/>
    <mergeCell ref="J22:J23"/>
    <mergeCell ref="L22:L23"/>
    <mergeCell ref="D24:D25"/>
    <mergeCell ref="B45:E45"/>
    <mergeCell ref="G44:M44"/>
    <mergeCell ref="G45:M45"/>
    <mergeCell ref="B44:E44"/>
    <mergeCell ref="B40:E40"/>
    <mergeCell ref="B41:E41"/>
    <mergeCell ref="N40:O40"/>
    <mergeCell ref="N41:O41"/>
    <mergeCell ref="F24:F25"/>
    <mergeCell ref="H24:H25"/>
    <mergeCell ref="J24:J25"/>
    <mergeCell ref="N24:N25"/>
    <mergeCell ref="N43:O43"/>
    <mergeCell ref="N45:O45"/>
    <mergeCell ref="N42:O42"/>
    <mergeCell ref="N44:O44"/>
    <mergeCell ref="K5:M5"/>
    <mergeCell ref="N16:N17"/>
    <mergeCell ref="O16:O17"/>
    <mergeCell ref="M16:M17"/>
    <mergeCell ref="L24:L25"/>
    <mergeCell ref="L18:L19"/>
    <mergeCell ref="L20:L21"/>
    <mergeCell ref="M20:M21"/>
    <mergeCell ref="M22:M23"/>
    <mergeCell ref="M24:M25"/>
    <mergeCell ref="N18:N19"/>
    <mergeCell ref="N20:N21"/>
    <mergeCell ref="H16:H17"/>
    <mergeCell ref="J16:J17"/>
    <mergeCell ref="L16:L17"/>
    <mergeCell ref="O14:O15"/>
    <mergeCell ref="N14:N15"/>
    <mergeCell ref="O18:O19"/>
    <mergeCell ref="O20:O21"/>
    <mergeCell ref="O22:O23"/>
    <mergeCell ref="O24:O25"/>
    <mergeCell ref="M18:M19"/>
    <mergeCell ref="N22:N23"/>
    <mergeCell ref="F18:F19"/>
    <mergeCell ref="H18:H19"/>
    <mergeCell ref="J18:J19"/>
    <mergeCell ref="D20:D21"/>
    <mergeCell ref="F20:F21"/>
    <mergeCell ref="H20:H21"/>
    <mergeCell ref="J20:J21"/>
    <mergeCell ref="A18:A19"/>
    <mergeCell ref="A20:A21"/>
    <mergeCell ref="A22:A23"/>
    <mergeCell ref="A24:A25"/>
    <mergeCell ref="D18:D19"/>
    <mergeCell ref="D22:D23"/>
  </mergeCells>
  <phoneticPr fontId="2"/>
  <dataValidations count="2">
    <dataValidation type="list" allowBlank="1" showInputMessage="1" showErrorMessage="1" sqref="C17 E17 G17 I17 K17 C19 E19 G19 I19 C21 E21 G21 I21 K19 C23 E23 G23 I23 K23 C25 E25 G25 I25 K25 K21">
      <formula1>"ー,対象児童が居なかった,当日キャンセルによる,特別な事情による"</formula1>
    </dataValidation>
    <dataValidation type="list" allowBlank="1" showInputMessage="1" showErrorMessage="1" sqref="O16:O25">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Q49"/>
  <sheetViews>
    <sheetView view="pageBreakPreview" zoomScale="70" zoomScaleNormal="100" zoomScaleSheetLayoutView="70" workbookViewId="0">
      <selection activeCell="Q9" sqref="Q9"/>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294"/>
      <c r="O1" s="294" t="str">
        <f>"令和"&amp;申請書!$V$6&amp;"年"&amp;申請書!$X$6&amp;"月"&amp;申請書!$AA$6&amp;"日"</f>
        <v>令和7年9月1日</v>
      </c>
      <c r="Q1" s="295" t="s">
        <v>168</v>
      </c>
    </row>
    <row r="2" spans="1:17">
      <c r="A2" s="104"/>
      <c r="B2" s="104"/>
      <c r="C2" s="104"/>
      <c r="D2" s="104"/>
      <c r="E2" s="104"/>
      <c r="F2" s="104"/>
      <c r="G2" s="104"/>
      <c r="H2" s="104"/>
      <c r="I2" s="104"/>
      <c r="J2" s="104"/>
      <c r="K2" s="104"/>
      <c r="L2" s="104"/>
      <c r="M2" s="104"/>
      <c r="N2" s="104"/>
      <c r="O2" s="104"/>
    </row>
    <row r="3" spans="1:17" ht="24">
      <c r="A3" s="773" t="str">
        <f>"土曜日閉所減算適用に係る実績報告書（令和"&amp;申請書!$E$3&amp;"年9月～3月分）"</f>
        <v>土曜日閉所減算適用に係る実績報告書（令和7年9月～3月分）</v>
      </c>
      <c r="B3" s="773"/>
      <c r="C3" s="773"/>
      <c r="D3" s="773"/>
      <c r="E3" s="773"/>
      <c r="F3" s="773"/>
      <c r="G3" s="773"/>
      <c r="H3" s="773"/>
      <c r="I3" s="773"/>
      <c r="J3" s="773"/>
      <c r="K3" s="773"/>
      <c r="L3" s="773"/>
      <c r="M3" s="773"/>
      <c r="N3" s="773"/>
      <c r="O3" s="774"/>
    </row>
    <row r="4" spans="1:17">
      <c r="A4" s="344"/>
      <c r="B4" s="344"/>
      <c r="C4" s="344"/>
      <c r="D4" s="344"/>
      <c r="E4" s="344"/>
      <c r="F4" s="344"/>
      <c r="G4" s="344"/>
      <c r="H4" s="344"/>
      <c r="I4" s="344"/>
      <c r="J4" s="344"/>
      <c r="K4" s="344"/>
      <c r="L4" s="344"/>
      <c r="M4" s="104"/>
      <c r="N4" s="104"/>
      <c r="O4" s="104"/>
    </row>
    <row r="5" spans="1:17" ht="27.75" customHeight="1">
      <c r="A5" s="344"/>
      <c r="B5" s="288"/>
      <c r="C5" s="783"/>
      <c r="D5" s="783"/>
      <c r="E5" s="783"/>
      <c r="F5" s="343"/>
      <c r="G5" s="301"/>
      <c r="H5" s="301"/>
      <c r="I5" s="302"/>
      <c r="J5" s="302"/>
      <c r="K5" s="758" t="s">
        <v>9</v>
      </c>
      <c r="L5" s="759"/>
      <c r="M5" s="612"/>
      <c r="N5" s="775" t="str">
        <f>申請書!$O$22</f>
        <v>○○認定こども園</v>
      </c>
      <c r="O5" s="776"/>
    </row>
    <row r="6" spans="1:17">
      <c r="A6" s="344"/>
      <c r="B6" s="344"/>
      <c r="C6" s="344"/>
      <c r="D6" s="344"/>
      <c r="E6" s="344"/>
      <c r="F6" s="344"/>
      <c r="G6" s="344"/>
      <c r="H6" s="344"/>
      <c r="I6" s="344"/>
      <c r="J6" s="344"/>
      <c r="K6" s="344"/>
      <c r="L6" s="344"/>
      <c r="M6" s="104"/>
      <c r="N6" s="104"/>
      <c r="O6" s="104"/>
    </row>
    <row r="7" spans="1:17">
      <c r="A7" s="344"/>
      <c r="B7" s="344"/>
      <c r="C7" s="344"/>
      <c r="D7" s="344"/>
      <c r="E7" s="344"/>
      <c r="F7" s="344"/>
      <c r="G7" s="344"/>
      <c r="H7" s="344"/>
      <c r="I7" s="344"/>
      <c r="J7" s="344"/>
      <c r="K7" s="344"/>
      <c r="L7" s="344"/>
      <c r="M7" s="104"/>
      <c r="N7" s="104"/>
      <c r="O7" s="104"/>
    </row>
    <row r="8" spans="1:17" ht="19.5">
      <c r="A8" s="300" t="str">
        <f>"令和"&amp;申請書!$E$3&amp;"年9月から令和"&amp;申請書!$E$3+1&amp;"年3月における当施設の土曜日の開所実績について，以下のとおり報告します。"</f>
        <v>令和7年9月から令和8年3月における当施設の土曜日の開所実績について，以下のとおり報告します。</v>
      </c>
      <c r="B8" s="344"/>
      <c r="C8" s="344"/>
      <c r="D8" s="344"/>
      <c r="E8" s="344"/>
      <c r="F8" s="344"/>
      <c r="G8" s="344"/>
      <c r="H8" s="344"/>
      <c r="I8" s="344"/>
      <c r="J8" s="344"/>
      <c r="K8" s="344"/>
      <c r="L8" s="344"/>
      <c r="M8" s="104"/>
      <c r="N8" s="104"/>
      <c r="O8" s="104"/>
    </row>
    <row r="9" spans="1:17" ht="42.75" customHeight="1">
      <c r="A9" s="318" t="s">
        <v>414</v>
      </c>
      <c r="B9" s="289"/>
      <c r="C9" s="289"/>
      <c r="D9" s="289"/>
      <c r="E9" s="289"/>
      <c r="F9" s="289"/>
      <c r="G9" s="344"/>
      <c r="H9" s="344"/>
      <c r="I9" s="344"/>
      <c r="J9" s="344"/>
      <c r="K9" s="344"/>
      <c r="L9" s="344"/>
      <c r="M9" s="104"/>
      <c r="N9" s="104"/>
      <c r="O9" s="104"/>
    </row>
    <row r="10" spans="1:17" s="340" customFormat="1" ht="35.25" customHeight="1">
      <c r="A10" s="779" t="s">
        <v>415</v>
      </c>
      <c r="B10" s="780"/>
      <c r="C10" s="780"/>
      <c r="D10" s="322"/>
      <c r="E10" s="781" t="str">
        <f>N5</f>
        <v>○○認定こども園</v>
      </c>
      <c r="F10" s="781"/>
      <c r="G10" s="781"/>
      <c r="H10" s="781"/>
      <c r="I10" s="781"/>
      <c r="J10" s="321"/>
      <c r="K10" s="782" t="s">
        <v>416</v>
      </c>
      <c r="L10" s="780"/>
      <c r="M10" s="780"/>
      <c r="N10" s="780"/>
      <c r="O10" s="780"/>
    </row>
    <row r="11" spans="1:17" s="340" customFormat="1" ht="31.5" customHeight="1">
      <c r="A11" s="319" t="s">
        <v>412</v>
      </c>
      <c r="B11" s="320"/>
      <c r="C11" s="320"/>
      <c r="D11" s="320"/>
      <c r="E11" s="320"/>
      <c r="F11" s="320"/>
      <c r="G11" s="320"/>
      <c r="H11" s="320"/>
      <c r="I11" s="320"/>
      <c r="J11" s="320"/>
      <c r="K11" s="320"/>
      <c r="L11" s="320"/>
      <c r="M11" s="320"/>
      <c r="N11" s="320"/>
      <c r="O11" s="320"/>
    </row>
    <row r="12" spans="1:17" s="340" customFormat="1" ht="31.5" customHeight="1">
      <c r="A12" s="319" t="s">
        <v>411</v>
      </c>
      <c r="B12" s="320"/>
      <c r="C12" s="320"/>
      <c r="D12" s="320"/>
      <c r="E12" s="320"/>
      <c r="F12" s="320"/>
      <c r="G12" s="320"/>
      <c r="H12" s="320"/>
      <c r="I12" s="320"/>
      <c r="J12" s="320"/>
      <c r="K12" s="320"/>
      <c r="L12" s="320"/>
      <c r="M12" s="320"/>
      <c r="N12" s="320"/>
      <c r="O12" s="320"/>
    </row>
    <row r="13" spans="1:17" s="340" customFormat="1" ht="51" customHeight="1" thickBot="1">
      <c r="A13" s="777" t="s">
        <v>413</v>
      </c>
      <c r="B13" s="778"/>
      <c r="C13" s="778"/>
      <c r="D13" s="778"/>
      <c r="E13" s="778"/>
      <c r="F13" s="778"/>
      <c r="G13" s="778"/>
      <c r="H13" s="778"/>
      <c r="I13" s="778"/>
      <c r="J13" s="778"/>
      <c r="K13" s="778"/>
      <c r="L13" s="778"/>
      <c r="M13" s="778"/>
      <c r="N13" s="778"/>
      <c r="O13" s="778"/>
    </row>
    <row r="14" spans="1:17" ht="24">
      <c r="A14" s="763" t="s">
        <v>364</v>
      </c>
      <c r="B14" s="764"/>
      <c r="C14" s="767" t="s">
        <v>365</v>
      </c>
      <c r="D14" s="768"/>
      <c r="E14" s="768"/>
      <c r="F14" s="768"/>
      <c r="G14" s="768"/>
      <c r="H14" s="768"/>
      <c r="I14" s="768"/>
      <c r="J14" s="768"/>
      <c r="K14" s="768"/>
      <c r="L14" s="768"/>
      <c r="M14" s="769"/>
      <c r="N14" s="754" t="s">
        <v>407</v>
      </c>
      <c r="O14" s="752" t="s">
        <v>366</v>
      </c>
    </row>
    <row r="15" spans="1:17" ht="24">
      <c r="A15" s="765"/>
      <c r="B15" s="766"/>
      <c r="C15" s="290" t="s">
        <v>367</v>
      </c>
      <c r="D15" s="290"/>
      <c r="E15" s="290" t="s">
        <v>368</v>
      </c>
      <c r="F15" s="290"/>
      <c r="G15" s="290" t="s">
        <v>369</v>
      </c>
      <c r="H15" s="290"/>
      <c r="I15" s="290" t="s">
        <v>370</v>
      </c>
      <c r="J15" s="290"/>
      <c r="K15" s="290" t="s">
        <v>371</v>
      </c>
      <c r="L15" s="290"/>
      <c r="M15" s="290" t="s">
        <v>372</v>
      </c>
      <c r="N15" s="755"/>
      <c r="O15" s="753"/>
    </row>
    <row r="16" spans="1:17" ht="24">
      <c r="A16" s="741" t="s">
        <v>562</v>
      </c>
      <c r="B16" s="310" t="s">
        <v>409</v>
      </c>
      <c r="C16" s="304"/>
      <c r="D16" s="743" t="str">
        <f>IF(AND(C16=0,C17="対象児童が居なかった"),"×","")</f>
        <v/>
      </c>
      <c r="E16" s="308"/>
      <c r="F16" s="743" t="str">
        <f>IF(AND(E16=0,E17="対象児童が居なかった"),"×","")</f>
        <v/>
      </c>
      <c r="G16" s="308"/>
      <c r="H16" s="743" t="str">
        <f>IF(AND(G16=0,G17="対象児童が居なかった"),"×","")</f>
        <v/>
      </c>
      <c r="I16" s="308"/>
      <c r="J16" s="743" t="str">
        <f>IF(AND(I16=0,I17="対象児童が居なかった"),"×","")</f>
        <v/>
      </c>
      <c r="K16" s="373"/>
      <c r="L16" s="743" t="str">
        <f>IF(AND(K16="0",K17="対象児童が居なかった"),"×","")</f>
        <v/>
      </c>
      <c r="M16" s="747">
        <f>COUNTIF(C16:L16,"×")</f>
        <v>0</v>
      </c>
      <c r="N16" s="785"/>
      <c r="O16" s="745"/>
    </row>
    <row r="17" spans="1:15" ht="50.1" customHeight="1">
      <c r="A17" s="742"/>
      <c r="B17" s="309" t="s">
        <v>410</v>
      </c>
      <c r="C17" s="307"/>
      <c r="D17" s="744"/>
      <c r="E17" s="305"/>
      <c r="F17" s="744"/>
      <c r="G17" s="305"/>
      <c r="H17" s="744"/>
      <c r="I17" s="305"/>
      <c r="J17" s="744"/>
      <c r="K17" s="374"/>
      <c r="L17" s="744"/>
      <c r="M17" s="744"/>
      <c r="N17" s="789"/>
      <c r="O17" s="746"/>
    </row>
    <row r="18" spans="1:15" ht="24">
      <c r="A18" s="741" t="s">
        <v>426</v>
      </c>
      <c r="B18" s="310" t="s">
        <v>409</v>
      </c>
      <c r="C18" s="304"/>
      <c r="D18" s="743" t="str">
        <f>IF(AND(C18=0,C19="対象児童が居なかった"),"×","")</f>
        <v/>
      </c>
      <c r="E18" s="308"/>
      <c r="F18" s="743" t="str">
        <f>IF(AND(E18=0,E19="対象児童が居なかった"),"×","")</f>
        <v/>
      </c>
      <c r="G18" s="308"/>
      <c r="H18" s="743" t="str">
        <f>IF(AND(G18=0,G19="対象児童が居なかった"),"×","")</f>
        <v/>
      </c>
      <c r="I18" s="308"/>
      <c r="J18" s="743" t="str">
        <f>IF(AND(I18=0,I19="対象児童が居なかった"),"×","")</f>
        <v/>
      </c>
      <c r="K18" s="373"/>
      <c r="L18" s="743" t="str">
        <f>IF(AND(K18="0",K19="対象児童が居なかった"),"×","")</f>
        <v/>
      </c>
      <c r="M18" s="747">
        <f>COUNTIF(C18:L18,"×")</f>
        <v>0</v>
      </c>
      <c r="N18" s="785"/>
      <c r="O18" s="745"/>
    </row>
    <row r="19" spans="1:15" ht="50.1" customHeight="1">
      <c r="A19" s="742"/>
      <c r="B19" s="309" t="s">
        <v>410</v>
      </c>
      <c r="C19" s="307"/>
      <c r="D19" s="744"/>
      <c r="E19" s="305"/>
      <c r="F19" s="744"/>
      <c r="G19" s="305"/>
      <c r="H19" s="744"/>
      <c r="I19" s="305"/>
      <c r="J19" s="744"/>
      <c r="K19" s="374"/>
      <c r="L19" s="744"/>
      <c r="M19" s="744"/>
      <c r="N19" s="789"/>
      <c r="O19" s="746"/>
    </row>
    <row r="20" spans="1:15" ht="24">
      <c r="A20" s="741" t="s">
        <v>427</v>
      </c>
      <c r="B20" s="311" t="s">
        <v>409</v>
      </c>
      <c r="C20" s="304"/>
      <c r="D20" s="743" t="str">
        <f>IF(AND(C20=0,C21="対象児童が居なかった"),"×","")</f>
        <v/>
      </c>
      <c r="E20" s="304"/>
      <c r="F20" s="743" t="str">
        <f>IF(AND(E20=0,E21="対象児童が居なかった"),"×","")</f>
        <v/>
      </c>
      <c r="G20" s="304"/>
      <c r="H20" s="743" t="str">
        <f>IF(AND(G20=0,G21="対象児童が居なかった"),"×","")</f>
        <v/>
      </c>
      <c r="I20" s="308"/>
      <c r="J20" s="743" t="str">
        <f>IF(AND(I20=0,I21="対象児童が居なかった"),"×","")</f>
        <v/>
      </c>
      <c r="K20" s="372"/>
      <c r="L20" s="743" t="str">
        <f>IF(AND(K20=0,K21="対象児童が居なかった"),"×","")</f>
        <v/>
      </c>
      <c r="M20" s="747">
        <f>COUNTIF(C20:L20,"×")</f>
        <v>0</v>
      </c>
      <c r="N20" s="785"/>
      <c r="O20" s="745"/>
    </row>
    <row r="21" spans="1:15" ht="50.1" customHeight="1">
      <c r="A21" s="742"/>
      <c r="B21" s="312" t="s">
        <v>410</v>
      </c>
      <c r="C21" s="307"/>
      <c r="D21" s="744"/>
      <c r="E21" s="307"/>
      <c r="F21" s="744"/>
      <c r="G21" s="307"/>
      <c r="H21" s="744"/>
      <c r="I21" s="305"/>
      <c r="J21" s="744"/>
      <c r="K21" s="307"/>
      <c r="L21" s="744"/>
      <c r="M21" s="744"/>
      <c r="N21" s="789"/>
      <c r="O21" s="746"/>
    </row>
    <row r="22" spans="1:15" ht="24">
      <c r="A22" s="741" t="s">
        <v>428</v>
      </c>
      <c r="B22" s="311" t="s">
        <v>409</v>
      </c>
      <c r="C22" s="308"/>
      <c r="D22" s="743" t="str">
        <f>IF(AND(C22=0,C23="対象児童が居なかった"),"×","")</f>
        <v/>
      </c>
      <c r="E22" s="304"/>
      <c r="F22" s="743" t="str">
        <f>IF(AND(E22=0,E23="対象児童が居なかった"),"×","")</f>
        <v/>
      </c>
      <c r="G22" s="304"/>
      <c r="H22" s="743" t="str">
        <f>IF(AND(G22=0,G23="対象児童が居なかった"),"×","")</f>
        <v/>
      </c>
      <c r="I22" s="308"/>
      <c r="J22" s="743" t="str">
        <f>IF(AND(I22=0,I23="対象児童が居なかった"),"×","")</f>
        <v/>
      </c>
      <c r="K22" s="315"/>
      <c r="L22" s="743" t="str">
        <f>IF(AND(K22=0,K23="対象児童が居なかった"),"×","")</f>
        <v/>
      </c>
      <c r="M22" s="747">
        <f>COUNTIF(C22:L22,"×")</f>
        <v>0</v>
      </c>
      <c r="N22" s="785"/>
      <c r="O22" s="745"/>
    </row>
    <row r="23" spans="1:15" ht="50.1" customHeight="1">
      <c r="A23" s="742"/>
      <c r="B23" s="312" t="s">
        <v>410</v>
      </c>
      <c r="C23" s="305"/>
      <c r="D23" s="744"/>
      <c r="E23" s="307"/>
      <c r="F23" s="744"/>
      <c r="G23" s="307"/>
      <c r="H23" s="744"/>
      <c r="I23" s="305"/>
      <c r="J23" s="744"/>
      <c r="K23" s="374"/>
      <c r="L23" s="744"/>
      <c r="M23" s="744"/>
      <c r="N23" s="789"/>
      <c r="O23" s="746"/>
    </row>
    <row r="24" spans="1:15" ht="24">
      <c r="A24" s="741" t="s">
        <v>429</v>
      </c>
      <c r="B24" s="311" t="s">
        <v>409</v>
      </c>
      <c r="C24" s="308"/>
      <c r="D24" s="743" t="str">
        <f>IF(AND(C24=0,C25="対象児童が居なかった"),"×","")</f>
        <v/>
      </c>
      <c r="E24" s="304"/>
      <c r="F24" s="743" t="str">
        <f>IF(AND(E24=0,E25="対象児童が居なかった"),"×","")</f>
        <v/>
      </c>
      <c r="G24" s="304"/>
      <c r="H24" s="743" t="str">
        <f>IF(AND(G24=0,G25="対象児童が居なかった"),"×","")</f>
        <v/>
      </c>
      <c r="I24" s="304"/>
      <c r="J24" s="743" t="str">
        <f>IF(AND(I24=0,I25="対象児童が居なかった"),"×","")</f>
        <v/>
      </c>
      <c r="K24" s="372"/>
      <c r="L24" s="743" t="str">
        <f>IF(AND(K24=0,K25="対象児童が居なかった"),"×","")</f>
        <v/>
      </c>
      <c r="M24" s="747">
        <f>COUNTIF(C24:L24,"×")</f>
        <v>0</v>
      </c>
      <c r="N24" s="785"/>
      <c r="O24" s="745"/>
    </row>
    <row r="25" spans="1:15" ht="50.1" customHeight="1">
      <c r="A25" s="742"/>
      <c r="B25" s="312" t="s">
        <v>410</v>
      </c>
      <c r="C25" s="305"/>
      <c r="D25" s="744"/>
      <c r="E25" s="307"/>
      <c r="F25" s="744"/>
      <c r="G25" s="307"/>
      <c r="H25" s="744"/>
      <c r="I25" s="307"/>
      <c r="J25" s="744"/>
      <c r="K25" s="307"/>
      <c r="L25" s="744"/>
      <c r="M25" s="744"/>
      <c r="N25" s="789"/>
      <c r="O25" s="746"/>
    </row>
    <row r="26" spans="1:15" ht="24">
      <c r="A26" s="741" t="s">
        <v>430</v>
      </c>
      <c r="B26" s="311" t="s">
        <v>409</v>
      </c>
      <c r="C26" s="304"/>
      <c r="D26" s="743" t="str">
        <f>IF(AND(C26=0,C27="対象児童が居なかった"),"×","")</f>
        <v/>
      </c>
      <c r="E26" s="375"/>
      <c r="F26" s="743" t="str">
        <f>IF(AND(E26=0,E27="対象児童が居なかった"),"×","")</f>
        <v/>
      </c>
      <c r="G26" s="304"/>
      <c r="H26" s="743" t="str">
        <f>IF(AND(G26=0,G27="対象児童が居なかった"),"×","")</f>
        <v/>
      </c>
      <c r="I26" s="308"/>
      <c r="J26" s="743" t="str">
        <f>IF(AND(I26=0,I27="対象児童が居なかった"),"×","")</f>
        <v/>
      </c>
      <c r="K26" s="313"/>
      <c r="L26" s="743" t="str">
        <f>IF(AND(K26=0,K27="対象児童が居なかった"),"×","")</f>
        <v/>
      </c>
      <c r="M26" s="747">
        <f>COUNTIF(C26:L26,"×")</f>
        <v>0</v>
      </c>
      <c r="N26" s="785"/>
      <c r="O26" s="745"/>
    </row>
    <row r="27" spans="1:15" ht="50.1" customHeight="1">
      <c r="A27" s="742"/>
      <c r="B27" s="312" t="s">
        <v>410</v>
      </c>
      <c r="C27" s="307"/>
      <c r="D27" s="744"/>
      <c r="E27" s="305"/>
      <c r="F27" s="744"/>
      <c r="G27" s="307"/>
      <c r="H27" s="744"/>
      <c r="I27" s="305"/>
      <c r="J27" s="744"/>
      <c r="K27" s="314"/>
      <c r="L27" s="744"/>
      <c r="M27" s="744"/>
      <c r="N27" s="789"/>
      <c r="O27" s="746"/>
    </row>
    <row r="28" spans="1:15" ht="24">
      <c r="A28" s="741" t="s">
        <v>431</v>
      </c>
      <c r="B28" s="311" t="s">
        <v>409</v>
      </c>
      <c r="C28" s="308"/>
      <c r="D28" s="743" t="str">
        <f>IF(AND(C28=0,C29="対象児童が居なかった"),"×","")</f>
        <v/>
      </c>
      <c r="E28" s="304"/>
      <c r="F28" s="743" t="str">
        <f>IF(AND(E28=0,E29="対象児童が居なかった"),"×","")</f>
        <v/>
      </c>
      <c r="G28" s="304"/>
      <c r="H28" s="743" t="str">
        <f>IF(AND(G28=0,G29="対象児童が居なかった"),"×","")</f>
        <v/>
      </c>
      <c r="I28" s="308"/>
      <c r="J28" s="743" t="str">
        <f>IF(AND(I28=0,I29="対象児童が居なかった"),"×","")</f>
        <v/>
      </c>
      <c r="K28" s="313"/>
      <c r="L28" s="743" t="str">
        <f>IF(AND(K28=0,K29="対象児童が居なかった"),"×","")</f>
        <v/>
      </c>
      <c r="M28" s="747">
        <f>COUNTIF(C28:L28,"×")</f>
        <v>0</v>
      </c>
      <c r="N28" s="785"/>
      <c r="O28" s="745"/>
    </row>
    <row r="29" spans="1:15" ht="50.1" customHeight="1" thickBot="1">
      <c r="A29" s="788"/>
      <c r="B29" s="316" t="s">
        <v>410</v>
      </c>
      <c r="C29" s="306"/>
      <c r="D29" s="784"/>
      <c r="E29" s="317"/>
      <c r="F29" s="784"/>
      <c r="G29" s="317"/>
      <c r="H29" s="784"/>
      <c r="I29" s="306"/>
      <c r="J29" s="784"/>
      <c r="K29" s="448"/>
      <c r="L29" s="784"/>
      <c r="M29" s="784"/>
      <c r="N29" s="786"/>
      <c r="O29" s="787"/>
    </row>
    <row r="30" spans="1:15" ht="27.75" customHeight="1">
      <c r="A30" s="293" t="s">
        <v>379</v>
      </c>
      <c r="B30" s="293"/>
      <c r="C30" s="293"/>
      <c r="D30" s="293"/>
      <c r="E30" s="293"/>
      <c r="F30" s="293"/>
      <c r="G30" s="293"/>
      <c r="H30" s="293"/>
      <c r="I30" s="293"/>
      <c r="J30" s="293"/>
      <c r="K30" s="293"/>
      <c r="L30" s="293"/>
      <c r="M30" s="293"/>
      <c r="N30" s="293"/>
      <c r="O30" s="323"/>
    </row>
    <row r="31" spans="1:15">
      <c r="A31" s="293" t="s">
        <v>418</v>
      </c>
      <c r="B31" s="293"/>
      <c r="C31" s="293"/>
      <c r="D31" s="293"/>
      <c r="E31" s="293"/>
      <c r="F31" s="293"/>
      <c r="G31" s="293"/>
      <c r="H31" s="293"/>
      <c r="I31" s="293"/>
      <c r="J31" s="293"/>
      <c r="K31" s="293"/>
      <c r="L31" s="293"/>
      <c r="M31" s="293"/>
      <c r="N31" s="293"/>
      <c r="O31" s="293"/>
    </row>
    <row r="32" spans="1:15">
      <c r="A32" s="293" t="s">
        <v>417</v>
      </c>
      <c r="B32" s="293"/>
      <c r="C32" s="293"/>
      <c r="D32" s="293"/>
      <c r="E32" s="293"/>
      <c r="F32" s="293"/>
      <c r="G32" s="293"/>
      <c r="H32" s="293"/>
      <c r="I32" s="293"/>
      <c r="J32" s="293"/>
      <c r="K32" s="293"/>
      <c r="L32" s="293"/>
      <c r="M32" s="293"/>
      <c r="N32" s="293"/>
      <c r="O32" s="293"/>
    </row>
    <row r="33" spans="1:17">
      <c r="A33" s="293" t="s">
        <v>380</v>
      </c>
      <c r="B33" s="293"/>
      <c r="C33" s="293"/>
      <c r="D33" s="293"/>
      <c r="E33" s="293"/>
      <c r="F33" s="293"/>
      <c r="G33" s="293"/>
      <c r="H33" s="293"/>
      <c r="I33" s="293"/>
      <c r="J33" s="293"/>
      <c r="K33" s="293"/>
      <c r="L33" s="293"/>
      <c r="M33" s="293"/>
      <c r="N33" s="293"/>
      <c r="O33" s="293"/>
    </row>
    <row r="34" spans="1:17">
      <c r="A34" s="293" t="s">
        <v>381</v>
      </c>
      <c r="B34" s="293"/>
      <c r="C34" s="293"/>
      <c r="D34" s="293"/>
      <c r="E34" s="293"/>
      <c r="F34" s="293"/>
      <c r="G34" s="293"/>
      <c r="H34" s="293"/>
      <c r="I34" s="293"/>
      <c r="J34" s="293"/>
      <c r="K34" s="293"/>
      <c r="L34" s="293"/>
      <c r="M34" s="293"/>
      <c r="N34" s="293"/>
      <c r="O34" s="293"/>
    </row>
    <row r="35" spans="1:17">
      <c r="A35" s="293" t="s">
        <v>382</v>
      </c>
      <c r="B35" s="293"/>
      <c r="C35" s="293"/>
      <c r="D35" s="293"/>
      <c r="E35" s="293"/>
      <c r="F35" s="293"/>
      <c r="G35" s="293"/>
      <c r="H35" s="293"/>
      <c r="I35" s="293"/>
      <c r="J35" s="293"/>
      <c r="K35" s="293"/>
      <c r="L35" s="293"/>
      <c r="M35" s="293"/>
      <c r="N35" s="293"/>
      <c r="O35" s="293"/>
    </row>
    <row r="36" spans="1:17">
      <c r="A36" s="293" t="s">
        <v>383</v>
      </c>
      <c r="B36" s="293"/>
      <c r="C36" s="293"/>
      <c r="D36" s="293"/>
      <c r="E36" s="293"/>
      <c r="F36" s="293"/>
      <c r="G36" s="293"/>
      <c r="H36" s="293"/>
      <c r="I36" s="293"/>
      <c r="J36" s="293"/>
      <c r="K36" s="293"/>
      <c r="L36" s="293"/>
      <c r="M36" s="293"/>
      <c r="N36" s="293"/>
      <c r="O36" s="293"/>
    </row>
    <row r="37" spans="1:17">
      <c r="A37" s="293" t="s">
        <v>405</v>
      </c>
      <c r="B37" s="293"/>
      <c r="C37" s="293"/>
      <c r="D37" s="293"/>
      <c r="E37" s="293"/>
      <c r="F37" s="293"/>
      <c r="G37" s="293"/>
      <c r="H37" s="293"/>
      <c r="I37" s="293"/>
      <c r="J37" s="293"/>
      <c r="K37" s="293"/>
      <c r="L37" s="293"/>
      <c r="M37" s="293"/>
      <c r="N37" s="293"/>
      <c r="O37" s="293"/>
    </row>
    <row r="38" spans="1:17">
      <c r="A38" s="293" t="s">
        <v>406</v>
      </c>
      <c r="B38" s="293"/>
      <c r="C38" s="293"/>
      <c r="D38" s="293"/>
      <c r="E38" s="293"/>
      <c r="F38" s="293"/>
      <c r="G38" s="293"/>
      <c r="H38" s="293"/>
      <c r="I38" s="293"/>
      <c r="J38" s="293"/>
      <c r="K38" s="293"/>
      <c r="L38" s="293"/>
      <c r="M38" s="293"/>
      <c r="N38" s="293"/>
      <c r="O38" s="293"/>
    </row>
    <row r="39" spans="1:17">
      <c r="A39" s="293" t="s">
        <v>403</v>
      </c>
      <c r="B39" s="293"/>
      <c r="C39" s="293"/>
      <c r="D39" s="293"/>
      <c r="E39" s="293"/>
      <c r="F39" s="293"/>
      <c r="G39" s="293"/>
      <c r="H39" s="293"/>
      <c r="I39" s="293"/>
      <c r="J39" s="293"/>
      <c r="K39" s="293"/>
      <c r="L39" s="293"/>
      <c r="M39" s="293"/>
      <c r="N39" s="293"/>
      <c r="O39" s="293"/>
    </row>
    <row r="40" spans="1:17">
      <c r="A40" s="293" t="s">
        <v>404</v>
      </c>
      <c r="B40" s="293"/>
      <c r="C40" s="293"/>
      <c r="D40" s="293"/>
      <c r="E40" s="293"/>
      <c r="F40" s="293"/>
      <c r="G40" s="293"/>
      <c r="H40" s="293"/>
      <c r="I40" s="293"/>
      <c r="J40" s="293"/>
      <c r="K40" s="293"/>
      <c r="L40" s="293"/>
      <c r="M40" s="293"/>
      <c r="N40" s="293"/>
      <c r="O40" s="293"/>
    </row>
    <row r="41" spans="1:17">
      <c r="A41" s="291"/>
      <c r="B41" s="104"/>
      <c r="C41" s="104"/>
      <c r="D41" s="104"/>
      <c r="E41" s="104"/>
      <c r="F41" s="104"/>
      <c r="G41" s="104"/>
      <c r="H41" s="104"/>
      <c r="I41" s="104"/>
      <c r="J41" s="104"/>
      <c r="K41" s="104"/>
      <c r="L41" s="104"/>
      <c r="M41" s="104"/>
      <c r="N41" s="104"/>
      <c r="O41" s="104"/>
    </row>
    <row r="42" spans="1:17">
      <c r="A42" s="104" t="s">
        <v>384</v>
      </c>
      <c r="B42" s="104"/>
      <c r="C42" s="104"/>
      <c r="D42" s="104"/>
      <c r="E42" s="104"/>
      <c r="F42" s="104"/>
      <c r="G42" s="104"/>
      <c r="H42" s="104"/>
      <c r="I42" s="104"/>
      <c r="J42" s="104"/>
      <c r="K42" s="104"/>
      <c r="L42" s="104"/>
      <c r="M42" s="104"/>
      <c r="N42" s="104"/>
      <c r="O42" s="104"/>
    </row>
    <row r="43" spans="1:17">
      <c r="A43" s="104" t="s">
        <v>385</v>
      </c>
      <c r="B43" s="104"/>
      <c r="C43" s="104"/>
      <c r="D43" s="104"/>
      <c r="E43" s="104"/>
      <c r="F43" s="104"/>
      <c r="G43" s="104"/>
      <c r="H43" s="104"/>
      <c r="I43" s="104"/>
      <c r="J43" s="104"/>
      <c r="K43" s="104"/>
      <c r="L43" s="104"/>
      <c r="M43" s="104"/>
      <c r="N43" s="104"/>
      <c r="O43" s="104"/>
    </row>
    <row r="44" spans="1:17" ht="40.5" customHeight="1">
      <c r="A44" s="342" t="s">
        <v>386</v>
      </c>
      <c r="B44" s="762" t="s">
        <v>387</v>
      </c>
      <c r="C44" s="583"/>
      <c r="D44" s="583"/>
      <c r="E44" s="584"/>
      <c r="F44" s="341"/>
      <c r="G44" s="762" t="s">
        <v>388</v>
      </c>
      <c r="H44" s="583"/>
      <c r="I44" s="583"/>
      <c r="J44" s="583"/>
      <c r="K44" s="583"/>
      <c r="L44" s="583"/>
      <c r="M44" s="584"/>
      <c r="N44" s="760" t="s">
        <v>402</v>
      </c>
      <c r="O44" s="584"/>
      <c r="P44" s="298"/>
      <c r="Q44" s="296"/>
    </row>
    <row r="45" spans="1:17">
      <c r="A45" s="292" t="s">
        <v>389</v>
      </c>
      <c r="B45" s="756" t="s">
        <v>390</v>
      </c>
      <c r="C45" s="761"/>
      <c r="D45" s="761"/>
      <c r="E45" s="584"/>
      <c r="F45" s="341"/>
      <c r="G45" s="756" t="s">
        <v>390</v>
      </c>
      <c r="H45" s="761"/>
      <c r="I45" s="761"/>
      <c r="J45" s="761"/>
      <c r="K45" s="761"/>
      <c r="L45" s="761"/>
      <c r="M45" s="757"/>
      <c r="N45" s="756" t="s">
        <v>391</v>
      </c>
      <c r="O45" s="757"/>
      <c r="P45" s="299"/>
      <c r="Q45" s="297"/>
    </row>
    <row r="46" spans="1:17">
      <c r="A46" s="292" t="s">
        <v>392</v>
      </c>
      <c r="B46" s="756" t="s">
        <v>393</v>
      </c>
      <c r="C46" s="761"/>
      <c r="D46" s="761"/>
      <c r="E46" s="584"/>
      <c r="F46" s="341"/>
      <c r="G46" s="756" t="s">
        <v>393</v>
      </c>
      <c r="H46" s="761"/>
      <c r="I46" s="761"/>
      <c r="J46" s="761"/>
      <c r="K46" s="761"/>
      <c r="L46" s="761"/>
      <c r="M46" s="757"/>
      <c r="N46" s="756" t="s">
        <v>394</v>
      </c>
      <c r="O46" s="757"/>
      <c r="P46" s="299"/>
      <c r="Q46" s="297"/>
    </row>
    <row r="47" spans="1:17">
      <c r="A47" s="292" t="s">
        <v>395</v>
      </c>
      <c r="B47" s="770" t="s">
        <v>396</v>
      </c>
      <c r="C47" s="771"/>
      <c r="D47" s="771"/>
      <c r="E47" s="584"/>
      <c r="F47" s="341"/>
      <c r="G47" s="770" t="s">
        <v>396</v>
      </c>
      <c r="H47" s="772"/>
      <c r="I47" s="771"/>
      <c r="J47" s="771"/>
      <c r="K47" s="583"/>
      <c r="L47" s="583"/>
      <c r="M47" s="584"/>
      <c r="N47" s="756" t="s">
        <v>397</v>
      </c>
      <c r="O47" s="757"/>
      <c r="P47" s="299"/>
      <c r="Q47" s="297"/>
    </row>
    <row r="48" spans="1:17">
      <c r="A48" s="292" t="s">
        <v>398</v>
      </c>
      <c r="B48" s="756" t="s">
        <v>399</v>
      </c>
      <c r="C48" s="761"/>
      <c r="D48" s="761"/>
      <c r="E48" s="584"/>
      <c r="F48" s="341"/>
      <c r="G48" s="756" t="s">
        <v>396</v>
      </c>
      <c r="H48" s="761"/>
      <c r="I48" s="761"/>
      <c r="J48" s="761"/>
      <c r="K48" s="761"/>
      <c r="L48" s="761"/>
      <c r="M48" s="757"/>
      <c r="N48" s="756" t="s">
        <v>374</v>
      </c>
      <c r="O48" s="757"/>
      <c r="P48" s="299"/>
      <c r="Q48" s="297"/>
    </row>
    <row r="49" spans="1:17">
      <c r="A49" s="292" t="s">
        <v>401</v>
      </c>
      <c r="B49" s="756" t="s">
        <v>374</v>
      </c>
      <c r="C49" s="761"/>
      <c r="D49" s="761"/>
      <c r="E49" s="584"/>
      <c r="F49" s="341"/>
      <c r="G49" s="756" t="s">
        <v>399</v>
      </c>
      <c r="H49" s="761"/>
      <c r="I49" s="761"/>
      <c r="J49" s="761"/>
      <c r="K49" s="761"/>
      <c r="L49" s="761"/>
      <c r="M49" s="757"/>
      <c r="N49" s="756" t="s">
        <v>374</v>
      </c>
      <c r="O49" s="757"/>
      <c r="P49" s="299"/>
      <c r="Q49" s="297"/>
    </row>
  </sheetData>
  <mergeCells count="93">
    <mergeCell ref="L16:L17"/>
    <mergeCell ref="M16:M17"/>
    <mergeCell ref="N16:N17"/>
    <mergeCell ref="O16:O17"/>
    <mergeCell ref="A16:A17"/>
    <mergeCell ref="D16:D17"/>
    <mergeCell ref="F16:F17"/>
    <mergeCell ref="H16:H17"/>
    <mergeCell ref="J16:J17"/>
    <mergeCell ref="A3:O3"/>
    <mergeCell ref="C5:E5"/>
    <mergeCell ref="K5:M5"/>
    <mergeCell ref="N5:O5"/>
    <mergeCell ref="A10:C10"/>
    <mergeCell ref="E10:I10"/>
    <mergeCell ref="K10:O10"/>
    <mergeCell ref="A13:O13"/>
    <mergeCell ref="A14:B15"/>
    <mergeCell ref="C14:M14"/>
    <mergeCell ref="N14:N15"/>
    <mergeCell ref="O14:O15"/>
    <mergeCell ref="O18:O19"/>
    <mergeCell ref="A20:A21"/>
    <mergeCell ref="D20:D21"/>
    <mergeCell ref="F20:F21"/>
    <mergeCell ref="H20:H21"/>
    <mergeCell ref="J20:J21"/>
    <mergeCell ref="L20:L21"/>
    <mergeCell ref="A18:A19"/>
    <mergeCell ref="D18:D19"/>
    <mergeCell ref="F18:F19"/>
    <mergeCell ref="H18:H19"/>
    <mergeCell ref="J18:J19"/>
    <mergeCell ref="M20:M21"/>
    <mergeCell ref="O20:O21"/>
    <mergeCell ref="M24:M25"/>
    <mergeCell ref="N24:N25"/>
    <mergeCell ref="L18:L19"/>
    <mergeCell ref="M18:M19"/>
    <mergeCell ref="N18:N19"/>
    <mergeCell ref="N20:N21"/>
    <mergeCell ref="L22:L23"/>
    <mergeCell ref="M22:M23"/>
    <mergeCell ref="N22:N23"/>
    <mergeCell ref="L24:L25"/>
    <mergeCell ref="A22:A23"/>
    <mergeCell ref="D22:D23"/>
    <mergeCell ref="F22:F23"/>
    <mergeCell ref="H22:H23"/>
    <mergeCell ref="J22:J23"/>
    <mergeCell ref="O22:O23"/>
    <mergeCell ref="O24:O25"/>
    <mergeCell ref="A26:A27"/>
    <mergeCell ref="D26:D27"/>
    <mergeCell ref="F26:F27"/>
    <mergeCell ref="H26:H27"/>
    <mergeCell ref="J26:J27"/>
    <mergeCell ref="L26:L27"/>
    <mergeCell ref="M26:M27"/>
    <mergeCell ref="N26:N27"/>
    <mergeCell ref="O26:O27"/>
    <mergeCell ref="A24:A25"/>
    <mergeCell ref="D24:D25"/>
    <mergeCell ref="F24:F25"/>
    <mergeCell ref="H24:H25"/>
    <mergeCell ref="J24:J25"/>
    <mergeCell ref="A28:A29"/>
    <mergeCell ref="D28:D29"/>
    <mergeCell ref="F28:F29"/>
    <mergeCell ref="H28:H29"/>
    <mergeCell ref="J28:J29"/>
    <mergeCell ref="M28:M29"/>
    <mergeCell ref="N28:N29"/>
    <mergeCell ref="O28:O29"/>
    <mergeCell ref="B44:E44"/>
    <mergeCell ref="G44:M44"/>
    <mergeCell ref="N44:O44"/>
    <mergeCell ref="L28:L29"/>
    <mergeCell ref="B45:E45"/>
    <mergeCell ref="G45:M45"/>
    <mergeCell ref="N45:O45"/>
    <mergeCell ref="B46:E46"/>
    <mergeCell ref="G46:M46"/>
    <mergeCell ref="N46:O46"/>
    <mergeCell ref="B49:E49"/>
    <mergeCell ref="G49:M49"/>
    <mergeCell ref="N49:O49"/>
    <mergeCell ref="B47:E47"/>
    <mergeCell ref="G47:M47"/>
    <mergeCell ref="N47:O47"/>
    <mergeCell ref="B48:E48"/>
    <mergeCell ref="G48:M48"/>
    <mergeCell ref="N48:O48"/>
  </mergeCells>
  <phoneticPr fontId="2"/>
  <dataValidations count="2">
    <dataValidation type="list" allowBlank="1" showInputMessage="1" showErrorMessage="1" sqref="O16:O29">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9 E19 G19 I19 K19 C21 E21 G21 I21 K21 C23 E23 G23 I23 K23 C25 E25 G25 I25 K25 C27 E27 G27 I27 K27 C29 E29 G29 I29 K29 C17 E17 G17 I17 K1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5"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AX34"/>
  <sheetViews>
    <sheetView view="pageBreakPreview" zoomScaleNormal="100" zoomScaleSheetLayoutView="100" workbookViewId="0">
      <selection activeCell="AB28" sqref="AB28:AC28"/>
    </sheetView>
  </sheetViews>
  <sheetFormatPr defaultRowHeight="18.75"/>
  <cols>
    <col min="1" max="32" width="2.875" style="124" customWidth="1"/>
    <col min="33" max="33" width="8.125" style="124" customWidth="1"/>
    <col min="34" max="34" width="2.875" style="124" customWidth="1"/>
    <col min="35" max="46" width="2.625" style="124" hidden="1" customWidth="1"/>
    <col min="47" max="47" width="6.125" style="124" hidden="1" customWidth="1"/>
    <col min="48" max="48" width="9.125" style="124" hidden="1" customWidth="1"/>
    <col min="49" max="49" width="2.625" style="124" customWidth="1"/>
    <col min="50" max="50" width="16.75" style="124" customWidth="1"/>
    <col min="51" max="69" width="2.625" style="124" customWidth="1"/>
    <col min="70" max="16384" width="9" style="124"/>
  </cols>
  <sheetData>
    <row r="1" spans="1:50" ht="48.75" customHeight="1">
      <c r="A1" s="827" t="s">
        <v>253</v>
      </c>
      <c r="B1" s="828"/>
      <c r="C1" s="828"/>
      <c r="D1" s="828"/>
      <c r="E1" s="828"/>
      <c r="F1" s="828"/>
      <c r="G1" s="828"/>
      <c r="H1" s="828"/>
      <c r="I1" s="828"/>
      <c r="J1" s="828"/>
      <c r="K1" s="828"/>
      <c r="L1" s="828"/>
      <c r="M1" s="828"/>
      <c r="N1" s="828"/>
      <c r="O1" s="828"/>
      <c r="P1" s="828"/>
      <c r="Q1" s="828"/>
      <c r="R1" s="828"/>
      <c r="S1" s="828"/>
      <c r="T1" s="828"/>
      <c r="U1" s="828"/>
      <c r="V1" s="828"/>
      <c r="W1" s="828"/>
      <c r="X1" s="828"/>
      <c r="Y1" s="828"/>
      <c r="Z1" s="829" t="str">
        <f>"令和"&amp;申請書!$V$6&amp;"年"&amp;申請書!$X$6&amp;"月"&amp;申請書!$AA$6&amp;"日"</f>
        <v>令和7年9月1日</v>
      </c>
      <c r="AA1" s="830"/>
      <c r="AB1" s="830"/>
      <c r="AC1" s="830"/>
      <c r="AD1" s="830"/>
      <c r="AE1" s="830"/>
      <c r="AF1" s="830"/>
      <c r="AG1" s="830"/>
      <c r="AX1" s="147" t="s">
        <v>168</v>
      </c>
    </row>
    <row r="2" spans="1:50" ht="37.5" customHeight="1">
      <c r="A2" s="125"/>
      <c r="B2" s="126"/>
      <c r="C2" s="126"/>
      <c r="D2" s="126"/>
      <c r="E2" s="126"/>
      <c r="F2" s="126"/>
      <c r="G2" s="126"/>
      <c r="H2" s="126"/>
      <c r="I2" s="126"/>
      <c r="J2" s="126"/>
      <c r="K2" s="126"/>
      <c r="L2" s="126"/>
      <c r="M2" s="126"/>
      <c r="N2" s="839" t="s">
        <v>244</v>
      </c>
      <c r="O2" s="840"/>
      <c r="P2" s="840"/>
      <c r="Q2" s="840"/>
      <c r="R2" s="840"/>
      <c r="S2" s="840"/>
      <c r="T2" s="841" t="str">
        <f>申請書!$O$22</f>
        <v>○○認定こども園</v>
      </c>
      <c r="U2" s="842"/>
      <c r="V2" s="842"/>
      <c r="W2" s="842"/>
      <c r="X2" s="842"/>
      <c r="Y2" s="842"/>
      <c r="Z2" s="842"/>
      <c r="AA2" s="842"/>
      <c r="AB2" s="842"/>
      <c r="AC2" s="842"/>
      <c r="AD2" s="842"/>
      <c r="AE2" s="842"/>
      <c r="AF2" s="842"/>
      <c r="AG2" s="842"/>
    </row>
    <row r="3" spans="1:50" ht="60" customHeight="1" thickBot="1">
      <c r="A3" s="843" t="s">
        <v>563</v>
      </c>
      <c r="B3" s="843"/>
      <c r="C3" s="843"/>
      <c r="D3" s="843"/>
      <c r="E3" s="843"/>
      <c r="F3" s="843"/>
      <c r="G3" s="843"/>
      <c r="H3" s="843"/>
      <c r="I3" s="843"/>
      <c r="J3" s="843"/>
      <c r="K3" s="843"/>
      <c r="L3" s="843"/>
      <c r="M3" s="843"/>
      <c r="N3" s="843"/>
      <c r="O3" s="843"/>
      <c r="P3" s="843"/>
      <c r="Q3" s="843"/>
      <c r="R3" s="843"/>
      <c r="S3" s="843"/>
      <c r="T3" s="843"/>
      <c r="U3" s="843"/>
      <c r="V3" s="843"/>
      <c r="W3" s="843"/>
      <c r="X3" s="843"/>
      <c r="Y3" s="843"/>
      <c r="Z3" s="843"/>
      <c r="AA3" s="843"/>
      <c r="AB3" s="843"/>
      <c r="AC3" s="843"/>
      <c r="AD3" s="843"/>
      <c r="AE3" s="843"/>
      <c r="AF3" s="843"/>
      <c r="AG3" s="843"/>
      <c r="AU3" s="127"/>
      <c r="AV3" s="127" t="str">
        <f>IF(AV4="非該当","非該当",IF(AND($AI$17=TRUE,$AJ$17=1),"非該当","該当"))</f>
        <v>非該当</v>
      </c>
    </row>
    <row r="4" spans="1:50" ht="37.5" customHeight="1" thickBot="1">
      <c r="A4" s="831" t="s">
        <v>245</v>
      </c>
      <c r="B4" s="832"/>
      <c r="C4" s="832"/>
      <c r="D4" s="832"/>
      <c r="E4" s="832"/>
      <c r="F4" s="832"/>
      <c r="G4" s="832"/>
      <c r="H4" s="832"/>
      <c r="I4" s="832"/>
      <c r="J4" s="832"/>
      <c r="K4" s="832"/>
      <c r="L4" s="832"/>
      <c r="M4" s="832"/>
      <c r="N4" s="128"/>
      <c r="O4" s="128"/>
      <c r="P4" s="128"/>
      <c r="Q4" s="128"/>
      <c r="R4" s="836" t="s">
        <v>252</v>
      </c>
      <c r="S4" s="837"/>
      <c r="T4" s="837"/>
      <c r="U4" s="837"/>
      <c r="V4" s="837"/>
      <c r="W4" s="837"/>
      <c r="X4" s="837"/>
      <c r="Y4" s="837"/>
      <c r="Z4" s="837"/>
      <c r="AA4" s="837"/>
      <c r="AB4" s="837"/>
      <c r="AC4" s="837"/>
      <c r="AD4" s="833" t="str">
        <f>AV3</f>
        <v>非該当</v>
      </c>
      <c r="AE4" s="834"/>
      <c r="AF4" s="834"/>
      <c r="AG4" s="835"/>
      <c r="AU4" s="127"/>
      <c r="AV4" s="127" t="str">
        <f>IF(AND(AU6="0",AU9="0",AV6&gt;=1.2,AV9&gt;=1.2),"該当","非該当")</f>
        <v>非該当</v>
      </c>
    </row>
    <row r="5" spans="1:50">
      <c r="A5" s="817" t="s">
        <v>447</v>
      </c>
      <c r="B5" s="818"/>
      <c r="C5" s="818"/>
      <c r="D5" s="819" t="s">
        <v>246</v>
      </c>
      <c r="E5" s="820"/>
      <c r="F5" s="791" t="s">
        <v>193</v>
      </c>
      <c r="G5" s="791"/>
      <c r="H5" s="821" t="s">
        <v>247</v>
      </c>
      <c r="I5" s="822"/>
      <c r="J5" s="791" t="s">
        <v>195</v>
      </c>
      <c r="K5" s="791"/>
      <c r="L5" s="791" t="s">
        <v>196</v>
      </c>
      <c r="M5" s="791"/>
      <c r="N5" s="791" t="s">
        <v>197</v>
      </c>
      <c r="O5" s="791"/>
      <c r="P5" s="791" t="s">
        <v>198</v>
      </c>
      <c r="Q5" s="791"/>
      <c r="R5" s="821" t="s">
        <v>199</v>
      </c>
      <c r="S5" s="822"/>
      <c r="T5" s="791" t="s">
        <v>200</v>
      </c>
      <c r="U5" s="791"/>
      <c r="V5" s="791" t="s">
        <v>201</v>
      </c>
      <c r="W5" s="791"/>
      <c r="X5" s="791" t="s">
        <v>202</v>
      </c>
      <c r="Y5" s="791"/>
      <c r="Z5" s="791" t="s">
        <v>203</v>
      </c>
      <c r="AA5" s="791"/>
      <c r="AB5" s="791" t="s">
        <v>204</v>
      </c>
      <c r="AC5" s="791"/>
      <c r="AD5" s="844" t="s">
        <v>8</v>
      </c>
      <c r="AE5" s="844"/>
      <c r="AF5" s="845" t="s">
        <v>248</v>
      </c>
      <c r="AG5" s="845"/>
      <c r="AI5" s="124">
        <v>4</v>
      </c>
      <c r="AJ5" s="124">
        <v>5</v>
      </c>
      <c r="AK5" s="124">
        <v>6</v>
      </c>
      <c r="AL5" s="124">
        <v>7</v>
      </c>
      <c r="AM5" s="124">
        <v>8</v>
      </c>
      <c r="AN5" s="124">
        <v>9</v>
      </c>
      <c r="AO5" s="124">
        <v>10</v>
      </c>
      <c r="AP5" s="124">
        <v>11</v>
      </c>
      <c r="AQ5" s="124">
        <v>12</v>
      </c>
      <c r="AR5" s="124">
        <v>1</v>
      </c>
      <c r="AS5" s="124">
        <v>2</v>
      </c>
      <c r="AT5" s="124">
        <v>3</v>
      </c>
    </row>
    <row r="6" spans="1:50">
      <c r="A6" s="793" t="s">
        <v>249</v>
      </c>
      <c r="B6" s="793"/>
      <c r="C6" s="793"/>
      <c r="D6" s="793"/>
      <c r="E6" s="793"/>
      <c r="F6" s="790"/>
      <c r="G6" s="790"/>
      <c r="H6" s="794"/>
      <c r="I6" s="795"/>
      <c r="J6" s="790"/>
      <c r="K6" s="790"/>
      <c r="L6" s="790"/>
      <c r="M6" s="790"/>
      <c r="N6" s="790"/>
      <c r="O6" s="790"/>
      <c r="P6" s="790"/>
      <c r="Q6" s="790"/>
      <c r="R6" s="794"/>
      <c r="S6" s="795"/>
      <c r="T6" s="790"/>
      <c r="U6" s="790"/>
      <c r="V6" s="790"/>
      <c r="W6" s="790"/>
      <c r="X6" s="790"/>
      <c r="Y6" s="790"/>
      <c r="Z6" s="790"/>
      <c r="AA6" s="790"/>
      <c r="AB6" s="790"/>
      <c r="AC6" s="790"/>
      <c r="AD6" s="791">
        <f>SUM(F6:AC6)</f>
        <v>0</v>
      </c>
      <c r="AE6" s="791"/>
      <c r="AF6" s="823" t="str">
        <f>IFERROR(ROUNDDOWN(AD6/AD7,2),"")</f>
        <v/>
      </c>
      <c r="AG6" s="824"/>
      <c r="AI6" s="124">
        <f>F6-F7</f>
        <v>0</v>
      </c>
      <c r="AJ6" s="124">
        <f>H6-H7</f>
        <v>0</v>
      </c>
      <c r="AK6" s="124">
        <f>J6-J7</f>
        <v>0</v>
      </c>
      <c r="AL6" s="124">
        <f>L6-L7</f>
        <v>0</v>
      </c>
      <c r="AM6" s="124">
        <f>N6-N7</f>
        <v>0</v>
      </c>
      <c r="AN6" s="124">
        <f>P6-P7</f>
        <v>0</v>
      </c>
      <c r="AO6" s="124">
        <f>R6-R7</f>
        <v>0</v>
      </c>
      <c r="AP6" s="124">
        <f>T6-T7</f>
        <v>0</v>
      </c>
      <c r="AQ6" s="124">
        <f>V6-V7</f>
        <v>0</v>
      </c>
      <c r="AR6" s="124">
        <f>X6-X7</f>
        <v>0</v>
      </c>
      <c r="AS6" s="124">
        <f>Z6-Z7</f>
        <v>0</v>
      </c>
      <c r="AT6" s="124">
        <f>AB6-AB7</f>
        <v>0</v>
      </c>
      <c r="AU6" s="124" t="str">
        <f>IF(COUNTIF(AI6:AT6,"&lt;=0"),"1","0")</f>
        <v>1</v>
      </c>
      <c r="AV6" s="124" t="str">
        <f>IFERROR(ROUNDDOWN(AD6/AD7,2),"")</f>
        <v/>
      </c>
    </row>
    <row r="7" spans="1:50">
      <c r="A7" s="800" t="s">
        <v>250</v>
      </c>
      <c r="B7" s="800"/>
      <c r="C7" s="800"/>
      <c r="D7" s="800"/>
      <c r="E7" s="800"/>
      <c r="F7" s="790"/>
      <c r="G7" s="790"/>
      <c r="H7" s="794"/>
      <c r="I7" s="795"/>
      <c r="J7" s="790"/>
      <c r="K7" s="790"/>
      <c r="L7" s="790"/>
      <c r="M7" s="790"/>
      <c r="N7" s="790"/>
      <c r="O7" s="790"/>
      <c r="P7" s="790"/>
      <c r="Q7" s="790"/>
      <c r="R7" s="794"/>
      <c r="S7" s="795"/>
      <c r="T7" s="790"/>
      <c r="U7" s="790"/>
      <c r="V7" s="790"/>
      <c r="W7" s="790"/>
      <c r="X7" s="790"/>
      <c r="Y7" s="790"/>
      <c r="Z7" s="790"/>
      <c r="AA7" s="790"/>
      <c r="AB7" s="790"/>
      <c r="AC7" s="790"/>
      <c r="AD7" s="791">
        <f>SUM(F7:AC7)</f>
        <v>0</v>
      </c>
      <c r="AE7" s="791"/>
      <c r="AF7" s="825"/>
      <c r="AG7" s="826"/>
    </row>
    <row r="8" spans="1:50">
      <c r="A8" s="817" t="s">
        <v>512</v>
      </c>
      <c r="B8" s="818"/>
      <c r="C8" s="818"/>
      <c r="D8" s="819" t="s">
        <v>246</v>
      </c>
      <c r="E8" s="820"/>
      <c r="F8" s="791" t="s">
        <v>193</v>
      </c>
      <c r="G8" s="791"/>
      <c r="H8" s="821" t="s">
        <v>247</v>
      </c>
      <c r="I8" s="822"/>
      <c r="J8" s="791" t="s">
        <v>195</v>
      </c>
      <c r="K8" s="791"/>
      <c r="L8" s="791" t="s">
        <v>196</v>
      </c>
      <c r="M8" s="791"/>
      <c r="N8" s="791" t="s">
        <v>197</v>
      </c>
      <c r="O8" s="791"/>
      <c r="P8" s="791" t="s">
        <v>198</v>
      </c>
      <c r="Q8" s="791"/>
      <c r="R8" s="821" t="s">
        <v>199</v>
      </c>
      <c r="S8" s="822"/>
      <c r="T8" s="791" t="s">
        <v>200</v>
      </c>
      <c r="U8" s="791"/>
      <c r="V8" s="791" t="s">
        <v>201</v>
      </c>
      <c r="W8" s="791"/>
      <c r="X8" s="791" t="s">
        <v>202</v>
      </c>
      <c r="Y8" s="791"/>
      <c r="Z8" s="791" t="s">
        <v>203</v>
      </c>
      <c r="AA8" s="791"/>
      <c r="AB8" s="791" t="s">
        <v>204</v>
      </c>
      <c r="AC8" s="791"/>
      <c r="AD8" s="791" t="s">
        <v>8</v>
      </c>
      <c r="AE8" s="791"/>
      <c r="AF8" s="792" t="s">
        <v>248</v>
      </c>
      <c r="AG8" s="792"/>
    </row>
    <row r="9" spans="1:50">
      <c r="A9" s="793" t="s">
        <v>249</v>
      </c>
      <c r="B9" s="793"/>
      <c r="C9" s="793"/>
      <c r="D9" s="793"/>
      <c r="E9" s="793"/>
      <c r="F9" s="790"/>
      <c r="G9" s="790"/>
      <c r="H9" s="794"/>
      <c r="I9" s="795"/>
      <c r="J9" s="790"/>
      <c r="K9" s="790"/>
      <c r="L9" s="790"/>
      <c r="M9" s="790"/>
      <c r="N9" s="790"/>
      <c r="O9" s="790"/>
      <c r="P9" s="790"/>
      <c r="Q9" s="790"/>
      <c r="R9" s="794"/>
      <c r="S9" s="795"/>
      <c r="T9" s="790"/>
      <c r="U9" s="790"/>
      <c r="V9" s="790"/>
      <c r="W9" s="790"/>
      <c r="X9" s="790"/>
      <c r="Y9" s="790"/>
      <c r="Z9" s="790"/>
      <c r="AA9" s="790"/>
      <c r="AB9" s="790"/>
      <c r="AC9" s="790"/>
      <c r="AD9" s="791">
        <f>SUM(F9:AC9)</f>
        <v>0</v>
      </c>
      <c r="AE9" s="791"/>
      <c r="AF9" s="823" t="str">
        <f>IFERROR(ROUNDDOWN(AD9/AD10,2),"")</f>
        <v/>
      </c>
      <c r="AG9" s="824"/>
      <c r="AI9" s="124">
        <f>F9-F10</f>
        <v>0</v>
      </c>
      <c r="AJ9" s="124">
        <f>H9-H10</f>
        <v>0</v>
      </c>
      <c r="AK9" s="124">
        <f>J9-J10</f>
        <v>0</v>
      </c>
      <c r="AL9" s="124">
        <f>L9-L10</f>
        <v>0</v>
      </c>
      <c r="AM9" s="124">
        <f>N9-N10</f>
        <v>0</v>
      </c>
      <c r="AN9" s="124">
        <f>P9-P10</f>
        <v>0</v>
      </c>
      <c r="AO9" s="124">
        <f>R9-R10</f>
        <v>0</v>
      </c>
      <c r="AP9" s="124">
        <f>T9-T10</f>
        <v>0</v>
      </c>
      <c r="AQ9" s="124">
        <f>V9-V10</f>
        <v>0</v>
      </c>
      <c r="AR9" s="124">
        <f>X9-X10</f>
        <v>0</v>
      </c>
      <c r="AS9" s="124">
        <f>Z9-Z10</f>
        <v>0</v>
      </c>
      <c r="AT9" s="124">
        <f>AB9-AB10</f>
        <v>0</v>
      </c>
      <c r="AU9" s="124" t="str">
        <f>IF(COUNTIF(AI9:AT9,"&lt;=0"),"1","0")</f>
        <v>1</v>
      </c>
      <c r="AV9" s="124" t="str">
        <f>IFERROR(ROUNDDOWN(AD9/AD10,2),"")</f>
        <v/>
      </c>
    </row>
    <row r="10" spans="1:50">
      <c r="A10" s="800" t="s">
        <v>250</v>
      </c>
      <c r="B10" s="800"/>
      <c r="C10" s="800"/>
      <c r="D10" s="800"/>
      <c r="E10" s="800"/>
      <c r="F10" s="790"/>
      <c r="G10" s="790"/>
      <c r="H10" s="794"/>
      <c r="I10" s="795"/>
      <c r="J10" s="790"/>
      <c r="K10" s="790"/>
      <c r="L10" s="790"/>
      <c r="M10" s="790"/>
      <c r="N10" s="790"/>
      <c r="O10" s="790"/>
      <c r="P10" s="790"/>
      <c r="Q10" s="790"/>
      <c r="R10" s="794"/>
      <c r="S10" s="795"/>
      <c r="T10" s="790"/>
      <c r="U10" s="790"/>
      <c r="V10" s="790"/>
      <c r="W10" s="790"/>
      <c r="X10" s="790"/>
      <c r="Y10" s="790"/>
      <c r="Z10" s="790"/>
      <c r="AA10" s="790"/>
      <c r="AB10" s="790"/>
      <c r="AC10" s="790"/>
      <c r="AD10" s="791">
        <f>SUM(F10:AC10)</f>
        <v>0</v>
      </c>
      <c r="AE10" s="791"/>
      <c r="AF10" s="825"/>
      <c r="AG10" s="826"/>
    </row>
    <row r="11" spans="1:50">
      <c r="A11" s="817" t="s">
        <v>524</v>
      </c>
      <c r="B11" s="818"/>
      <c r="C11" s="818"/>
      <c r="D11" s="819" t="s">
        <v>246</v>
      </c>
      <c r="E11" s="820"/>
      <c r="F11" s="791" t="s">
        <v>193</v>
      </c>
      <c r="G11" s="791"/>
      <c r="H11" s="821" t="s">
        <v>247</v>
      </c>
      <c r="I11" s="822"/>
      <c r="J11" s="791" t="s">
        <v>195</v>
      </c>
      <c r="K11" s="791"/>
      <c r="L11" s="791" t="s">
        <v>196</v>
      </c>
      <c r="M11" s="791"/>
      <c r="N11" s="791" t="s">
        <v>197</v>
      </c>
      <c r="O11" s="791"/>
      <c r="P11" s="791" t="s">
        <v>198</v>
      </c>
      <c r="Q11" s="791"/>
      <c r="R11" s="821" t="s">
        <v>199</v>
      </c>
      <c r="S11" s="822"/>
      <c r="T11" s="791" t="s">
        <v>200</v>
      </c>
      <c r="U11" s="791"/>
      <c r="V11" s="791" t="s">
        <v>201</v>
      </c>
      <c r="W11" s="791"/>
      <c r="X11" s="791" t="s">
        <v>202</v>
      </c>
      <c r="Y11" s="791"/>
      <c r="Z11" s="791" t="s">
        <v>203</v>
      </c>
      <c r="AA11" s="791"/>
      <c r="AB11" s="791" t="s">
        <v>204</v>
      </c>
      <c r="AC11" s="791"/>
      <c r="AD11" s="791" t="s">
        <v>8</v>
      </c>
      <c r="AE11" s="791"/>
      <c r="AF11" s="792" t="s">
        <v>248</v>
      </c>
      <c r="AG11" s="792"/>
    </row>
    <row r="12" spans="1:50">
      <c r="A12" s="793" t="s">
        <v>249</v>
      </c>
      <c r="B12" s="793"/>
      <c r="C12" s="793"/>
      <c r="D12" s="793"/>
      <c r="E12" s="793"/>
      <c r="F12" s="790"/>
      <c r="G12" s="790"/>
      <c r="H12" s="794"/>
      <c r="I12" s="795"/>
      <c r="J12" s="790"/>
      <c r="K12" s="790"/>
      <c r="L12" s="790"/>
      <c r="M12" s="790"/>
      <c r="N12" s="790"/>
      <c r="O12" s="790"/>
      <c r="P12" s="790"/>
      <c r="Q12" s="790"/>
      <c r="R12" s="794"/>
      <c r="S12" s="795"/>
      <c r="T12" s="790"/>
      <c r="U12" s="790"/>
      <c r="V12" s="790"/>
      <c r="W12" s="790"/>
      <c r="X12" s="790"/>
      <c r="Y12" s="790"/>
      <c r="Z12" s="790"/>
      <c r="AA12" s="790"/>
      <c r="AB12" s="790"/>
      <c r="AC12" s="790"/>
      <c r="AD12" s="791">
        <f>SUM(F12:AC12)</f>
        <v>0</v>
      </c>
      <c r="AE12" s="791"/>
      <c r="AF12" s="823" t="str">
        <f>IFERROR(ROUNDDOWN(AD12/AD13,2),"")</f>
        <v/>
      </c>
      <c r="AG12" s="824"/>
      <c r="AI12" s="124">
        <f>F12-F13</f>
        <v>0</v>
      </c>
      <c r="AJ12" s="124">
        <f>H12-H13</f>
        <v>0</v>
      </c>
      <c r="AK12" s="124">
        <f>J12-J13</f>
        <v>0</v>
      </c>
      <c r="AL12" s="124">
        <f>L12-L13</f>
        <v>0</v>
      </c>
      <c r="AM12" s="124">
        <f>N12-N13</f>
        <v>0</v>
      </c>
      <c r="AN12" s="124">
        <f>P12-P13</f>
        <v>0</v>
      </c>
      <c r="AO12" s="124">
        <f>R12-R13</f>
        <v>0</v>
      </c>
      <c r="AP12" s="124">
        <f>T12-T13</f>
        <v>0</v>
      </c>
      <c r="AQ12" s="124">
        <f>V12-V13</f>
        <v>0</v>
      </c>
      <c r="AR12" s="124">
        <f>X12-X13</f>
        <v>0</v>
      </c>
      <c r="AS12" s="124">
        <f>Z12-Z13</f>
        <v>0</v>
      </c>
      <c r="AT12" s="124">
        <f>AB12-AB13</f>
        <v>0</v>
      </c>
      <c r="AU12" s="124" t="str">
        <f>IF(COUNTIF(AI12:AT12,"&lt;=0"),"1","0")</f>
        <v>1</v>
      </c>
      <c r="AV12" s="124" t="str">
        <f>IFERROR(ROUNDDOWN(AD12/AD13,2),"")</f>
        <v/>
      </c>
    </row>
    <row r="13" spans="1:50">
      <c r="A13" s="800" t="s">
        <v>250</v>
      </c>
      <c r="B13" s="800"/>
      <c r="C13" s="800"/>
      <c r="D13" s="800"/>
      <c r="E13" s="800"/>
      <c r="F13" s="790"/>
      <c r="G13" s="790"/>
      <c r="H13" s="794"/>
      <c r="I13" s="795"/>
      <c r="J13" s="790"/>
      <c r="K13" s="790"/>
      <c r="L13" s="790"/>
      <c r="M13" s="790"/>
      <c r="N13" s="790"/>
      <c r="O13" s="790"/>
      <c r="P13" s="790"/>
      <c r="Q13" s="790"/>
      <c r="R13" s="794"/>
      <c r="S13" s="795"/>
      <c r="T13" s="790"/>
      <c r="U13" s="790"/>
      <c r="V13" s="790"/>
      <c r="W13" s="790"/>
      <c r="X13" s="790"/>
      <c r="Y13" s="790"/>
      <c r="Z13" s="790"/>
      <c r="AA13" s="790"/>
      <c r="AB13" s="790"/>
      <c r="AC13" s="790"/>
      <c r="AD13" s="791">
        <f>SUM(F13:AC13)</f>
        <v>0</v>
      </c>
      <c r="AE13" s="791"/>
      <c r="AF13" s="825"/>
      <c r="AG13" s="826"/>
    </row>
    <row r="14" spans="1:50">
      <c r="A14" s="345"/>
      <c r="B14" s="345"/>
      <c r="C14" s="345"/>
      <c r="D14" s="345"/>
      <c r="E14" s="345"/>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6"/>
      <c r="AE14" s="346"/>
      <c r="AF14" s="127"/>
      <c r="AG14" s="127"/>
    </row>
    <row r="15" spans="1:50">
      <c r="A15" s="801"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15" s="565"/>
      <c r="C15" s="565"/>
      <c r="D15" s="565"/>
      <c r="E15" s="565"/>
      <c r="F15" s="565"/>
      <c r="G15" s="565"/>
      <c r="H15" s="565"/>
      <c r="I15" s="565"/>
      <c r="J15" s="565"/>
      <c r="K15" s="565"/>
      <c r="L15" s="565"/>
      <c r="M15" s="565"/>
      <c r="N15" s="565"/>
      <c r="O15" s="565"/>
      <c r="P15" s="565"/>
      <c r="Q15" s="565"/>
      <c r="R15" s="565"/>
      <c r="S15" s="565"/>
      <c r="T15" s="565"/>
      <c r="U15" s="565"/>
      <c r="V15" s="565"/>
      <c r="W15" s="565"/>
      <c r="X15" s="565"/>
      <c r="Y15" s="565"/>
      <c r="Z15" s="565"/>
      <c r="AA15" s="565"/>
      <c r="AB15" s="565"/>
      <c r="AC15" s="565"/>
      <c r="AD15" s="565"/>
      <c r="AE15" s="802"/>
      <c r="AF15" s="811"/>
      <c r="AG15" s="812"/>
    </row>
    <row r="16" spans="1:50">
      <c r="A16" s="803"/>
      <c r="B16" s="563"/>
      <c r="C16" s="563"/>
      <c r="D16" s="563"/>
      <c r="E16" s="563"/>
      <c r="F16" s="563"/>
      <c r="G16" s="563"/>
      <c r="H16" s="563"/>
      <c r="I16" s="563"/>
      <c r="J16" s="563"/>
      <c r="K16" s="563"/>
      <c r="L16" s="563"/>
      <c r="M16" s="563"/>
      <c r="N16" s="563"/>
      <c r="O16" s="563"/>
      <c r="P16" s="563"/>
      <c r="Q16" s="563"/>
      <c r="R16" s="563"/>
      <c r="S16" s="563"/>
      <c r="T16" s="563"/>
      <c r="U16" s="563"/>
      <c r="V16" s="563"/>
      <c r="W16" s="563"/>
      <c r="X16" s="563"/>
      <c r="Y16" s="563"/>
      <c r="Z16" s="563"/>
      <c r="AA16" s="563"/>
      <c r="AB16" s="563"/>
      <c r="AC16" s="563"/>
      <c r="AD16" s="563"/>
      <c r="AE16" s="804"/>
      <c r="AF16" s="813"/>
      <c r="AG16" s="814"/>
    </row>
    <row r="17" spans="1:48">
      <c r="A17" s="805"/>
      <c r="B17" s="806"/>
      <c r="C17" s="806"/>
      <c r="D17" s="806"/>
      <c r="E17" s="806"/>
      <c r="F17" s="806"/>
      <c r="G17" s="806"/>
      <c r="H17" s="806"/>
      <c r="I17" s="806"/>
      <c r="J17" s="806"/>
      <c r="K17" s="806"/>
      <c r="L17" s="806"/>
      <c r="M17" s="806"/>
      <c r="N17" s="806"/>
      <c r="O17" s="806"/>
      <c r="P17" s="806"/>
      <c r="Q17" s="806"/>
      <c r="R17" s="806"/>
      <c r="S17" s="806"/>
      <c r="T17" s="806"/>
      <c r="U17" s="806"/>
      <c r="V17" s="806"/>
      <c r="W17" s="806"/>
      <c r="X17" s="806"/>
      <c r="Y17" s="806"/>
      <c r="Z17" s="806"/>
      <c r="AA17" s="806"/>
      <c r="AB17" s="806"/>
      <c r="AC17" s="806"/>
      <c r="AD17" s="806"/>
      <c r="AE17" s="807"/>
      <c r="AF17" s="813"/>
      <c r="AG17" s="814"/>
      <c r="AI17" s="348" t="b">
        <v>0</v>
      </c>
      <c r="AJ17" s="124">
        <f>IF($AF$12&lt;1.2,1,0)</f>
        <v>0</v>
      </c>
    </row>
    <row r="18" spans="1:48" ht="32.25" customHeight="1">
      <c r="A18" s="808"/>
      <c r="B18" s="809"/>
      <c r="C18" s="809"/>
      <c r="D18" s="809"/>
      <c r="E18" s="809"/>
      <c r="F18" s="809"/>
      <c r="G18" s="809"/>
      <c r="H18" s="809"/>
      <c r="I18" s="809"/>
      <c r="J18" s="809"/>
      <c r="K18" s="809"/>
      <c r="L18" s="809"/>
      <c r="M18" s="809"/>
      <c r="N18" s="809"/>
      <c r="O18" s="809"/>
      <c r="P18" s="809"/>
      <c r="Q18" s="809"/>
      <c r="R18" s="809"/>
      <c r="S18" s="809"/>
      <c r="T18" s="809"/>
      <c r="U18" s="809"/>
      <c r="V18" s="809"/>
      <c r="W18" s="809"/>
      <c r="X18" s="809"/>
      <c r="Y18" s="809"/>
      <c r="Z18" s="809"/>
      <c r="AA18" s="809"/>
      <c r="AB18" s="809"/>
      <c r="AC18" s="809"/>
      <c r="AD18" s="809"/>
      <c r="AE18" s="810"/>
      <c r="AF18" s="815"/>
      <c r="AG18" s="816"/>
    </row>
    <row r="19" spans="1:48" ht="19.5" thickBot="1"/>
    <row r="20" spans="1:48" ht="37.5" customHeight="1" thickBot="1">
      <c r="A20" s="831" t="s">
        <v>251</v>
      </c>
      <c r="B20" s="832"/>
      <c r="C20" s="832"/>
      <c r="D20" s="832"/>
      <c r="E20" s="832"/>
      <c r="F20" s="832"/>
      <c r="G20" s="832"/>
      <c r="H20" s="832"/>
      <c r="I20" s="832"/>
      <c r="J20" s="832"/>
      <c r="K20" s="832"/>
      <c r="L20" s="832"/>
      <c r="M20" s="832"/>
      <c r="N20" s="129"/>
      <c r="O20" s="129"/>
      <c r="P20" s="129"/>
      <c r="Q20" s="129"/>
      <c r="R20" s="836" t="s">
        <v>252</v>
      </c>
      <c r="S20" s="837"/>
      <c r="T20" s="837"/>
      <c r="U20" s="837"/>
      <c r="V20" s="837"/>
      <c r="W20" s="837"/>
      <c r="X20" s="837"/>
      <c r="Y20" s="837"/>
      <c r="Z20" s="837"/>
      <c r="AA20" s="837"/>
      <c r="AB20" s="837"/>
      <c r="AC20" s="837"/>
      <c r="AD20" s="838" t="str">
        <f>AU20</f>
        <v>非該当</v>
      </c>
      <c r="AE20" s="834"/>
      <c r="AF20" s="834"/>
      <c r="AG20" s="835"/>
      <c r="AU20" s="124" t="str">
        <f>IF(AV20="非該当","非該当",IF(AND($AI$33=TRUE,$AJ$33=1),"非該当","該当"))</f>
        <v>非該当</v>
      </c>
      <c r="AV20" s="124" t="str">
        <f>IF(AND(,AU22="0",AU25="0",,AV22&gt;=1.2,AV25&gt;=1.2),"該当","非該当")</f>
        <v>非該当</v>
      </c>
    </row>
    <row r="21" spans="1:48">
      <c r="A21" s="817" t="s">
        <v>447</v>
      </c>
      <c r="B21" s="818"/>
      <c r="C21" s="818"/>
      <c r="D21" s="819" t="s">
        <v>246</v>
      </c>
      <c r="E21" s="820"/>
      <c r="F21" s="791" t="s">
        <v>193</v>
      </c>
      <c r="G21" s="791"/>
      <c r="H21" s="821" t="s">
        <v>247</v>
      </c>
      <c r="I21" s="822"/>
      <c r="J21" s="791" t="s">
        <v>195</v>
      </c>
      <c r="K21" s="791"/>
      <c r="L21" s="791" t="s">
        <v>196</v>
      </c>
      <c r="M21" s="791"/>
      <c r="N21" s="791" t="s">
        <v>197</v>
      </c>
      <c r="O21" s="791"/>
      <c r="P21" s="791" t="s">
        <v>198</v>
      </c>
      <c r="Q21" s="791"/>
      <c r="R21" s="821" t="s">
        <v>199</v>
      </c>
      <c r="S21" s="822"/>
      <c r="T21" s="791" t="s">
        <v>200</v>
      </c>
      <c r="U21" s="791"/>
      <c r="V21" s="791" t="s">
        <v>201</v>
      </c>
      <c r="W21" s="791"/>
      <c r="X21" s="791" t="s">
        <v>202</v>
      </c>
      <c r="Y21" s="791"/>
      <c r="Z21" s="791" t="s">
        <v>203</v>
      </c>
      <c r="AA21" s="791"/>
      <c r="AB21" s="791" t="s">
        <v>204</v>
      </c>
      <c r="AC21" s="791"/>
      <c r="AD21" s="791" t="s">
        <v>8</v>
      </c>
      <c r="AE21" s="791"/>
      <c r="AF21" s="792" t="s">
        <v>248</v>
      </c>
      <c r="AG21" s="792"/>
    </row>
    <row r="22" spans="1:48">
      <c r="A22" s="793" t="s">
        <v>249</v>
      </c>
      <c r="B22" s="793"/>
      <c r="C22" s="793"/>
      <c r="D22" s="793"/>
      <c r="E22" s="793"/>
      <c r="F22" s="790"/>
      <c r="G22" s="790"/>
      <c r="H22" s="794"/>
      <c r="I22" s="795"/>
      <c r="J22" s="794"/>
      <c r="K22" s="795"/>
      <c r="L22" s="794"/>
      <c r="M22" s="795"/>
      <c r="N22" s="794"/>
      <c r="O22" s="795"/>
      <c r="P22" s="794"/>
      <c r="Q22" s="795"/>
      <c r="R22" s="794"/>
      <c r="S22" s="795"/>
      <c r="T22" s="794"/>
      <c r="U22" s="795"/>
      <c r="V22" s="794"/>
      <c r="W22" s="795"/>
      <c r="X22" s="794"/>
      <c r="Y22" s="795"/>
      <c r="Z22" s="794"/>
      <c r="AA22" s="795"/>
      <c r="AB22" s="794"/>
      <c r="AC22" s="795"/>
      <c r="AD22" s="791">
        <f>SUM(F22:AC22)</f>
        <v>0</v>
      </c>
      <c r="AE22" s="791"/>
      <c r="AF22" s="796" t="str">
        <f>IFERROR(ROUNDDOWN(AD22/AD23,2),"")</f>
        <v/>
      </c>
      <c r="AG22" s="797"/>
      <c r="AI22" s="124">
        <f>F22-F23</f>
        <v>0</v>
      </c>
      <c r="AJ22" s="124">
        <f>H22-H23</f>
        <v>0</v>
      </c>
      <c r="AK22" s="124">
        <f>J22-J23</f>
        <v>0</v>
      </c>
      <c r="AL22" s="124">
        <f>L22-L23</f>
        <v>0</v>
      </c>
      <c r="AM22" s="124">
        <f>N22-N23</f>
        <v>0</v>
      </c>
      <c r="AN22" s="124">
        <f>P22-P23</f>
        <v>0</v>
      </c>
      <c r="AO22" s="124">
        <f>R22-R23</f>
        <v>0</v>
      </c>
      <c r="AP22" s="124">
        <f>T22-T23</f>
        <v>0</v>
      </c>
      <c r="AQ22" s="124">
        <f>V22-V23</f>
        <v>0</v>
      </c>
      <c r="AR22" s="124">
        <f>X22-X23</f>
        <v>0</v>
      </c>
      <c r="AS22" s="124">
        <f>Z22-Z23</f>
        <v>0</v>
      </c>
      <c r="AT22" s="124">
        <f>AB22-AB23</f>
        <v>0</v>
      </c>
      <c r="AU22" s="124" t="str">
        <f>IF(COUNTIF(AI22:AT22,"&lt;=0"),"1","0")</f>
        <v>1</v>
      </c>
      <c r="AV22" s="124" t="str">
        <f>IFERROR(ROUNDDOWN(AD22/AD23,2),"")</f>
        <v/>
      </c>
    </row>
    <row r="23" spans="1:48">
      <c r="A23" s="800" t="s">
        <v>250</v>
      </c>
      <c r="B23" s="800"/>
      <c r="C23" s="800"/>
      <c r="D23" s="800"/>
      <c r="E23" s="800"/>
      <c r="F23" s="790"/>
      <c r="G23" s="790"/>
      <c r="H23" s="794"/>
      <c r="I23" s="795"/>
      <c r="J23" s="790"/>
      <c r="K23" s="790"/>
      <c r="L23" s="794"/>
      <c r="M23" s="795"/>
      <c r="N23" s="790"/>
      <c r="O23" s="790"/>
      <c r="P23" s="794"/>
      <c r="Q23" s="795"/>
      <c r="R23" s="790"/>
      <c r="S23" s="790"/>
      <c r="T23" s="794"/>
      <c r="U23" s="795"/>
      <c r="V23" s="790"/>
      <c r="W23" s="790"/>
      <c r="X23" s="794"/>
      <c r="Y23" s="795"/>
      <c r="Z23" s="790"/>
      <c r="AA23" s="790"/>
      <c r="AB23" s="794"/>
      <c r="AC23" s="795"/>
      <c r="AD23" s="791">
        <f>SUM(F23:AC23)</f>
        <v>0</v>
      </c>
      <c r="AE23" s="791"/>
      <c r="AF23" s="798"/>
      <c r="AG23" s="799"/>
    </row>
    <row r="24" spans="1:48">
      <c r="A24" s="817" t="s">
        <v>512</v>
      </c>
      <c r="B24" s="818"/>
      <c r="C24" s="818"/>
      <c r="D24" s="819" t="s">
        <v>246</v>
      </c>
      <c r="E24" s="820"/>
      <c r="F24" s="791" t="s">
        <v>193</v>
      </c>
      <c r="G24" s="791"/>
      <c r="H24" s="821" t="s">
        <v>247</v>
      </c>
      <c r="I24" s="822"/>
      <c r="J24" s="791" t="s">
        <v>195</v>
      </c>
      <c r="K24" s="791"/>
      <c r="L24" s="791" t="s">
        <v>196</v>
      </c>
      <c r="M24" s="791"/>
      <c r="N24" s="791" t="s">
        <v>197</v>
      </c>
      <c r="O24" s="791"/>
      <c r="P24" s="791" t="s">
        <v>198</v>
      </c>
      <c r="Q24" s="791"/>
      <c r="R24" s="821" t="s">
        <v>199</v>
      </c>
      <c r="S24" s="822"/>
      <c r="T24" s="791" t="s">
        <v>200</v>
      </c>
      <c r="U24" s="791"/>
      <c r="V24" s="791" t="s">
        <v>201</v>
      </c>
      <c r="W24" s="791"/>
      <c r="X24" s="791" t="s">
        <v>202</v>
      </c>
      <c r="Y24" s="791"/>
      <c r="Z24" s="791" t="s">
        <v>203</v>
      </c>
      <c r="AA24" s="791"/>
      <c r="AB24" s="791" t="s">
        <v>204</v>
      </c>
      <c r="AC24" s="791"/>
      <c r="AD24" s="791" t="s">
        <v>8</v>
      </c>
      <c r="AE24" s="791"/>
      <c r="AF24" s="792" t="s">
        <v>248</v>
      </c>
      <c r="AG24" s="792"/>
    </row>
    <row r="25" spans="1:48">
      <c r="A25" s="793" t="s">
        <v>249</v>
      </c>
      <c r="B25" s="793"/>
      <c r="C25" s="793"/>
      <c r="D25" s="793"/>
      <c r="E25" s="793"/>
      <c r="F25" s="790"/>
      <c r="G25" s="790"/>
      <c r="H25" s="794"/>
      <c r="I25" s="795"/>
      <c r="J25" s="794"/>
      <c r="K25" s="795"/>
      <c r="L25" s="794"/>
      <c r="M25" s="795"/>
      <c r="N25" s="794"/>
      <c r="O25" s="795"/>
      <c r="P25" s="794"/>
      <c r="Q25" s="795"/>
      <c r="R25" s="794"/>
      <c r="S25" s="795"/>
      <c r="T25" s="794"/>
      <c r="U25" s="795"/>
      <c r="V25" s="794"/>
      <c r="W25" s="795"/>
      <c r="X25" s="794"/>
      <c r="Y25" s="795"/>
      <c r="Z25" s="794"/>
      <c r="AA25" s="795"/>
      <c r="AB25" s="794"/>
      <c r="AC25" s="795"/>
      <c r="AD25" s="791">
        <f>SUM(F25:AC25)</f>
        <v>0</v>
      </c>
      <c r="AE25" s="791"/>
      <c r="AF25" s="796" t="str">
        <f>IFERROR(ROUNDDOWN(AD25/AD26,2),"")</f>
        <v/>
      </c>
      <c r="AG25" s="797"/>
      <c r="AI25" s="124">
        <f>F25-F26</f>
        <v>0</v>
      </c>
      <c r="AJ25" s="124">
        <f>H25-H26</f>
        <v>0</v>
      </c>
      <c r="AK25" s="124">
        <f>J25-J26</f>
        <v>0</v>
      </c>
      <c r="AL25" s="124">
        <f>L25-L26</f>
        <v>0</v>
      </c>
      <c r="AM25" s="124">
        <f>N25-N26</f>
        <v>0</v>
      </c>
      <c r="AN25" s="124">
        <f>P25-P26</f>
        <v>0</v>
      </c>
      <c r="AO25" s="124">
        <f>R25-R26</f>
        <v>0</v>
      </c>
      <c r="AP25" s="124">
        <f>T25-T26</f>
        <v>0</v>
      </c>
      <c r="AQ25" s="124">
        <f>V25-V26</f>
        <v>0</v>
      </c>
      <c r="AR25" s="124">
        <f>X25-X26</f>
        <v>0</v>
      </c>
      <c r="AS25" s="124">
        <f>Z25-Z26</f>
        <v>0</v>
      </c>
      <c r="AT25" s="124">
        <f>AB25-AB26</f>
        <v>0</v>
      </c>
      <c r="AU25" s="124" t="str">
        <f>IF(COUNTIF(AI25:AT25,"&lt;=0"),"1","0")</f>
        <v>1</v>
      </c>
      <c r="AV25" s="124" t="str">
        <f>IFERROR(ROUNDDOWN(AD25/AD26,2),"")</f>
        <v/>
      </c>
    </row>
    <row r="26" spans="1:48">
      <c r="A26" s="800" t="s">
        <v>250</v>
      </c>
      <c r="B26" s="800"/>
      <c r="C26" s="800"/>
      <c r="D26" s="800"/>
      <c r="E26" s="800"/>
      <c r="F26" s="790"/>
      <c r="G26" s="790"/>
      <c r="H26" s="794"/>
      <c r="I26" s="795"/>
      <c r="J26" s="790"/>
      <c r="K26" s="790"/>
      <c r="L26" s="794"/>
      <c r="M26" s="795"/>
      <c r="N26" s="790"/>
      <c r="O26" s="790"/>
      <c r="P26" s="794"/>
      <c r="Q26" s="795"/>
      <c r="R26" s="790"/>
      <c r="S26" s="790"/>
      <c r="T26" s="794"/>
      <c r="U26" s="795"/>
      <c r="V26" s="790"/>
      <c r="W26" s="790"/>
      <c r="X26" s="794"/>
      <c r="Y26" s="795"/>
      <c r="Z26" s="790"/>
      <c r="AA26" s="790"/>
      <c r="AB26" s="794"/>
      <c r="AC26" s="795"/>
      <c r="AD26" s="791">
        <f>SUM(F26:AC26)</f>
        <v>0</v>
      </c>
      <c r="AE26" s="791"/>
      <c r="AF26" s="798"/>
      <c r="AG26" s="799"/>
    </row>
    <row r="27" spans="1:48">
      <c r="A27" s="817" t="s">
        <v>524</v>
      </c>
      <c r="B27" s="818"/>
      <c r="C27" s="818"/>
      <c r="D27" s="819" t="s">
        <v>246</v>
      </c>
      <c r="E27" s="820"/>
      <c r="F27" s="791" t="s">
        <v>193</v>
      </c>
      <c r="G27" s="791"/>
      <c r="H27" s="821" t="s">
        <v>247</v>
      </c>
      <c r="I27" s="822"/>
      <c r="J27" s="791" t="s">
        <v>195</v>
      </c>
      <c r="K27" s="791"/>
      <c r="L27" s="791" t="s">
        <v>196</v>
      </c>
      <c r="M27" s="791"/>
      <c r="N27" s="791" t="s">
        <v>197</v>
      </c>
      <c r="O27" s="791"/>
      <c r="P27" s="791" t="s">
        <v>198</v>
      </c>
      <c r="Q27" s="791"/>
      <c r="R27" s="821" t="s">
        <v>199</v>
      </c>
      <c r="S27" s="822"/>
      <c r="T27" s="791" t="s">
        <v>200</v>
      </c>
      <c r="U27" s="791"/>
      <c r="V27" s="791" t="s">
        <v>201</v>
      </c>
      <c r="W27" s="791"/>
      <c r="X27" s="791" t="s">
        <v>202</v>
      </c>
      <c r="Y27" s="791"/>
      <c r="Z27" s="791" t="s">
        <v>203</v>
      </c>
      <c r="AA27" s="791"/>
      <c r="AB27" s="791" t="s">
        <v>204</v>
      </c>
      <c r="AC27" s="791"/>
      <c r="AD27" s="791" t="s">
        <v>8</v>
      </c>
      <c r="AE27" s="791"/>
      <c r="AF27" s="792" t="s">
        <v>248</v>
      </c>
      <c r="AG27" s="792"/>
    </row>
    <row r="28" spans="1:48">
      <c r="A28" s="793" t="s">
        <v>249</v>
      </c>
      <c r="B28" s="793"/>
      <c r="C28" s="793"/>
      <c r="D28" s="793"/>
      <c r="E28" s="793"/>
      <c r="F28" s="790"/>
      <c r="G28" s="790"/>
      <c r="H28" s="794"/>
      <c r="I28" s="795"/>
      <c r="J28" s="790"/>
      <c r="K28" s="790"/>
      <c r="L28" s="790"/>
      <c r="M28" s="790"/>
      <c r="N28" s="790"/>
      <c r="O28" s="790"/>
      <c r="P28" s="790"/>
      <c r="Q28" s="790"/>
      <c r="R28" s="794"/>
      <c r="S28" s="795"/>
      <c r="T28" s="790"/>
      <c r="U28" s="790"/>
      <c r="V28" s="790"/>
      <c r="W28" s="790"/>
      <c r="X28" s="790"/>
      <c r="Y28" s="790"/>
      <c r="Z28" s="790"/>
      <c r="AA28" s="790"/>
      <c r="AB28" s="790"/>
      <c r="AC28" s="790"/>
      <c r="AD28" s="791">
        <f>SUM(F28:AC28)</f>
        <v>0</v>
      </c>
      <c r="AE28" s="791"/>
      <c r="AF28" s="796" t="str">
        <f>IFERROR(ROUNDDOWN(AD28/AD29,2),"")</f>
        <v/>
      </c>
      <c r="AG28" s="797"/>
      <c r="AI28" s="124">
        <f>F28-F29</f>
        <v>0</v>
      </c>
      <c r="AJ28" s="124">
        <f>H28-H29</f>
        <v>0</v>
      </c>
      <c r="AK28" s="124">
        <f>J28-J29</f>
        <v>0</v>
      </c>
      <c r="AL28" s="124">
        <f>L28-L29</f>
        <v>0</v>
      </c>
      <c r="AM28" s="124">
        <f>N28-N29</f>
        <v>0</v>
      </c>
      <c r="AN28" s="124">
        <f>P28-P29</f>
        <v>0</v>
      </c>
      <c r="AO28" s="124">
        <f>R28-R29</f>
        <v>0</v>
      </c>
      <c r="AP28" s="124">
        <f>T28-T29</f>
        <v>0</v>
      </c>
      <c r="AQ28" s="124">
        <f>V28-V29</f>
        <v>0</v>
      </c>
      <c r="AR28" s="124">
        <f>X28-X29</f>
        <v>0</v>
      </c>
      <c r="AS28" s="124">
        <f>Z28-Z29</f>
        <v>0</v>
      </c>
      <c r="AT28" s="124">
        <f>AB28-AB29</f>
        <v>0</v>
      </c>
      <c r="AU28" s="124" t="str">
        <f>IF(COUNTIF(AI28:AT28,"&lt;=0"),"1","0")</f>
        <v>1</v>
      </c>
      <c r="AV28" s="124" t="str">
        <f>IFERROR(ROUNDDOWN(AD28/AD29,2),"")</f>
        <v/>
      </c>
    </row>
    <row r="29" spans="1:48">
      <c r="A29" s="800" t="s">
        <v>250</v>
      </c>
      <c r="B29" s="800"/>
      <c r="C29" s="800"/>
      <c r="D29" s="800"/>
      <c r="E29" s="800"/>
      <c r="F29" s="790"/>
      <c r="G29" s="790"/>
      <c r="H29" s="794"/>
      <c r="I29" s="795"/>
      <c r="J29" s="790"/>
      <c r="K29" s="790"/>
      <c r="L29" s="790"/>
      <c r="M29" s="790"/>
      <c r="N29" s="790"/>
      <c r="O29" s="790"/>
      <c r="P29" s="790"/>
      <c r="Q29" s="790"/>
      <c r="R29" s="794"/>
      <c r="S29" s="795"/>
      <c r="T29" s="790"/>
      <c r="U29" s="790"/>
      <c r="V29" s="790"/>
      <c r="W29" s="790"/>
      <c r="X29" s="790"/>
      <c r="Y29" s="790"/>
      <c r="Z29" s="790"/>
      <c r="AA29" s="790"/>
      <c r="AB29" s="790"/>
      <c r="AC29" s="790"/>
      <c r="AD29" s="791">
        <f>SUM(F29:AC29)</f>
        <v>0</v>
      </c>
      <c r="AE29" s="791"/>
      <c r="AF29" s="798"/>
      <c r="AG29" s="799"/>
    </row>
    <row r="31" spans="1:48">
      <c r="A31" s="801"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31" s="565"/>
      <c r="C31" s="565"/>
      <c r="D31" s="565"/>
      <c r="E31" s="565"/>
      <c r="F31" s="565"/>
      <c r="G31" s="565"/>
      <c r="H31" s="565"/>
      <c r="I31" s="565"/>
      <c r="J31" s="565"/>
      <c r="K31" s="565"/>
      <c r="L31" s="565"/>
      <c r="M31" s="565"/>
      <c r="N31" s="565"/>
      <c r="O31" s="565"/>
      <c r="P31" s="565"/>
      <c r="Q31" s="565"/>
      <c r="R31" s="565"/>
      <c r="S31" s="565"/>
      <c r="T31" s="565"/>
      <c r="U31" s="565"/>
      <c r="V31" s="565"/>
      <c r="W31" s="565"/>
      <c r="X31" s="565"/>
      <c r="Y31" s="565"/>
      <c r="Z31" s="565"/>
      <c r="AA31" s="565"/>
      <c r="AB31" s="565"/>
      <c r="AC31" s="565"/>
      <c r="AD31" s="565"/>
      <c r="AE31" s="802"/>
      <c r="AF31" s="811"/>
      <c r="AG31" s="812"/>
    </row>
    <row r="32" spans="1:48">
      <c r="A32" s="803"/>
      <c r="B32" s="563"/>
      <c r="C32" s="563"/>
      <c r="D32" s="563"/>
      <c r="E32" s="563"/>
      <c r="F32" s="563"/>
      <c r="G32" s="563"/>
      <c r="H32" s="563"/>
      <c r="I32" s="563"/>
      <c r="J32" s="563"/>
      <c r="K32" s="563"/>
      <c r="L32" s="563"/>
      <c r="M32" s="563"/>
      <c r="N32" s="563"/>
      <c r="O32" s="563"/>
      <c r="P32" s="563"/>
      <c r="Q32" s="563"/>
      <c r="R32" s="563"/>
      <c r="S32" s="563"/>
      <c r="T32" s="563"/>
      <c r="U32" s="563"/>
      <c r="V32" s="563"/>
      <c r="W32" s="563"/>
      <c r="X32" s="563"/>
      <c r="Y32" s="563"/>
      <c r="Z32" s="563"/>
      <c r="AA32" s="563"/>
      <c r="AB32" s="563"/>
      <c r="AC32" s="563"/>
      <c r="AD32" s="563"/>
      <c r="AE32" s="804"/>
      <c r="AF32" s="813"/>
      <c r="AG32" s="814"/>
    </row>
    <row r="33" spans="1:36">
      <c r="A33" s="805"/>
      <c r="B33" s="806"/>
      <c r="C33" s="806"/>
      <c r="D33" s="806"/>
      <c r="E33" s="806"/>
      <c r="F33" s="806"/>
      <c r="G33" s="806"/>
      <c r="H33" s="806"/>
      <c r="I33" s="806"/>
      <c r="J33" s="806"/>
      <c r="K33" s="806"/>
      <c r="L33" s="806"/>
      <c r="M33" s="806"/>
      <c r="N33" s="806"/>
      <c r="O33" s="806"/>
      <c r="P33" s="806"/>
      <c r="Q33" s="806"/>
      <c r="R33" s="806"/>
      <c r="S33" s="806"/>
      <c r="T33" s="806"/>
      <c r="U33" s="806"/>
      <c r="V33" s="806"/>
      <c r="W33" s="806"/>
      <c r="X33" s="806"/>
      <c r="Y33" s="806"/>
      <c r="Z33" s="806"/>
      <c r="AA33" s="806"/>
      <c r="AB33" s="806"/>
      <c r="AC33" s="806"/>
      <c r="AD33" s="806"/>
      <c r="AE33" s="807"/>
      <c r="AF33" s="813"/>
      <c r="AG33" s="814"/>
      <c r="AI33" s="348" t="b">
        <v>0</v>
      </c>
      <c r="AJ33" s="124">
        <f>IF($AF$28&lt;1.2,1,0)</f>
        <v>0</v>
      </c>
    </row>
    <row r="34" spans="1:36" ht="32.25" customHeight="1">
      <c r="A34" s="808"/>
      <c r="B34" s="809"/>
      <c r="C34" s="809"/>
      <c r="D34" s="809"/>
      <c r="E34" s="809"/>
      <c r="F34" s="809"/>
      <c r="G34" s="809"/>
      <c r="H34" s="809"/>
      <c r="I34" s="809"/>
      <c r="J34" s="809"/>
      <c r="K34" s="809"/>
      <c r="L34" s="809"/>
      <c r="M34" s="809"/>
      <c r="N34" s="809"/>
      <c r="O34" s="809"/>
      <c r="P34" s="809"/>
      <c r="Q34" s="809"/>
      <c r="R34" s="809"/>
      <c r="S34" s="809"/>
      <c r="T34" s="809"/>
      <c r="U34" s="809"/>
      <c r="V34" s="809"/>
      <c r="W34" s="809"/>
      <c r="X34" s="809"/>
      <c r="Y34" s="809"/>
      <c r="Z34" s="809"/>
      <c r="AA34" s="809"/>
      <c r="AB34" s="809"/>
      <c r="AC34" s="809"/>
      <c r="AD34" s="809"/>
      <c r="AE34" s="810"/>
      <c r="AF34" s="815"/>
      <c r="AG34" s="816"/>
    </row>
  </sheetData>
  <mergeCells count="287">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 ref="A6:E6"/>
    <mergeCell ref="F6:G6"/>
    <mergeCell ref="H6:I6"/>
    <mergeCell ref="J6:K6"/>
    <mergeCell ref="L6:M6"/>
    <mergeCell ref="L5:M5"/>
    <mergeCell ref="N5:O5"/>
    <mergeCell ref="P5:Q5"/>
    <mergeCell ref="R5:S5"/>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T21:U21"/>
    <mergeCell ref="V21:W21"/>
    <mergeCell ref="X21:Y21"/>
    <mergeCell ref="Z21:AA21"/>
    <mergeCell ref="AB21:AC21"/>
    <mergeCell ref="AD21:AE21"/>
    <mergeCell ref="A21:C21"/>
    <mergeCell ref="D21:E21"/>
    <mergeCell ref="F21:G21"/>
    <mergeCell ref="H21:I21"/>
    <mergeCell ref="J21:K21"/>
    <mergeCell ref="L21:M21"/>
    <mergeCell ref="N21:O21"/>
    <mergeCell ref="P21:Q21"/>
    <mergeCell ref="R21:S21"/>
    <mergeCell ref="A22:E22"/>
    <mergeCell ref="F22:G22"/>
    <mergeCell ref="H22:I22"/>
    <mergeCell ref="J22:K22"/>
    <mergeCell ref="L22:M22"/>
    <mergeCell ref="N22:O22"/>
    <mergeCell ref="P22:Q22"/>
    <mergeCell ref="R22:S22"/>
    <mergeCell ref="T22:U22"/>
    <mergeCell ref="V22:W22"/>
    <mergeCell ref="X22:Y22"/>
    <mergeCell ref="Z22:AA22"/>
    <mergeCell ref="AB22:AC22"/>
    <mergeCell ref="AD22:AE22"/>
    <mergeCell ref="AF22:AG23"/>
    <mergeCell ref="AB23:AC23"/>
    <mergeCell ref="AD23:AE23"/>
    <mergeCell ref="AF21:AG21"/>
    <mergeCell ref="P23:Q23"/>
    <mergeCell ref="R23:S23"/>
    <mergeCell ref="T23:U23"/>
    <mergeCell ref="V23:W23"/>
    <mergeCell ref="X23:Y23"/>
    <mergeCell ref="Z23:AA23"/>
    <mergeCell ref="A23:E23"/>
    <mergeCell ref="F23:G23"/>
    <mergeCell ref="H23:I23"/>
    <mergeCell ref="J23:K23"/>
    <mergeCell ref="L23:M23"/>
    <mergeCell ref="N23:O23"/>
    <mergeCell ref="AD24:AE24"/>
    <mergeCell ref="AF24:AG24"/>
    <mergeCell ref="A25:E25"/>
    <mergeCell ref="F25:G25"/>
    <mergeCell ref="H25:I25"/>
    <mergeCell ref="J25:K25"/>
    <mergeCell ref="L25:M25"/>
    <mergeCell ref="N25:O25"/>
    <mergeCell ref="N24:O24"/>
    <mergeCell ref="P24:Q24"/>
    <mergeCell ref="R24:S24"/>
    <mergeCell ref="T24:U24"/>
    <mergeCell ref="V24:W24"/>
    <mergeCell ref="X24:Y24"/>
    <mergeCell ref="A24:C24"/>
    <mergeCell ref="D24:E24"/>
    <mergeCell ref="F24:G24"/>
    <mergeCell ref="H24:I24"/>
    <mergeCell ref="J24:K24"/>
    <mergeCell ref="L24:M24"/>
    <mergeCell ref="A1:Y1"/>
    <mergeCell ref="Z1:AG1"/>
    <mergeCell ref="AD26:AE26"/>
    <mergeCell ref="A4:M4"/>
    <mergeCell ref="AD4:AG4"/>
    <mergeCell ref="R4:AC4"/>
    <mergeCell ref="A20:M20"/>
    <mergeCell ref="R20:AC20"/>
    <mergeCell ref="AD20:AG20"/>
    <mergeCell ref="R26:S26"/>
    <mergeCell ref="T26:U26"/>
    <mergeCell ref="V26:W26"/>
    <mergeCell ref="X26:Y26"/>
    <mergeCell ref="Z26:AA26"/>
    <mergeCell ref="AB26:AC26"/>
    <mergeCell ref="AB25:AC25"/>
    <mergeCell ref="AD25:AE25"/>
    <mergeCell ref="AF25:AG26"/>
    <mergeCell ref="A26:E26"/>
    <mergeCell ref="F26:G26"/>
    <mergeCell ref="H26:I26"/>
    <mergeCell ref="J26:K26"/>
    <mergeCell ref="L26:M26"/>
    <mergeCell ref="N26:O26"/>
    <mergeCell ref="A11:C11"/>
    <mergeCell ref="D11:E11"/>
    <mergeCell ref="F11:G11"/>
    <mergeCell ref="H11:I11"/>
    <mergeCell ref="J11:K11"/>
    <mergeCell ref="L11:M11"/>
    <mergeCell ref="N11:O11"/>
    <mergeCell ref="P11:Q11"/>
    <mergeCell ref="R11:S11"/>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F15:AG18"/>
    <mergeCell ref="A31:AE32"/>
    <mergeCell ref="AF31:AG34"/>
    <mergeCell ref="A33:AE34"/>
    <mergeCell ref="A27:C27"/>
    <mergeCell ref="D27:E27"/>
    <mergeCell ref="F27:G27"/>
    <mergeCell ref="H27:I27"/>
    <mergeCell ref="J27:K27"/>
    <mergeCell ref="L27:M27"/>
    <mergeCell ref="N27:O27"/>
    <mergeCell ref="P27:Q27"/>
    <mergeCell ref="R27:S27"/>
    <mergeCell ref="T27:U27"/>
    <mergeCell ref="V27:W27"/>
    <mergeCell ref="X27:Y27"/>
    <mergeCell ref="Z27:AA27"/>
    <mergeCell ref="AB27:AC27"/>
    <mergeCell ref="AD27:AE27"/>
    <mergeCell ref="P26:Q26"/>
    <mergeCell ref="P25:Q25"/>
    <mergeCell ref="R25:S25"/>
    <mergeCell ref="T25:U25"/>
    <mergeCell ref="V25:W25"/>
    <mergeCell ref="H29:I29"/>
    <mergeCell ref="J29:K29"/>
    <mergeCell ref="L29:M29"/>
    <mergeCell ref="N29:O29"/>
    <mergeCell ref="P29:Q29"/>
    <mergeCell ref="R29:S29"/>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25:Y25"/>
    <mergeCell ref="Z25:AA25"/>
    <mergeCell ref="Z24:AA24"/>
    <mergeCell ref="AB24:AC24"/>
    <mergeCell ref="T29:U29"/>
    <mergeCell ref="V29:W29"/>
    <mergeCell ref="X29:Y29"/>
    <mergeCell ref="Z29:AA29"/>
    <mergeCell ref="AB29:AC29"/>
    <mergeCell ref="AD29:AE29"/>
    <mergeCell ref="AF27:AG27"/>
    <mergeCell ref="A28:E28"/>
    <mergeCell ref="F28:G28"/>
    <mergeCell ref="H28:I28"/>
    <mergeCell ref="J28:K28"/>
    <mergeCell ref="L28:M28"/>
    <mergeCell ref="N28:O28"/>
    <mergeCell ref="P28:Q28"/>
    <mergeCell ref="R28:S28"/>
    <mergeCell ref="T28:U28"/>
    <mergeCell ref="V28:W28"/>
    <mergeCell ref="X28:Y28"/>
    <mergeCell ref="Z28:AA28"/>
    <mergeCell ref="AB28:AC28"/>
    <mergeCell ref="AD28:AE28"/>
    <mergeCell ref="AF28:AG29"/>
    <mergeCell ref="A29:E29"/>
    <mergeCell ref="F29:G29"/>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33:AE34">
    <cfRule type="containsBlanks" dxfId="1" priority="2">
      <formula>LEN(TRIM(A33))=0</formula>
    </cfRule>
  </conditionalFormatting>
  <conditionalFormatting sqref="AF31:AG34">
    <cfRule type="containsBlanks" dxfId="0" priority="1">
      <formula>LEN(TRIM(AF31))=0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31</xdr:row>
                    <xdr:rowOff>28575</xdr:rowOff>
                  </from>
                  <to>
                    <xdr:col>32</xdr:col>
                    <xdr:colOff>390525</xdr:colOff>
                    <xdr:row>32</xdr:row>
                    <xdr:rowOff>219075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N40"/>
  <sheetViews>
    <sheetView view="pageBreakPreview" zoomScaleNormal="100" zoomScaleSheetLayoutView="100" workbookViewId="0">
      <selection activeCell="G15" sqref="G15:J15"/>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580" t="str">
        <f>"令和"&amp;申請書!$V$6&amp;"年"&amp;申請書!$X$6&amp;"月"&amp;申請書!$AA$6&amp;"日"</f>
        <v>令和7年9月1日</v>
      </c>
      <c r="I1" s="580"/>
      <c r="J1" s="580"/>
      <c r="M1" s="102" t="s">
        <v>168</v>
      </c>
    </row>
    <row r="3" spans="1:14" ht="24">
      <c r="B3" s="581" t="s">
        <v>268</v>
      </c>
      <c r="C3" s="504"/>
      <c r="D3" s="504"/>
      <c r="E3" s="504"/>
      <c r="F3" s="504"/>
      <c r="G3" s="504"/>
      <c r="H3" s="504"/>
      <c r="I3" s="504"/>
      <c r="J3" s="504"/>
    </row>
    <row r="4" spans="1:14">
      <c r="A4" s="14"/>
      <c r="B4" s="14"/>
      <c r="C4" s="14"/>
      <c r="D4" s="14"/>
      <c r="E4" s="14"/>
    </row>
    <row r="5" spans="1:14" ht="24" customHeight="1">
      <c r="A5" s="554" t="s">
        <v>9</v>
      </c>
      <c r="B5" s="555"/>
      <c r="C5" s="582" t="str">
        <f>申請書!$O$22</f>
        <v>○○認定こども園</v>
      </c>
      <c r="D5" s="583"/>
      <c r="E5" s="584"/>
      <c r="F5" s="14"/>
      <c r="G5" s="352"/>
      <c r="H5" s="352"/>
      <c r="I5" s="352"/>
      <c r="J5" s="352"/>
      <c r="K5" s="14"/>
    </row>
    <row r="6" spans="1:14" ht="19.5" thickBot="1">
      <c r="C6" s="19"/>
    </row>
    <row r="7" spans="1:14">
      <c r="C7" s="19"/>
      <c r="H7" s="854" t="s">
        <v>279</v>
      </c>
      <c r="I7" s="856" t="str">
        <f>IF(OR(M10=FALSE,$M$13=0),"取得不可",IF(AND($M$13&gt;=1,$I$13&gt;0),"A","B"))</f>
        <v>取得不可</v>
      </c>
      <c r="J7" s="857"/>
    </row>
    <row r="8" spans="1:14" ht="19.5" thickBot="1">
      <c r="C8" s="19"/>
      <c r="H8" s="855"/>
      <c r="I8" s="858"/>
      <c r="J8" s="859"/>
    </row>
    <row r="9" spans="1:14" ht="7.5" customHeight="1">
      <c r="C9" s="19"/>
      <c r="D9" s="14"/>
    </row>
    <row r="10" spans="1:14" ht="18.75" customHeight="1">
      <c r="A10" s="130">
        <v>1</v>
      </c>
      <c r="B10" s="131" t="s">
        <v>269</v>
      </c>
      <c r="C10" s="131"/>
      <c r="D10" s="131"/>
      <c r="E10" s="131"/>
      <c r="F10" s="183"/>
      <c r="G10" s="131" t="s">
        <v>179</v>
      </c>
      <c r="H10" s="183"/>
      <c r="I10" s="131" t="s">
        <v>180</v>
      </c>
      <c r="J10" s="132"/>
      <c r="K10" s="136"/>
      <c r="M10" s="335" t="b">
        <v>0</v>
      </c>
    </row>
    <row r="11" spans="1:14" ht="6" customHeight="1">
      <c r="A11" s="136"/>
      <c r="B11" s="138"/>
      <c r="C11" s="138"/>
      <c r="D11" s="138"/>
      <c r="E11" s="138"/>
      <c r="F11" s="138"/>
      <c r="G11" s="136"/>
      <c r="H11" s="136"/>
      <c r="I11" s="136"/>
      <c r="J11" s="136"/>
      <c r="K11" s="136"/>
    </row>
    <row r="12" spans="1:14" ht="18.75" customHeight="1">
      <c r="A12" s="144">
        <v>2</v>
      </c>
      <c r="B12" s="140" t="s">
        <v>278</v>
      </c>
      <c r="C12" s="197"/>
      <c r="D12" s="197"/>
      <c r="E12" s="140"/>
      <c r="F12" s="140"/>
      <c r="G12" s="140"/>
      <c r="H12" s="140"/>
      <c r="I12" s="140"/>
      <c r="J12" s="141"/>
      <c r="K12" s="136"/>
    </row>
    <row r="13" spans="1:14" ht="18.75" customHeight="1">
      <c r="A13" s="145"/>
      <c r="B13" s="624" t="s">
        <v>275</v>
      </c>
      <c r="C13" s="543"/>
      <c r="D13" s="543"/>
      <c r="E13" s="543"/>
      <c r="F13" s="136">
        <f>申請書!$O$20</f>
        <v>4</v>
      </c>
      <c r="G13" s="136" t="s">
        <v>270</v>
      </c>
      <c r="H13" s="136"/>
      <c r="I13" s="182">
        <f>SUM(L15:L19)</f>
        <v>0</v>
      </c>
      <c r="J13" s="142" t="s">
        <v>260</v>
      </c>
      <c r="K13" s="136"/>
      <c r="M13">
        <f>$I$13+$I$21</f>
        <v>0</v>
      </c>
      <c r="N13" s="196"/>
    </row>
    <row r="14" spans="1:14" ht="18.75" customHeight="1">
      <c r="A14" s="145"/>
      <c r="B14" s="138"/>
      <c r="C14" s="853" t="s">
        <v>271</v>
      </c>
      <c r="D14" s="853"/>
      <c r="E14" s="121" t="s">
        <v>272</v>
      </c>
      <c r="F14" s="121" t="s">
        <v>273</v>
      </c>
      <c r="G14" s="853" t="s">
        <v>274</v>
      </c>
      <c r="H14" s="657"/>
      <c r="I14" s="657"/>
      <c r="J14" s="657"/>
      <c r="K14" s="136"/>
    </row>
    <row r="15" spans="1:14" ht="18.75" customHeight="1">
      <c r="A15" s="145"/>
      <c r="B15" s="136"/>
      <c r="C15" s="846"/>
      <c r="D15" s="846"/>
      <c r="E15" s="244"/>
      <c r="F15" s="195" t="str">
        <f>IF(E15="","",(DATEDIF(E15,申請書!$AJ$1,"Y")))</f>
        <v/>
      </c>
      <c r="G15" s="847"/>
      <c r="H15" s="587"/>
      <c r="I15" s="587"/>
      <c r="J15" s="587"/>
      <c r="K15" s="136"/>
      <c r="L15">
        <f>ROUNDDOWN(COUNTA(C15:E15)/2,0)</f>
        <v>0</v>
      </c>
    </row>
    <row r="16" spans="1:14" ht="18.75" customHeight="1">
      <c r="A16" s="145"/>
      <c r="B16" s="32"/>
      <c r="C16" s="846"/>
      <c r="D16" s="846"/>
      <c r="E16" s="244"/>
      <c r="F16" s="195" t="str">
        <f>IF(E16="","",(DATEDIF(E16,申請書!$AJ$1,"Y")))</f>
        <v/>
      </c>
      <c r="G16" s="847"/>
      <c r="H16" s="587"/>
      <c r="I16" s="587"/>
      <c r="J16" s="587"/>
      <c r="K16" s="136"/>
      <c r="L16">
        <f t="shared" ref="L16:L19" si="0">ROUNDDOWN(COUNTA(C16:E16)/2,0)</f>
        <v>0</v>
      </c>
    </row>
    <row r="17" spans="1:12" ht="18.75" customHeight="1">
      <c r="A17" s="145"/>
      <c r="B17" s="138"/>
      <c r="C17" s="846"/>
      <c r="D17" s="846"/>
      <c r="E17" s="486"/>
      <c r="F17" s="195" t="str">
        <f>IF(E17="","",(DATEDIF(E17,申請書!$AJ$1,"Y")))</f>
        <v/>
      </c>
      <c r="G17" s="847"/>
      <c r="H17" s="587"/>
      <c r="I17" s="587"/>
      <c r="J17" s="587"/>
      <c r="K17" s="136"/>
      <c r="L17">
        <f t="shared" si="0"/>
        <v>0</v>
      </c>
    </row>
    <row r="18" spans="1:12" ht="18.75" customHeight="1">
      <c r="A18" s="145"/>
      <c r="B18" s="136"/>
      <c r="C18" s="846"/>
      <c r="D18" s="846"/>
      <c r="E18" s="244"/>
      <c r="F18" s="195" t="str">
        <f>IF(E18="","",(DATEDIF(E18,申請書!$AJ$1,"Y")))</f>
        <v/>
      </c>
      <c r="G18" s="847"/>
      <c r="H18" s="587"/>
      <c r="I18" s="587"/>
      <c r="J18" s="587"/>
      <c r="K18" s="136"/>
      <c r="L18">
        <f t="shared" si="0"/>
        <v>0</v>
      </c>
    </row>
    <row r="19" spans="1:12" ht="18.75" customHeight="1">
      <c r="A19" s="145"/>
      <c r="B19" s="136"/>
      <c r="C19" s="846"/>
      <c r="D19" s="846"/>
      <c r="E19" s="244"/>
      <c r="F19" s="195" t="str">
        <f>IF(E19="","",(DATEDIF(E19,申請書!$AJ$1,"Y")))</f>
        <v/>
      </c>
      <c r="G19" s="847"/>
      <c r="H19" s="587"/>
      <c r="I19" s="587"/>
      <c r="J19" s="587"/>
      <c r="K19" s="136"/>
      <c r="L19">
        <f t="shared" si="0"/>
        <v>0</v>
      </c>
    </row>
    <row r="20" spans="1:12" ht="18.75" customHeight="1">
      <c r="A20" s="145"/>
      <c r="B20" s="136"/>
      <c r="C20" s="136"/>
      <c r="D20" s="136"/>
      <c r="E20" s="136"/>
      <c r="F20" s="136"/>
      <c r="G20" s="136"/>
      <c r="H20" s="136"/>
      <c r="I20" s="136"/>
      <c r="J20" s="142"/>
      <c r="K20" s="136"/>
    </row>
    <row r="21" spans="1:12" ht="18.75" customHeight="1">
      <c r="A21" s="145"/>
      <c r="B21" s="624" t="s">
        <v>276</v>
      </c>
      <c r="C21" s="543"/>
      <c r="D21" s="543"/>
      <c r="E21" s="543"/>
      <c r="F21" s="136">
        <f>申請書!$O$20</f>
        <v>4</v>
      </c>
      <c r="G21" s="136" t="s">
        <v>270</v>
      </c>
      <c r="H21" s="136"/>
      <c r="I21" s="182">
        <f>SUM(L23:L36)</f>
        <v>0</v>
      </c>
      <c r="J21" s="142" t="s">
        <v>260</v>
      </c>
      <c r="K21" s="136"/>
    </row>
    <row r="22" spans="1:12" ht="18.75" customHeight="1">
      <c r="A22" s="145"/>
      <c r="B22" s="138"/>
      <c r="C22" s="853" t="s">
        <v>271</v>
      </c>
      <c r="D22" s="853"/>
      <c r="E22" s="121" t="s">
        <v>272</v>
      </c>
      <c r="F22" s="121" t="s">
        <v>273</v>
      </c>
      <c r="G22" s="853" t="s">
        <v>274</v>
      </c>
      <c r="H22" s="657"/>
      <c r="I22" s="657"/>
      <c r="J22" s="657"/>
      <c r="K22" s="136"/>
    </row>
    <row r="23" spans="1:12" ht="18.75" customHeight="1">
      <c r="A23" s="145"/>
      <c r="B23" s="136"/>
      <c r="C23" s="846"/>
      <c r="D23" s="846"/>
      <c r="E23" s="244"/>
      <c r="F23" s="195" t="str">
        <f>IF(E23="","",(DATEDIF(E23,申請書!$AJ$1,"Y")))</f>
        <v/>
      </c>
      <c r="G23" s="847"/>
      <c r="H23" s="587"/>
      <c r="I23" s="587"/>
      <c r="J23" s="587"/>
      <c r="K23" s="136"/>
      <c r="L23">
        <f t="shared" ref="L23:L36" si="1">ROUNDDOWN(COUNTA(C23:E23)/2,0)</f>
        <v>0</v>
      </c>
    </row>
    <row r="24" spans="1:12" ht="18.75" customHeight="1">
      <c r="A24" s="145"/>
      <c r="B24" s="32"/>
      <c r="C24" s="846"/>
      <c r="D24" s="846"/>
      <c r="E24" s="244"/>
      <c r="F24" s="195" t="str">
        <f>IF(E24="","",(DATEDIF(E24,申請書!$AJ$1,"Y")))</f>
        <v/>
      </c>
      <c r="G24" s="847"/>
      <c r="H24" s="587"/>
      <c r="I24" s="587"/>
      <c r="J24" s="587"/>
      <c r="K24" s="136"/>
      <c r="L24">
        <f t="shared" si="1"/>
        <v>0</v>
      </c>
    </row>
    <row r="25" spans="1:12" ht="18.75" customHeight="1">
      <c r="A25" s="145"/>
      <c r="B25" s="138"/>
      <c r="C25" s="846"/>
      <c r="D25" s="846"/>
      <c r="E25" s="486"/>
      <c r="F25" s="195" t="str">
        <f>IF(E25="","",(DATEDIF(E25,申請書!$AJ$1,"Y")))</f>
        <v/>
      </c>
      <c r="G25" s="847"/>
      <c r="H25" s="587"/>
      <c r="I25" s="587"/>
      <c r="J25" s="587"/>
      <c r="K25" s="136"/>
      <c r="L25">
        <f t="shared" si="1"/>
        <v>0</v>
      </c>
    </row>
    <row r="26" spans="1:12" ht="18.75" customHeight="1">
      <c r="A26" s="145"/>
      <c r="B26" s="136"/>
      <c r="C26" s="846"/>
      <c r="D26" s="846"/>
      <c r="E26" s="244"/>
      <c r="F26" s="195" t="str">
        <f>IF(E26="","",(DATEDIF(E26,申請書!$AJ$1,"Y")))</f>
        <v/>
      </c>
      <c r="G26" s="847"/>
      <c r="H26" s="587"/>
      <c r="I26" s="587"/>
      <c r="J26" s="587"/>
      <c r="K26" s="136"/>
      <c r="L26">
        <f t="shared" si="1"/>
        <v>0</v>
      </c>
    </row>
    <row r="27" spans="1:12" ht="18.75" customHeight="1">
      <c r="A27" s="145"/>
      <c r="B27" s="136"/>
      <c r="C27" s="846"/>
      <c r="D27" s="846"/>
      <c r="E27" s="244"/>
      <c r="F27" s="195" t="str">
        <f>IF(E27="","",(DATEDIF(E27,申請書!$AJ$1,"Y")))</f>
        <v/>
      </c>
      <c r="G27" s="847"/>
      <c r="H27" s="587"/>
      <c r="I27" s="587"/>
      <c r="J27" s="587"/>
      <c r="K27" s="136"/>
      <c r="L27">
        <f t="shared" si="1"/>
        <v>0</v>
      </c>
    </row>
    <row r="28" spans="1:12" ht="18.75" customHeight="1">
      <c r="A28" s="145"/>
      <c r="B28" s="136"/>
      <c r="C28" s="846"/>
      <c r="D28" s="846"/>
      <c r="E28" s="244"/>
      <c r="F28" s="195" t="str">
        <f>IF(E28="","",(DATEDIF(E28,申請書!$AJ$1,"Y")))</f>
        <v/>
      </c>
      <c r="G28" s="847"/>
      <c r="H28" s="587"/>
      <c r="I28" s="587"/>
      <c r="J28" s="587"/>
      <c r="K28" s="136"/>
      <c r="L28">
        <f t="shared" si="1"/>
        <v>0</v>
      </c>
    </row>
    <row r="29" spans="1:12" ht="18.75" customHeight="1">
      <c r="A29" s="145"/>
      <c r="B29" s="136"/>
      <c r="C29" s="846"/>
      <c r="D29" s="846"/>
      <c r="E29" s="244"/>
      <c r="F29" s="195" t="str">
        <f>IF(E29="","",(DATEDIF(E29,申請書!$AJ$1,"Y")))</f>
        <v/>
      </c>
      <c r="G29" s="847"/>
      <c r="H29" s="587"/>
      <c r="I29" s="587"/>
      <c r="J29" s="587"/>
      <c r="K29" s="136"/>
      <c r="L29">
        <f t="shared" si="1"/>
        <v>0</v>
      </c>
    </row>
    <row r="30" spans="1:12" ht="18.75" customHeight="1">
      <c r="A30" s="145"/>
      <c r="B30" s="136"/>
      <c r="C30" s="846"/>
      <c r="D30" s="846"/>
      <c r="E30" s="244"/>
      <c r="F30" s="195" t="str">
        <f>IF(E30="","",(DATEDIF(E30,申請書!$AJ$1,"Y")))</f>
        <v/>
      </c>
      <c r="G30" s="847"/>
      <c r="H30" s="587"/>
      <c r="I30" s="587"/>
      <c r="J30" s="587"/>
      <c r="K30" s="136"/>
      <c r="L30">
        <f t="shared" si="1"/>
        <v>0</v>
      </c>
    </row>
    <row r="31" spans="1:12" ht="18.75" customHeight="1">
      <c r="A31" s="145"/>
      <c r="B31" s="136"/>
      <c r="C31" s="846"/>
      <c r="D31" s="846"/>
      <c r="E31" s="244"/>
      <c r="F31" s="195" t="str">
        <f>IF(E31="","",(DATEDIF(E31,申請書!$AJ$1,"Y")))</f>
        <v/>
      </c>
      <c r="G31" s="847"/>
      <c r="H31" s="587"/>
      <c r="I31" s="587"/>
      <c r="J31" s="587"/>
      <c r="K31" s="136"/>
      <c r="L31">
        <f t="shared" si="1"/>
        <v>0</v>
      </c>
    </row>
    <row r="32" spans="1:12" ht="18.75" customHeight="1">
      <c r="A32" s="145"/>
      <c r="B32" s="136"/>
      <c r="C32" s="846"/>
      <c r="D32" s="846"/>
      <c r="E32" s="244"/>
      <c r="F32" s="195" t="str">
        <f>IF(E32="","",(DATEDIF(E32,申請書!$AJ$1,"Y")))</f>
        <v/>
      </c>
      <c r="G32" s="847"/>
      <c r="H32" s="587"/>
      <c r="I32" s="587"/>
      <c r="J32" s="587"/>
      <c r="K32" s="136"/>
      <c r="L32">
        <f t="shared" si="1"/>
        <v>0</v>
      </c>
    </row>
    <row r="33" spans="1:12" ht="18.75" customHeight="1">
      <c r="A33" s="145"/>
      <c r="B33" s="136"/>
      <c r="C33" s="846"/>
      <c r="D33" s="846"/>
      <c r="E33" s="244"/>
      <c r="F33" s="195" t="str">
        <f>IF(E33="","",(DATEDIF(E33,申請書!$AJ$1,"Y")))</f>
        <v/>
      </c>
      <c r="G33" s="847"/>
      <c r="H33" s="587"/>
      <c r="I33" s="587"/>
      <c r="J33" s="587"/>
      <c r="K33" s="136"/>
      <c r="L33">
        <f t="shared" si="1"/>
        <v>0</v>
      </c>
    </row>
    <row r="34" spans="1:12" ht="18.75" customHeight="1">
      <c r="A34" s="145"/>
      <c r="B34" s="136"/>
      <c r="C34" s="846"/>
      <c r="D34" s="846"/>
      <c r="E34" s="244"/>
      <c r="F34" s="195" t="str">
        <f>IF(E34="","",(DATEDIF(E34,申請書!$AJ$1,"Y")))</f>
        <v/>
      </c>
      <c r="G34" s="847"/>
      <c r="H34" s="587"/>
      <c r="I34" s="587"/>
      <c r="J34" s="587"/>
      <c r="K34" s="136"/>
      <c r="L34">
        <f t="shared" si="1"/>
        <v>0</v>
      </c>
    </row>
    <row r="35" spans="1:12" ht="18.75" customHeight="1">
      <c r="A35" s="145"/>
      <c r="B35" s="136"/>
      <c r="C35" s="846"/>
      <c r="D35" s="846"/>
      <c r="E35" s="244"/>
      <c r="F35" s="195" t="str">
        <f>IF(E35="","",(DATEDIF(E35,申請書!$AJ$1,"Y")))</f>
        <v/>
      </c>
      <c r="G35" s="847"/>
      <c r="H35" s="587"/>
      <c r="I35" s="587"/>
      <c r="J35" s="587"/>
      <c r="K35" s="136"/>
      <c r="L35">
        <f t="shared" si="1"/>
        <v>0</v>
      </c>
    </row>
    <row r="36" spans="1:12" ht="18.75" customHeight="1">
      <c r="A36" s="145"/>
      <c r="B36" s="136"/>
      <c r="C36" s="846"/>
      <c r="D36" s="846"/>
      <c r="E36" s="244"/>
      <c r="F36" s="195" t="str">
        <f>IF(E36="","",(DATEDIF(E36,申請書!$AJ$1,"Y")))</f>
        <v/>
      </c>
      <c r="G36" s="847"/>
      <c r="H36" s="587"/>
      <c r="I36" s="587"/>
      <c r="J36" s="587"/>
      <c r="K36" s="136"/>
      <c r="L36">
        <f t="shared" si="1"/>
        <v>0</v>
      </c>
    </row>
    <row r="37" spans="1:12" ht="18.75" customHeight="1">
      <c r="A37" s="145"/>
      <c r="B37" s="848" t="s">
        <v>277</v>
      </c>
      <c r="C37" s="849"/>
      <c r="D37" s="849"/>
      <c r="E37" s="849"/>
      <c r="F37" s="849"/>
      <c r="G37" s="849"/>
      <c r="H37" s="849"/>
      <c r="I37" s="849"/>
      <c r="J37" s="850"/>
      <c r="K37" s="136"/>
    </row>
    <row r="38" spans="1:12" ht="18.75" customHeight="1">
      <c r="A38" s="133"/>
      <c r="B38" s="851"/>
      <c r="C38" s="851"/>
      <c r="D38" s="851"/>
      <c r="E38" s="851"/>
      <c r="F38" s="851"/>
      <c r="G38" s="851"/>
      <c r="H38" s="851"/>
      <c r="I38" s="851"/>
      <c r="J38" s="852"/>
      <c r="K38" s="136"/>
    </row>
    <row r="39" spans="1:12" ht="18.75" customHeight="1">
      <c r="A39" s="136"/>
      <c r="B39" s="136"/>
      <c r="C39" s="137"/>
      <c r="D39" s="137"/>
      <c r="E39" s="137"/>
      <c r="F39" s="137"/>
      <c r="G39" s="137"/>
      <c r="H39" s="137"/>
      <c r="I39" s="137"/>
      <c r="J39" s="137"/>
      <c r="K39" s="136"/>
    </row>
    <row r="40" spans="1:12" ht="18.75" customHeight="1">
      <c r="A40" s="136"/>
      <c r="B40" s="136"/>
      <c r="C40" s="136"/>
      <c r="D40" s="136"/>
      <c r="E40" s="136"/>
      <c r="F40" s="136"/>
      <c r="G40" s="136"/>
      <c r="H40" s="136"/>
      <c r="I40" s="136"/>
      <c r="J40" s="136"/>
      <c r="K40" s="136"/>
    </row>
  </sheetData>
  <mergeCells count="51">
    <mergeCell ref="C15:D15"/>
    <mergeCell ref="G14:J14"/>
    <mergeCell ref="H1:J1"/>
    <mergeCell ref="B3:J3"/>
    <mergeCell ref="A5:B5"/>
    <mergeCell ref="C5:E5"/>
    <mergeCell ref="H7:H8"/>
    <mergeCell ref="I7:J8"/>
    <mergeCell ref="B13:E13"/>
    <mergeCell ref="G15:J15"/>
    <mergeCell ref="C14:D14"/>
    <mergeCell ref="G16:J16"/>
    <mergeCell ref="G17:J17"/>
    <mergeCell ref="C32:D32"/>
    <mergeCell ref="G32:J32"/>
    <mergeCell ref="C19:D19"/>
    <mergeCell ref="G19:J19"/>
    <mergeCell ref="B21:E21"/>
    <mergeCell ref="C22:D22"/>
    <mergeCell ref="G22:J22"/>
    <mergeCell ref="G18:J18"/>
    <mergeCell ref="C16:D16"/>
    <mergeCell ref="C17:D17"/>
    <mergeCell ref="C18:D18"/>
    <mergeCell ref="C33:D33"/>
    <mergeCell ref="G33:J33"/>
    <mergeCell ref="G24:J24"/>
    <mergeCell ref="C25:D25"/>
    <mergeCell ref="G25:J25"/>
    <mergeCell ref="C29:D29"/>
    <mergeCell ref="G29:J29"/>
    <mergeCell ref="C30:D30"/>
    <mergeCell ref="G30:J30"/>
    <mergeCell ref="C31:D31"/>
    <mergeCell ref="G31:J3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42"/>
  <sheetViews>
    <sheetView view="pageBreakPreview" zoomScale="98" zoomScaleNormal="100" zoomScaleSheetLayoutView="98" workbookViewId="0">
      <selection activeCell="N10" sqref="N10"/>
    </sheetView>
  </sheetViews>
  <sheetFormatPr defaultRowHeight="18.75"/>
  <cols>
    <col min="1" max="1" width="2.625" customWidth="1"/>
    <col min="2" max="2" width="7.375" customWidth="1"/>
    <col min="3" max="3" width="13" customWidth="1"/>
    <col min="9" max="9" width="9" customWidth="1"/>
    <col min="10" max="10" width="15.25" customWidth="1"/>
    <col min="11" max="11" width="6.75" hidden="1" customWidth="1"/>
    <col min="12" max="12" width="9.5" hidden="1" customWidth="1"/>
  </cols>
  <sheetData>
    <row r="1" spans="1:17">
      <c r="H1" s="580" t="str">
        <f>"令和"&amp;申請書!$V$6&amp;"年"&amp;申請書!$X$6&amp;"月"&amp;申請書!$AA$6&amp;"日"</f>
        <v>令和7年9月1日</v>
      </c>
      <c r="I1" s="580"/>
      <c r="J1" s="580"/>
      <c r="M1" s="102" t="s">
        <v>168</v>
      </c>
    </row>
    <row r="2" spans="1:17" ht="4.5" customHeight="1"/>
    <row r="3" spans="1:17" ht="24">
      <c r="B3" s="581" t="s">
        <v>280</v>
      </c>
      <c r="C3" s="504"/>
      <c r="D3" s="504"/>
      <c r="E3" s="504"/>
      <c r="F3" s="504"/>
      <c r="G3" s="504"/>
      <c r="H3" s="504"/>
      <c r="I3" s="504"/>
      <c r="J3" s="504"/>
    </row>
    <row r="4" spans="1:17" ht="3.75" customHeight="1">
      <c r="A4" s="25"/>
      <c r="B4" s="25"/>
    </row>
    <row r="5" spans="1:17" ht="24" customHeight="1">
      <c r="A5" s="554" t="s">
        <v>9</v>
      </c>
      <c r="B5" s="555"/>
      <c r="C5" s="582" t="str">
        <f>申請書!$O$22</f>
        <v>○○認定こども園</v>
      </c>
      <c r="D5" s="583"/>
      <c r="E5" s="584"/>
      <c r="F5" s="14"/>
      <c r="G5" s="352"/>
      <c r="H5" s="352"/>
      <c r="I5" s="352"/>
      <c r="J5" s="352"/>
      <c r="K5" s="14"/>
    </row>
    <row r="6" spans="1:17" ht="14.25" customHeight="1" thickBot="1">
      <c r="C6" s="19"/>
    </row>
    <row r="7" spans="1:17" ht="25.5" customHeight="1" thickBot="1">
      <c r="B7" s="869" t="s">
        <v>438</v>
      </c>
      <c r="C7" s="780"/>
      <c r="D7" s="780"/>
      <c r="E7" s="780"/>
      <c r="F7" s="780"/>
      <c r="G7" s="780"/>
      <c r="H7" s="780"/>
      <c r="I7" s="870" t="str">
        <f>IF(AND($P$8=1,$P$9=1),"減算無し",IF(AND($P$8=0,$P$9=0),"1号、2・3号減算",IF(AND($P$8=0,$P$9=1),"１号減算","２・３号減算")))</f>
        <v>1号、2・3号減算</v>
      </c>
      <c r="J7" s="871"/>
    </row>
    <row r="8" spans="1:17" ht="20.25" customHeight="1">
      <c r="A8" s="186">
        <v>1</v>
      </c>
      <c r="B8" s="187" t="s">
        <v>254</v>
      </c>
      <c r="C8" s="19"/>
      <c r="D8" s="14"/>
      <c r="L8" s="335"/>
      <c r="O8" t="s">
        <v>120</v>
      </c>
      <c r="P8">
        <f>IF(AND(L9=TRUE,L10=TRUE,$Q$8&gt;1),1,0)</f>
        <v>0</v>
      </c>
      <c r="Q8">
        <f>COUNTIF($L$14:$L$23,TRUE)</f>
        <v>0</v>
      </c>
    </row>
    <row r="9" spans="1:17" ht="18.75" customHeight="1">
      <c r="A9" s="69"/>
      <c r="B9" s="554" t="s">
        <v>255</v>
      </c>
      <c r="C9" s="556"/>
      <c r="D9" s="556"/>
      <c r="E9" s="183"/>
      <c r="F9" s="131" t="s">
        <v>179</v>
      </c>
      <c r="G9" s="16"/>
      <c r="H9" s="16"/>
      <c r="I9" s="324"/>
      <c r="J9" s="132" t="s">
        <v>180</v>
      </c>
      <c r="K9" s="136"/>
      <c r="L9" s="481" t="b">
        <v>0</v>
      </c>
      <c r="O9" t="s">
        <v>281</v>
      </c>
      <c r="P9">
        <f>IF(AND(L26=TRUE,L27=TRUE,$Q$9&gt;1),1,0)</f>
        <v>0</v>
      </c>
      <c r="Q9">
        <f>COUNTIF($L$31:$L$39,TRUE)</f>
        <v>0</v>
      </c>
    </row>
    <row r="10" spans="1:17" ht="18.75" customHeight="1">
      <c r="A10" s="136"/>
      <c r="B10" s="143" t="s">
        <v>256</v>
      </c>
      <c r="C10" s="63"/>
      <c r="D10" s="63"/>
      <c r="E10" s="184"/>
      <c r="F10" s="140" t="s">
        <v>179</v>
      </c>
      <c r="G10" s="184"/>
      <c r="H10" s="140" t="s">
        <v>257</v>
      </c>
      <c r="I10" s="184"/>
      <c r="J10" s="141" t="s">
        <v>180</v>
      </c>
      <c r="K10" s="136"/>
      <c r="L10" s="481" t="b">
        <v>0</v>
      </c>
    </row>
    <row r="11" spans="1:17" ht="18.75" customHeight="1">
      <c r="A11" s="136"/>
      <c r="B11" s="133"/>
      <c r="C11" s="146"/>
      <c r="D11" s="146"/>
      <c r="E11" s="134"/>
      <c r="F11" s="134"/>
      <c r="G11" s="185"/>
      <c r="H11" s="134" t="s">
        <v>258</v>
      </c>
      <c r="I11" s="134"/>
      <c r="J11" s="135"/>
      <c r="K11" s="136"/>
      <c r="L11" s="335"/>
    </row>
    <row r="12" spans="1:17" ht="18.75" customHeight="1">
      <c r="A12" s="136"/>
      <c r="B12" s="139" t="s">
        <v>259</v>
      </c>
      <c r="C12" s="136"/>
      <c r="D12" s="136"/>
      <c r="E12" s="136"/>
      <c r="F12" s="136"/>
      <c r="G12" s="136"/>
      <c r="H12" s="136"/>
      <c r="I12" s="136"/>
      <c r="J12" s="136"/>
      <c r="K12" s="136"/>
      <c r="L12" s="327"/>
    </row>
    <row r="13" spans="1:17" ht="99" customHeight="1">
      <c r="A13" s="136"/>
      <c r="B13" s="867"/>
      <c r="C13" s="860" t="s">
        <v>448</v>
      </c>
      <c r="D13" s="860"/>
      <c r="E13" s="860"/>
      <c r="F13" s="860"/>
      <c r="G13" s="860"/>
      <c r="H13" s="860"/>
      <c r="I13" s="860"/>
      <c r="J13" s="861"/>
      <c r="K13" s="136"/>
      <c r="L13" s="481"/>
    </row>
    <row r="14" spans="1:17" ht="18.75" customHeight="1">
      <c r="A14" s="136"/>
      <c r="B14" s="868"/>
      <c r="C14" s="188"/>
      <c r="D14" s="134"/>
      <c r="E14" s="148">
        <f>申請書!$O$20</f>
        <v>4</v>
      </c>
      <c r="F14" s="370" t="s">
        <v>525</v>
      </c>
      <c r="G14" s="189"/>
      <c r="H14" s="189"/>
      <c r="I14" s="190"/>
      <c r="J14" s="135" t="s">
        <v>260</v>
      </c>
      <c r="K14" s="136"/>
      <c r="L14" s="481" t="b">
        <v>0</v>
      </c>
    </row>
    <row r="15" spans="1:17" ht="85.5" customHeight="1">
      <c r="A15" s="136"/>
      <c r="B15" s="867"/>
      <c r="C15" s="860" t="s">
        <v>266</v>
      </c>
      <c r="D15" s="860"/>
      <c r="E15" s="860"/>
      <c r="F15" s="860"/>
      <c r="G15" s="860"/>
      <c r="H15" s="860"/>
      <c r="I15" s="860"/>
      <c r="J15" s="861"/>
      <c r="K15" s="136"/>
      <c r="L15" s="481"/>
    </row>
    <row r="16" spans="1:17" ht="18.75" customHeight="1">
      <c r="A16" s="136"/>
      <c r="B16" s="868"/>
      <c r="C16" s="188"/>
      <c r="D16" s="134"/>
      <c r="E16" s="148">
        <f>申請書!$O$20</f>
        <v>4</v>
      </c>
      <c r="F16" s="370" t="s">
        <v>526</v>
      </c>
      <c r="G16" s="189"/>
      <c r="H16" s="189"/>
      <c r="I16" s="190"/>
      <c r="J16" s="135" t="s">
        <v>260</v>
      </c>
      <c r="K16" s="136"/>
      <c r="L16" s="481" t="b">
        <v>0</v>
      </c>
    </row>
    <row r="17" spans="1:13" ht="32.25" customHeight="1">
      <c r="A17" s="136"/>
      <c r="B17" s="867"/>
      <c r="C17" s="860" t="s">
        <v>261</v>
      </c>
      <c r="D17" s="860"/>
      <c r="E17" s="860"/>
      <c r="F17" s="860"/>
      <c r="G17" s="860"/>
      <c r="H17" s="860"/>
      <c r="I17" s="860"/>
      <c r="J17" s="861"/>
      <c r="K17" s="136"/>
      <c r="L17" s="481"/>
    </row>
    <row r="18" spans="1:13" ht="18.75" customHeight="1">
      <c r="A18" s="136"/>
      <c r="B18" s="868"/>
      <c r="C18" s="188"/>
      <c r="D18" s="134"/>
      <c r="E18" s="148">
        <f>申請書!$O$20</f>
        <v>4</v>
      </c>
      <c r="F18" s="134" t="s">
        <v>525</v>
      </c>
      <c r="G18" s="189"/>
      <c r="H18" s="189"/>
      <c r="I18" s="190"/>
      <c r="J18" s="135" t="s">
        <v>260</v>
      </c>
      <c r="K18" s="136"/>
      <c r="L18" s="481" t="b">
        <v>0</v>
      </c>
    </row>
    <row r="19" spans="1:13" ht="46.5" customHeight="1">
      <c r="A19" s="136"/>
      <c r="B19" s="867"/>
      <c r="C19" s="860" t="s">
        <v>541</v>
      </c>
      <c r="D19" s="860"/>
      <c r="E19" s="860"/>
      <c r="F19" s="860"/>
      <c r="G19" s="860"/>
      <c r="H19" s="860"/>
      <c r="I19" s="860"/>
      <c r="J19" s="861"/>
      <c r="K19" s="482" t="b">
        <v>0</v>
      </c>
      <c r="L19" s="328"/>
      <c r="M19" s="328" t="s">
        <v>267</v>
      </c>
    </row>
    <row r="20" spans="1:13" ht="18.75" customHeight="1">
      <c r="A20" s="136"/>
      <c r="B20" s="868"/>
      <c r="C20" s="188"/>
      <c r="D20" s="134"/>
      <c r="E20" s="148">
        <f>申請書!$O$20</f>
        <v>4</v>
      </c>
      <c r="F20" s="134" t="s">
        <v>525</v>
      </c>
      <c r="G20" s="189"/>
      <c r="H20" s="189"/>
      <c r="I20" s="198" t="str">
        <f>IF(療育支援加算!$M$13=0,"",療育支援加算!$M$13)</f>
        <v/>
      </c>
      <c r="J20" s="135" t="s">
        <v>260</v>
      </c>
      <c r="K20" s="136"/>
      <c r="L20" s="335" t="b">
        <v>0</v>
      </c>
    </row>
    <row r="21" spans="1:13" ht="112.5" customHeight="1">
      <c r="A21" s="136"/>
      <c r="B21" s="191"/>
      <c r="C21" s="865" t="s">
        <v>511</v>
      </c>
      <c r="D21" s="865"/>
      <c r="E21" s="865"/>
      <c r="F21" s="865"/>
      <c r="G21" s="865"/>
      <c r="H21" s="865"/>
      <c r="I21" s="865"/>
      <c r="J21" s="866"/>
      <c r="K21" s="136"/>
      <c r="L21" s="449" t="b">
        <v>0</v>
      </c>
      <c r="M21" s="328" t="s">
        <v>363</v>
      </c>
    </row>
    <row r="22" spans="1:13" ht="63.75" customHeight="1">
      <c r="A22" s="434"/>
      <c r="B22" s="191"/>
      <c r="C22" s="865" t="s">
        <v>540</v>
      </c>
      <c r="D22" s="865"/>
      <c r="E22" s="865"/>
      <c r="F22" s="865"/>
      <c r="G22" s="865"/>
      <c r="H22" s="865"/>
      <c r="I22" s="865"/>
      <c r="J22" s="866"/>
      <c r="K22" s="434"/>
      <c r="L22" s="449" t="b">
        <v>0</v>
      </c>
      <c r="M22" s="328" t="s">
        <v>545</v>
      </c>
    </row>
    <row r="23" spans="1:13" ht="84" customHeight="1">
      <c r="A23" s="443"/>
      <c r="B23" s="191"/>
      <c r="C23" s="865" t="s">
        <v>539</v>
      </c>
      <c r="D23" s="865"/>
      <c r="E23" s="865"/>
      <c r="F23" s="865"/>
      <c r="G23" s="865"/>
      <c r="H23" s="865"/>
      <c r="I23" s="865"/>
      <c r="J23" s="866"/>
      <c r="K23" s="182"/>
      <c r="L23" s="449" t="b">
        <v>0</v>
      </c>
    </row>
    <row r="24" spans="1:13" ht="19.5" customHeight="1">
      <c r="A24" s="136"/>
      <c r="B24" s="194"/>
      <c r="C24" s="193"/>
      <c r="D24" s="193"/>
      <c r="E24" s="193"/>
      <c r="F24" s="193"/>
      <c r="G24" s="193"/>
      <c r="H24" s="193"/>
      <c r="I24" s="193"/>
      <c r="J24" s="193"/>
      <c r="K24" s="136"/>
      <c r="L24" s="335"/>
    </row>
    <row r="25" spans="1:13" ht="18.75" customHeight="1">
      <c r="A25" s="186">
        <v>2</v>
      </c>
      <c r="B25" s="187" t="s">
        <v>262</v>
      </c>
      <c r="C25" s="19"/>
      <c r="D25" s="14"/>
      <c r="K25" s="136"/>
      <c r="L25" s="335"/>
    </row>
    <row r="26" spans="1:13" ht="18.75" customHeight="1">
      <c r="A26" s="69"/>
      <c r="B26" s="554" t="s">
        <v>255</v>
      </c>
      <c r="C26" s="556"/>
      <c r="D26" s="556"/>
      <c r="E26" s="183"/>
      <c r="F26" s="131" t="s">
        <v>179</v>
      </c>
      <c r="G26" s="16"/>
      <c r="H26" s="16"/>
      <c r="I26" s="183"/>
      <c r="J26" s="132" t="s">
        <v>180</v>
      </c>
      <c r="K26" s="136"/>
      <c r="L26" s="335" t="b">
        <v>0</v>
      </c>
    </row>
    <row r="27" spans="1:13" ht="18.75" customHeight="1">
      <c r="A27" s="136"/>
      <c r="B27" s="143" t="s">
        <v>256</v>
      </c>
      <c r="C27" s="63"/>
      <c r="D27" s="63"/>
      <c r="E27" s="184"/>
      <c r="F27" s="140" t="s">
        <v>179</v>
      </c>
      <c r="G27" s="184"/>
      <c r="H27" s="140" t="s">
        <v>257</v>
      </c>
      <c r="I27" s="184"/>
      <c r="J27" s="141" t="s">
        <v>180</v>
      </c>
      <c r="K27" s="136"/>
      <c r="L27" s="335" t="b">
        <v>0</v>
      </c>
    </row>
    <row r="28" spans="1:13" ht="18.75" customHeight="1">
      <c r="A28" s="136"/>
      <c r="B28" s="133"/>
      <c r="C28" s="146"/>
      <c r="D28" s="146"/>
      <c r="E28" s="134"/>
      <c r="F28" s="134"/>
      <c r="G28" s="185"/>
      <c r="H28" s="134" t="s">
        <v>258</v>
      </c>
      <c r="I28" s="134"/>
      <c r="J28" s="135"/>
      <c r="K28" s="136"/>
      <c r="L28" s="335"/>
    </row>
    <row r="29" spans="1:13" ht="18.75" customHeight="1">
      <c r="A29" s="136"/>
      <c r="B29" s="139" t="s">
        <v>259</v>
      </c>
      <c r="C29" s="136"/>
      <c r="D29" s="136"/>
      <c r="E29" s="136"/>
      <c r="F29" s="136"/>
      <c r="G29" s="136"/>
      <c r="H29" s="136"/>
      <c r="I29" s="136"/>
      <c r="J29" s="136"/>
      <c r="K29" s="136"/>
      <c r="L29" s="327"/>
    </row>
    <row r="30" spans="1:13" ht="56.25" customHeight="1">
      <c r="A30" s="136"/>
      <c r="B30" s="867"/>
      <c r="C30" s="860" t="s">
        <v>263</v>
      </c>
      <c r="D30" s="860"/>
      <c r="E30" s="860"/>
      <c r="F30" s="860"/>
      <c r="G30" s="860"/>
      <c r="H30" s="860"/>
      <c r="I30" s="860"/>
      <c r="J30" s="861"/>
      <c r="K30" s="136"/>
      <c r="L30" s="335"/>
    </row>
    <row r="31" spans="1:13" ht="18.75" customHeight="1">
      <c r="A31" s="136"/>
      <c r="B31" s="868"/>
      <c r="C31" s="188"/>
      <c r="D31" s="134"/>
      <c r="E31" s="167">
        <f>申請書!$O$20</f>
        <v>4</v>
      </c>
      <c r="F31" s="444" t="s">
        <v>525</v>
      </c>
      <c r="G31" s="189"/>
      <c r="H31" s="189"/>
      <c r="I31" s="190" t="str">
        <f>IF(療育支援加算!$M$13=0,"",療育支援加算!$M$13)</f>
        <v/>
      </c>
      <c r="J31" s="445" t="s">
        <v>260</v>
      </c>
      <c r="K31" s="136"/>
      <c r="L31" s="335" t="b">
        <v>0</v>
      </c>
    </row>
    <row r="32" spans="1:13" ht="141.75" customHeight="1">
      <c r="A32" s="136"/>
      <c r="B32" s="862"/>
      <c r="C32" s="860" t="s">
        <v>542</v>
      </c>
      <c r="D32" s="860"/>
      <c r="E32" s="860"/>
      <c r="F32" s="860"/>
      <c r="G32" s="860"/>
      <c r="H32" s="860"/>
      <c r="I32" s="860"/>
      <c r="J32" s="861"/>
      <c r="K32" s="136"/>
      <c r="L32" s="335"/>
    </row>
    <row r="33" spans="1:12" ht="18.75" customHeight="1">
      <c r="A33" s="136"/>
      <c r="B33" s="863"/>
      <c r="C33" s="188"/>
      <c r="D33" s="134"/>
      <c r="E33" s="148">
        <f>申請書!$O$20</f>
        <v>4</v>
      </c>
      <c r="F33" s="444" t="s">
        <v>526</v>
      </c>
      <c r="G33" s="189"/>
      <c r="H33" s="189"/>
      <c r="I33" s="198" t="str">
        <f>IF($I$16="","",$I$16)</f>
        <v/>
      </c>
      <c r="J33" s="135" t="s">
        <v>260</v>
      </c>
      <c r="K33" s="136"/>
      <c r="L33" s="335" t="b">
        <v>0</v>
      </c>
    </row>
    <row r="34" spans="1:12" ht="36" customHeight="1">
      <c r="A34" s="136"/>
      <c r="B34" s="192"/>
      <c r="C34" s="865" t="s">
        <v>264</v>
      </c>
      <c r="D34" s="865"/>
      <c r="E34" s="865"/>
      <c r="F34" s="865"/>
      <c r="G34" s="865"/>
      <c r="H34" s="865"/>
      <c r="I34" s="865"/>
      <c r="J34" s="866"/>
      <c r="K34" s="136"/>
      <c r="L34" s="335" t="b">
        <v>0</v>
      </c>
    </row>
    <row r="35" spans="1:12" ht="38.25" customHeight="1">
      <c r="A35" s="136"/>
      <c r="B35" s="867"/>
      <c r="C35" s="860" t="s">
        <v>265</v>
      </c>
      <c r="D35" s="860"/>
      <c r="E35" s="860"/>
      <c r="F35" s="860"/>
      <c r="G35" s="860"/>
      <c r="H35" s="860"/>
      <c r="I35" s="860"/>
      <c r="J35" s="861"/>
      <c r="K35" s="136"/>
      <c r="L35" s="335"/>
    </row>
    <row r="36" spans="1:12" ht="18.75" customHeight="1">
      <c r="A36" s="136"/>
      <c r="B36" s="868"/>
      <c r="C36" s="188"/>
      <c r="D36" s="134"/>
      <c r="E36" s="148">
        <f>申請書!$O$20</f>
        <v>4</v>
      </c>
      <c r="F36" s="444" t="s">
        <v>526</v>
      </c>
      <c r="G36" s="189"/>
      <c r="H36" s="189"/>
      <c r="I36" s="190"/>
      <c r="J36" s="135" t="s">
        <v>260</v>
      </c>
      <c r="K36" s="136"/>
      <c r="L36" s="335" t="b">
        <v>0</v>
      </c>
    </row>
    <row r="37" spans="1:12" ht="56.25" customHeight="1">
      <c r="A37" s="136"/>
      <c r="B37" s="862"/>
      <c r="C37" s="860" t="s">
        <v>543</v>
      </c>
      <c r="D37" s="860"/>
      <c r="E37" s="860"/>
      <c r="F37" s="860"/>
      <c r="G37" s="860"/>
      <c r="H37" s="860"/>
      <c r="I37" s="860"/>
      <c r="J37" s="861"/>
      <c r="K37" s="136"/>
      <c r="L37" s="335"/>
    </row>
    <row r="38" spans="1:12" ht="18.75" customHeight="1">
      <c r="A38" s="136"/>
      <c r="B38" s="863"/>
      <c r="C38" s="188"/>
      <c r="D38" s="134"/>
      <c r="E38" s="148">
        <f>申請書!$O$20</f>
        <v>4</v>
      </c>
      <c r="F38" s="444" t="s">
        <v>526</v>
      </c>
      <c r="G38" s="189"/>
      <c r="H38" s="189"/>
      <c r="I38" s="198" t="str">
        <f>IF(療育支援加算!$M$13=0,"",療育支援加算!$M$13)</f>
        <v/>
      </c>
      <c r="J38" s="135" t="s">
        <v>260</v>
      </c>
      <c r="K38" s="136"/>
      <c r="L38" s="335" t="b">
        <f>L20</f>
        <v>0</v>
      </c>
    </row>
    <row r="39" spans="1:12" ht="86.25" customHeight="1">
      <c r="A39" s="443"/>
      <c r="B39" s="191"/>
      <c r="C39" s="865" t="s">
        <v>544</v>
      </c>
      <c r="D39" s="865"/>
      <c r="E39" s="865"/>
      <c r="F39" s="865"/>
      <c r="G39" s="865"/>
      <c r="H39" s="865"/>
      <c r="I39" s="865"/>
      <c r="J39" s="866"/>
      <c r="K39" s="443"/>
      <c r="L39" s="335" t="b">
        <f>L23</f>
        <v>0</v>
      </c>
    </row>
    <row r="40" spans="1:12" ht="18.75" customHeight="1">
      <c r="A40" s="136"/>
      <c r="B40" s="712" t="s">
        <v>277</v>
      </c>
      <c r="C40" s="864"/>
      <c r="D40" s="864"/>
      <c r="E40" s="864"/>
      <c r="F40" s="864"/>
      <c r="G40" s="864"/>
      <c r="H40" s="864"/>
      <c r="I40" s="864"/>
      <c r="J40" s="864"/>
      <c r="K40" s="136"/>
      <c r="L40" s="335"/>
    </row>
    <row r="41" spans="1:12" ht="18.75" customHeight="1">
      <c r="A41" s="136"/>
      <c r="B41" s="864"/>
      <c r="C41" s="864"/>
      <c r="D41" s="864"/>
      <c r="E41" s="864"/>
      <c r="F41" s="864"/>
      <c r="G41" s="864"/>
      <c r="H41" s="864"/>
      <c r="I41" s="864"/>
      <c r="J41" s="864"/>
      <c r="K41" s="136"/>
      <c r="L41" s="335"/>
    </row>
    <row r="42" spans="1:12" ht="18.75" customHeight="1">
      <c r="A42" s="136"/>
      <c r="B42" s="136"/>
      <c r="C42" s="136"/>
      <c r="D42" s="136"/>
      <c r="E42" s="136"/>
      <c r="F42" s="136"/>
      <c r="G42" s="136"/>
      <c r="H42" s="136"/>
      <c r="I42" s="136"/>
      <c r="J42" s="136"/>
      <c r="K42" s="136"/>
      <c r="L42" s="335"/>
    </row>
  </sheetData>
  <mergeCells count="30">
    <mergeCell ref="B30:B31"/>
    <mergeCell ref="C30:J30"/>
    <mergeCell ref="B9:D9"/>
    <mergeCell ref="C13:J13"/>
    <mergeCell ref="C15:J15"/>
    <mergeCell ref="C17:J17"/>
    <mergeCell ref="B13:B14"/>
    <mergeCell ref="C19:J19"/>
    <mergeCell ref="C21:J21"/>
    <mergeCell ref="B15:B16"/>
    <mergeCell ref="B17:B18"/>
    <mergeCell ref="B19:B20"/>
    <mergeCell ref="B26:D26"/>
    <mergeCell ref="C22:J22"/>
    <mergeCell ref="C23:J23"/>
    <mergeCell ref="H1:J1"/>
    <mergeCell ref="B3:J3"/>
    <mergeCell ref="A5:B5"/>
    <mergeCell ref="C5:E5"/>
    <mergeCell ref="B7:H7"/>
    <mergeCell ref="I7:J7"/>
    <mergeCell ref="C37:J37"/>
    <mergeCell ref="B37:B38"/>
    <mergeCell ref="B40:J41"/>
    <mergeCell ref="B32:B33"/>
    <mergeCell ref="C32:J32"/>
    <mergeCell ref="C34:J34"/>
    <mergeCell ref="B35:B36"/>
    <mergeCell ref="C35:J35"/>
    <mergeCell ref="C39:J39"/>
  </mergeCells>
  <phoneticPr fontId="2"/>
  <dataValidations count="1">
    <dataValidation type="list" allowBlank="1" showInputMessage="1" showErrorMessage="1" sqref="B24">
      <formula1>"□,☑"</formula1>
    </dataValidation>
  </dataValidations>
  <hyperlinks>
    <hyperlink ref="M1" location="総括表!A1" display="総括表に戻る"/>
    <hyperlink ref="M21" location="小学校接続加算!A1" display="小学校接続加算の調書はこちら"/>
    <hyperlink ref="M19" location="療育支援加算!A1" display="療育支援加算の調書はこちら"/>
    <hyperlink ref="M22" location="園内研修の実施について!A1" display="園内研修の実施についての調書はこちら"/>
  </hyperlinks>
  <pageMargins left="0.70866141732283472" right="0.31496062992125984" top="0.74803149606299213" bottom="0.74803149606299213" header="0.31496062992125984" footer="0.31496062992125984"/>
  <pageSetup paperSize="9" scale="92" fitToHeight="0" orientation="portrait" blackAndWhite="1" r:id="rId1"/>
  <rowBreaks count="1" manualBreakCount="1">
    <brk id="23"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57150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57150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43" r:id="rId12" name="Check Box 19">
              <controlPr defaultSize="0" autoFill="0" autoLine="0" autoPict="0">
                <anchor moveWithCells="1">
                  <from>
                    <xdr:col>1</xdr:col>
                    <xdr:colOff>180975</xdr:colOff>
                    <xdr:row>29</xdr:row>
                    <xdr:rowOff>342900</xdr:rowOff>
                  </from>
                  <to>
                    <xdr:col>1</xdr:col>
                    <xdr:colOff>485775</xdr:colOff>
                    <xdr:row>29</xdr:row>
                    <xdr:rowOff>666750</xdr:rowOff>
                  </to>
                </anchor>
              </controlPr>
            </control>
          </mc:Choice>
        </mc:AlternateContent>
        <mc:AlternateContent xmlns:mc="http://schemas.openxmlformats.org/markup-compatibility/2006">
          <mc:Choice Requires="x14">
            <control shapeId="26644" r:id="rId13" name="Check Box 20">
              <controlPr defaultSize="0" autoFill="0" autoLine="0" autoPict="0">
                <anchor moveWithCells="1">
                  <from>
                    <xdr:col>1</xdr:col>
                    <xdr:colOff>180975</xdr:colOff>
                    <xdr:row>33</xdr:row>
                    <xdr:rowOff>66675</xdr:rowOff>
                  </from>
                  <to>
                    <xdr:col>1</xdr:col>
                    <xdr:colOff>485775</xdr:colOff>
                    <xdr:row>33</xdr:row>
                    <xdr:rowOff>390525</xdr:rowOff>
                  </to>
                </anchor>
              </controlPr>
            </control>
          </mc:Choice>
        </mc:AlternateContent>
        <mc:AlternateContent xmlns:mc="http://schemas.openxmlformats.org/markup-compatibility/2006">
          <mc:Choice Requires="x14">
            <control shapeId="26646" r:id="rId14" name="Check Box 22">
              <controlPr defaultSize="0" autoFill="0" autoLine="0" autoPict="0">
                <anchor moveWithCells="1">
                  <from>
                    <xdr:col>1</xdr:col>
                    <xdr:colOff>180975</xdr:colOff>
                    <xdr:row>31</xdr:row>
                    <xdr:rowOff>952500</xdr:rowOff>
                  </from>
                  <to>
                    <xdr:col>1</xdr:col>
                    <xdr:colOff>485775</xdr:colOff>
                    <xdr:row>31</xdr:row>
                    <xdr:rowOff>1247775</xdr:rowOff>
                  </to>
                </anchor>
              </controlPr>
            </control>
          </mc:Choice>
        </mc:AlternateContent>
        <mc:AlternateContent xmlns:mc="http://schemas.openxmlformats.org/markup-compatibility/2006">
          <mc:Choice Requires="x14">
            <control shapeId="26648" r:id="rId15" name="Check Box 24">
              <controlPr defaultSize="0" autoFill="0" autoLine="0" autoPict="0">
                <anchor moveWithCells="1">
                  <from>
                    <xdr:col>4</xdr:col>
                    <xdr:colOff>238125</xdr:colOff>
                    <xdr:row>25</xdr:row>
                    <xdr:rowOff>200025</xdr:rowOff>
                  </from>
                  <to>
                    <xdr:col>4</xdr:col>
                    <xdr:colOff>542925</xdr:colOff>
                    <xdr:row>27</xdr:row>
                    <xdr:rowOff>47625</xdr:rowOff>
                  </to>
                </anchor>
              </controlPr>
            </control>
          </mc:Choice>
        </mc:AlternateContent>
        <mc:AlternateContent xmlns:mc="http://schemas.openxmlformats.org/markup-compatibility/2006">
          <mc:Choice Requires="x14">
            <control shapeId="26649" r:id="rId16" name="Check Box 25">
              <controlPr defaultSize="0" autoFill="0" autoLine="0" autoPict="0">
                <anchor moveWithCells="1">
                  <from>
                    <xdr:col>6</xdr:col>
                    <xdr:colOff>238125</xdr:colOff>
                    <xdr:row>26</xdr:row>
                    <xdr:rowOff>180975</xdr:rowOff>
                  </from>
                  <to>
                    <xdr:col>6</xdr:col>
                    <xdr:colOff>542925</xdr:colOff>
                    <xdr:row>28</xdr:row>
                    <xdr:rowOff>28575</xdr:rowOff>
                  </to>
                </anchor>
              </controlPr>
            </control>
          </mc:Choice>
        </mc:AlternateContent>
        <mc:AlternateContent xmlns:mc="http://schemas.openxmlformats.org/markup-compatibility/2006">
          <mc:Choice Requires="x14">
            <control shapeId="26650" r:id="rId17" name="Check Box 26">
              <controlPr defaultSize="0" autoFill="0" autoLine="0" autoPict="0">
                <anchor moveWithCells="1">
                  <from>
                    <xdr:col>8</xdr:col>
                    <xdr:colOff>238125</xdr:colOff>
                    <xdr:row>24</xdr:row>
                    <xdr:rowOff>180975</xdr:rowOff>
                  </from>
                  <to>
                    <xdr:col>8</xdr:col>
                    <xdr:colOff>542925</xdr:colOff>
                    <xdr:row>26</xdr:row>
                    <xdr:rowOff>28575</xdr:rowOff>
                  </to>
                </anchor>
              </controlPr>
            </control>
          </mc:Choice>
        </mc:AlternateContent>
        <mc:AlternateContent xmlns:mc="http://schemas.openxmlformats.org/markup-compatibility/2006">
          <mc:Choice Requires="x14">
            <control shapeId="26651" r:id="rId18" name="Check Box 27">
              <controlPr defaultSize="0" autoFill="0" autoLine="0" autoPict="0">
                <anchor moveWithCells="1">
                  <from>
                    <xdr:col>8</xdr:col>
                    <xdr:colOff>238125</xdr:colOff>
                    <xdr:row>25</xdr:row>
                    <xdr:rowOff>190500</xdr:rowOff>
                  </from>
                  <to>
                    <xdr:col>8</xdr:col>
                    <xdr:colOff>542925</xdr:colOff>
                    <xdr:row>27</xdr:row>
                    <xdr:rowOff>38100</xdr:rowOff>
                  </to>
                </anchor>
              </controlPr>
            </control>
          </mc:Choice>
        </mc:AlternateContent>
        <mc:AlternateContent xmlns:mc="http://schemas.openxmlformats.org/markup-compatibility/2006">
          <mc:Choice Requires="x14">
            <control shapeId="26652" r:id="rId19" name="Check Box 28">
              <controlPr defaultSize="0" autoFill="0" autoLine="0" autoPict="0">
                <anchor moveWithCells="1">
                  <from>
                    <xdr:col>4</xdr:col>
                    <xdr:colOff>238125</xdr:colOff>
                    <xdr:row>24</xdr:row>
                    <xdr:rowOff>200025</xdr:rowOff>
                  </from>
                  <to>
                    <xdr:col>4</xdr:col>
                    <xdr:colOff>542925</xdr:colOff>
                    <xdr:row>26</xdr:row>
                    <xdr:rowOff>47625</xdr:rowOff>
                  </to>
                </anchor>
              </controlPr>
            </control>
          </mc:Choice>
        </mc:AlternateContent>
        <mc:AlternateContent xmlns:mc="http://schemas.openxmlformats.org/markup-compatibility/2006">
          <mc:Choice Requires="x14">
            <control shapeId="26653" r:id="rId20" name="Check Box 29">
              <controlPr defaultSize="0" autoFill="0" autoLine="0" autoPict="0">
                <anchor moveWithCells="1">
                  <from>
                    <xdr:col>6</xdr:col>
                    <xdr:colOff>238125</xdr:colOff>
                    <xdr:row>25</xdr:row>
                    <xdr:rowOff>180975</xdr:rowOff>
                  </from>
                  <to>
                    <xdr:col>6</xdr:col>
                    <xdr:colOff>542925</xdr:colOff>
                    <xdr:row>27</xdr:row>
                    <xdr:rowOff>28575</xdr:rowOff>
                  </to>
                </anchor>
              </controlPr>
            </control>
          </mc:Choice>
        </mc:AlternateContent>
        <mc:AlternateContent xmlns:mc="http://schemas.openxmlformats.org/markup-compatibility/2006">
          <mc:Choice Requires="x14">
            <control shapeId="26654" r:id="rId21" name="Check Box 30">
              <controlPr defaultSize="0" autoFill="0" autoLine="0" autoPict="0">
                <anchor moveWithCells="1">
                  <from>
                    <xdr:col>1</xdr:col>
                    <xdr:colOff>171450</xdr:colOff>
                    <xdr:row>21</xdr:row>
                    <xdr:rowOff>238125</xdr:rowOff>
                  </from>
                  <to>
                    <xdr:col>1</xdr:col>
                    <xdr:colOff>476250</xdr:colOff>
                    <xdr:row>21</xdr:row>
                    <xdr:rowOff>533400</xdr:rowOff>
                  </to>
                </anchor>
              </controlPr>
            </control>
          </mc:Choice>
        </mc:AlternateContent>
        <mc:AlternateContent xmlns:mc="http://schemas.openxmlformats.org/markup-compatibility/2006">
          <mc:Choice Requires="x14">
            <control shapeId="26645" r:id="rId22" name="Check Box 21">
              <controlPr defaultSize="0" autoFill="0" autoLine="0" autoPict="0">
                <anchor moveWithCells="1">
                  <from>
                    <xdr:col>1</xdr:col>
                    <xdr:colOff>180975</xdr:colOff>
                    <xdr:row>34</xdr:row>
                    <xdr:rowOff>219075</xdr:rowOff>
                  </from>
                  <to>
                    <xdr:col>1</xdr:col>
                    <xdr:colOff>485775</xdr:colOff>
                    <xdr:row>35</xdr:row>
                    <xdr:rowOff>57150</xdr:rowOff>
                  </to>
                </anchor>
              </controlPr>
            </control>
          </mc:Choice>
        </mc:AlternateContent>
        <mc:AlternateContent xmlns:mc="http://schemas.openxmlformats.org/markup-compatibility/2006">
          <mc:Choice Requires="x14">
            <control shapeId="26668" r:id="rId23" name="Check Box 44">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69" r:id="rId24" name="Check Box 45">
              <controlPr defaultSize="0" autoFill="0" autoLine="0" autoPict="0">
                <anchor moveWithCells="1">
                  <from>
                    <xdr:col>1</xdr:col>
                    <xdr:colOff>190500</xdr:colOff>
                    <xdr:row>22</xdr:row>
                    <xdr:rowOff>247650</xdr:rowOff>
                  </from>
                  <to>
                    <xdr:col>1</xdr:col>
                    <xdr:colOff>514350</xdr:colOff>
                    <xdr:row>22</xdr:row>
                    <xdr:rowOff>571500</xdr:rowOff>
                  </to>
                </anchor>
              </controlPr>
            </control>
          </mc:Choice>
        </mc:AlternateContent>
        <mc:AlternateContent xmlns:mc="http://schemas.openxmlformats.org/markup-compatibility/2006">
          <mc:Choice Requires="x14">
            <control shapeId="26671" r:id="rId25" name="Check Box 47">
              <controlPr defaultSize="0" autoFill="0" autoLine="0" autoPict="0">
                <anchor moveWithCells="1">
                  <from>
                    <xdr:col>1</xdr:col>
                    <xdr:colOff>180975</xdr:colOff>
                    <xdr:row>38</xdr:row>
                    <xdr:rowOff>419100</xdr:rowOff>
                  </from>
                  <to>
                    <xdr:col>1</xdr:col>
                    <xdr:colOff>504825</xdr:colOff>
                    <xdr:row>38</xdr:row>
                    <xdr:rowOff>742950</xdr:rowOff>
                  </to>
                </anchor>
              </controlPr>
            </control>
          </mc:Choice>
        </mc:AlternateContent>
        <mc:AlternateContent xmlns:mc="http://schemas.openxmlformats.org/markup-compatibility/2006">
          <mc:Choice Requires="x14">
            <control shapeId="26638" r:id="rId26" name="Check Box 14">
              <controlPr defaultSize="0" autoFill="0" autoLine="0" autoPict="0">
                <anchor moveWithCells="1">
                  <from>
                    <xdr:col>1</xdr:col>
                    <xdr:colOff>171450</xdr:colOff>
                    <xdr:row>16</xdr:row>
                    <xdr:rowOff>209550</xdr:rowOff>
                  </from>
                  <to>
                    <xdr:col>1</xdr:col>
                    <xdr:colOff>476250</xdr:colOff>
                    <xdr:row>17</xdr:row>
                    <xdr:rowOff>95250</xdr:rowOff>
                  </to>
                </anchor>
              </controlPr>
            </control>
          </mc:Choice>
        </mc:AlternateContent>
        <mc:AlternateContent xmlns:mc="http://schemas.openxmlformats.org/markup-compatibility/2006">
          <mc:Choice Requires="x14">
            <control shapeId="26640" r:id="rId27" name="Check Box 16">
              <controlPr defaultSize="0" autoFill="0" autoLine="0" autoPict="0">
                <anchor moveWithCells="1">
                  <from>
                    <xdr:col>1</xdr:col>
                    <xdr:colOff>180975</xdr:colOff>
                    <xdr:row>20</xdr:row>
                    <xdr:rowOff>628650</xdr:rowOff>
                  </from>
                  <to>
                    <xdr:col>1</xdr:col>
                    <xdr:colOff>485775</xdr:colOff>
                    <xdr:row>20</xdr:row>
                    <xdr:rowOff>923925</xdr:rowOff>
                  </to>
                </anchor>
              </controlPr>
            </control>
          </mc:Choice>
        </mc:AlternateContent>
        <mc:AlternateContent xmlns:mc="http://schemas.openxmlformats.org/markup-compatibility/2006">
          <mc:Choice Requires="x14">
            <control shapeId="26674" r:id="rId28" name="Check Box 50">
              <controlPr defaultSize="0" autoFill="0" autoLine="0" autoPict="0">
                <anchor moveWithCells="1">
                  <from>
                    <xdr:col>1</xdr:col>
                    <xdr:colOff>171450</xdr:colOff>
                    <xdr:row>18</xdr:row>
                    <xdr:rowOff>314325</xdr:rowOff>
                  </from>
                  <to>
                    <xdr:col>1</xdr:col>
                    <xdr:colOff>457200</xdr:colOff>
                    <xdr:row>19</xdr:row>
                    <xdr:rowOff>19050</xdr:rowOff>
                  </to>
                </anchor>
              </controlPr>
            </control>
          </mc:Choice>
        </mc:AlternateContent>
        <mc:AlternateContent xmlns:mc="http://schemas.openxmlformats.org/markup-compatibility/2006">
          <mc:Choice Requires="x14">
            <control shapeId="26676" r:id="rId29" name="Check Box 52">
              <controlPr defaultSize="0" autoFill="0" autoLine="0" autoPict="0">
                <anchor moveWithCells="1">
                  <from>
                    <xdr:col>1</xdr:col>
                    <xdr:colOff>161925</xdr:colOff>
                    <xdr:row>36</xdr:row>
                    <xdr:rowOff>333375</xdr:rowOff>
                  </from>
                  <to>
                    <xdr:col>1</xdr:col>
                    <xdr:colOff>428625</xdr:colOff>
                    <xdr:row>37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BreakPreview" zoomScale="98" zoomScaleNormal="100" zoomScaleSheetLayoutView="98" workbookViewId="0">
      <selection activeCell="D7" sqref="D7:F7"/>
    </sheetView>
  </sheetViews>
  <sheetFormatPr defaultRowHeight="18.75"/>
  <cols>
    <col min="1" max="1" width="2.625" style="458" customWidth="1"/>
    <col min="2" max="2" width="6.5" style="458" customWidth="1"/>
    <col min="3" max="3" width="11.875" style="458" customWidth="1"/>
    <col min="4" max="4" width="17.625" style="458" customWidth="1"/>
    <col min="5" max="5" width="4.25" style="458" customWidth="1"/>
    <col min="6" max="6" width="23.125" style="458" customWidth="1"/>
    <col min="7" max="7" width="10.875" style="458" customWidth="1"/>
    <col min="8" max="8" width="4.5" style="458" customWidth="1"/>
    <col min="9" max="16384" width="9" style="458"/>
  </cols>
  <sheetData>
    <row r="1" spans="1:12">
      <c r="A1" s="458" t="s">
        <v>546</v>
      </c>
      <c r="I1" s="102" t="s">
        <v>168</v>
      </c>
    </row>
    <row r="2" spans="1:12" ht="19.5" customHeight="1"/>
    <row r="3" spans="1:12" ht="29.25" customHeight="1">
      <c r="A3" s="885" t="s">
        <v>547</v>
      </c>
      <c r="B3" s="885"/>
      <c r="C3" s="885"/>
      <c r="D3" s="885"/>
      <c r="E3" s="885"/>
      <c r="F3" s="885"/>
      <c r="G3" s="885"/>
    </row>
    <row r="4" spans="1:12" ht="21" customHeight="1">
      <c r="A4" s="459"/>
      <c r="B4" s="459"/>
      <c r="C4" s="459"/>
      <c r="D4" s="459"/>
    </row>
    <row r="5" spans="1:12" s="459" customFormat="1" ht="24" customHeight="1">
      <c r="A5" s="886" t="s">
        <v>9</v>
      </c>
      <c r="B5" s="887"/>
      <c r="C5" s="888" t="str">
        <f>申請書!O22</f>
        <v>○○認定こども園</v>
      </c>
      <c r="D5" s="889"/>
      <c r="E5" s="890"/>
      <c r="F5" s="891"/>
      <c r="G5" s="460"/>
      <c r="H5" s="461"/>
      <c r="I5" s="461"/>
      <c r="J5" s="461"/>
      <c r="K5" s="461"/>
      <c r="L5" s="461"/>
    </row>
    <row r="6" spans="1:12" ht="27.75" customHeight="1"/>
    <row r="7" spans="1:12" ht="30" customHeight="1">
      <c r="A7" s="462">
        <v>1</v>
      </c>
      <c r="B7" s="872" t="s">
        <v>548</v>
      </c>
      <c r="C7" s="883"/>
      <c r="D7" s="892"/>
      <c r="E7" s="893"/>
      <c r="F7" s="894"/>
      <c r="G7" s="463"/>
    </row>
    <row r="8" spans="1:12" ht="18" customHeight="1"/>
    <row r="9" spans="1:12" ht="30" customHeight="1">
      <c r="A9" s="462">
        <v>2</v>
      </c>
      <c r="B9" s="878" t="s">
        <v>549</v>
      </c>
      <c r="C9" s="879"/>
      <c r="D9" s="880"/>
      <c r="E9" s="881"/>
      <c r="F9" s="882"/>
      <c r="G9" s="463"/>
    </row>
    <row r="10" spans="1:12" ht="18" customHeight="1"/>
    <row r="11" spans="1:12" ht="30" customHeight="1">
      <c r="A11" s="462">
        <v>3</v>
      </c>
      <c r="B11" s="872" t="s">
        <v>550</v>
      </c>
      <c r="C11" s="883"/>
      <c r="D11" s="880"/>
      <c r="E11" s="881"/>
      <c r="F11" s="882"/>
      <c r="G11" s="463"/>
    </row>
    <row r="12" spans="1:12" ht="22.5" customHeight="1"/>
    <row r="13" spans="1:12" ht="25.5" customHeight="1">
      <c r="A13" s="462">
        <v>4</v>
      </c>
      <c r="B13" s="884" t="s">
        <v>551</v>
      </c>
      <c r="C13" s="884"/>
      <c r="D13" s="464"/>
      <c r="E13" s="464"/>
      <c r="F13" s="464"/>
      <c r="G13" s="464"/>
    </row>
    <row r="14" spans="1:12" ht="112.5" customHeight="1">
      <c r="A14" s="465"/>
      <c r="B14" s="874"/>
      <c r="C14" s="875"/>
      <c r="D14" s="875"/>
      <c r="E14" s="875"/>
      <c r="F14" s="875"/>
      <c r="G14" s="876"/>
      <c r="H14" s="467"/>
      <c r="I14" s="877" t="s">
        <v>554</v>
      </c>
      <c r="J14" s="877"/>
      <c r="K14" s="877"/>
      <c r="L14" s="877"/>
    </row>
    <row r="15" spans="1:12" ht="22.5" customHeight="1">
      <c r="A15" s="465"/>
      <c r="B15" s="464"/>
      <c r="C15" s="464"/>
      <c r="D15" s="464"/>
      <c r="E15" s="464"/>
      <c r="F15" s="464"/>
      <c r="G15" s="464"/>
    </row>
    <row r="16" spans="1:12" ht="25.5" customHeight="1">
      <c r="A16" s="462">
        <v>5</v>
      </c>
      <c r="B16" s="872" t="s">
        <v>552</v>
      </c>
      <c r="C16" s="872"/>
      <c r="D16" s="873"/>
      <c r="E16" s="873"/>
      <c r="F16" s="873"/>
      <c r="G16" s="873"/>
    </row>
    <row r="17" spans="2:9" ht="112.5" customHeight="1">
      <c r="B17" s="874"/>
      <c r="C17" s="875"/>
      <c r="D17" s="875"/>
      <c r="E17" s="875"/>
      <c r="F17" s="875"/>
      <c r="G17" s="876"/>
      <c r="I17" s="466" t="s">
        <v>553</v>
      </c>
    </row>
    <row r="18" spans="2:9">
      <c r="B18" s="464"/>
      <c r="C18" s="464"/>
      <c r="D18" s="464"/>
      <c r="E18" s="464"/>
      <c r="F18" s="464"/>
      <c r="G18" s="464"/>
    </row>
    <row r="19" spans="2:9">
      <c r="B19" s="464"/>
      <c r="C19" s="464"/>
      <c r="D19" s="464"/>
      <c r="E19" s="464"/>
      <c r="F19" s="464"/>
      <c r="G19" s="464"/>
    </row>
    <row r="20" spans="2:9">
      <c r="B20" s="464"/>
      <c r="C20" s="464"/>
      <c r="D20" s="464"/>
      <c r="E20" s="464"/>
      <c r="F20" s="464"/>
      <c r="G20" s="464"/>
    </row>
    <row r="21" spans="2:9">
      <c r="B21" s="464"/>
      <c r="C21" s="464"/>
      <c r="D21" s="464"/>
      <c r="E21" s="464"/>
      <c r="F21" s="464"/>
      <c r="G21" s="464"/>
    </row>
  </sheetData>
  <mergeCells count="16">
    <mergeCell ref="A3:G3"/>
    <mergeCell ref="A5:B5"/>
    <mergeCell ref="C5:D5"/>
    <mergeCell ref="E5:F5"/>
    <mergeCell ref="B7:C7"/>
    <mergeCell ref="D7:F7"/>
    <mergeCell ref="B16:C16"/>
    <mergeCell ref="D16:G16"/>
    <mergeCell ref="B17:G17"/>
    <mergeCell ref="I14:L14"/>
    <mergeCell ref="B9:C9"/>
    <mergeCell ref="D9:F9"/>
    <mergeCell ref="B11:C11"/>
    <mergeCell ref="D11:F11"/>
    <mergeCell ref="B13:C13"/>
    <mergeCell ref="B14:G14"/>
  </mergeCells>
  <phoneticPr fontId="2"/>
  <dataValidations count="1">
    <dataValidation type="list" allowBlank="1" showInputMessage="1" showErrorMessage="1" sqref="D7">
      <formula1>",－,三木市特定教育・保育施設評価,教育センターによる巡回相談（特別支援）,"</formula1>
    </dataValidation>
  </dataValidations>
  <hyperlinks>
    <hyperlink ref="I1" location="総括表!A1" display="総括表に戻る"/>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N36"/>
  <sheetViews>
    <sheetView view="pageBreakPreview" zoomScaleNormal="100" zoomScaleSheetLayoutView="100" workbookViewId="0">
      <selection activeCell="B14" sqref="B14:J15"/>
    </sheetView>
  </sheetViews>
  <sheetFormatPr defaultRowHeight="18.75"/>
  <cols>
    <col min="1" max="1" width="2.625" customWidth="1"/>
    <col min="2" max="2" width="7.375" customWidth="1"/>
    <col min="10" max="10" width="8.25" customWidth="1"/>
    <col min="11" max="11" width="2.5" customWidth="1"/>
    <col min="12" max="12" width="1.125" customWidth="1"/>
  </cols>
  <sheetData>
    <row r="1" spans="1:14">
      <c r="H1" s="580" t="str">
        <f>"令和"&amp;申請書!$V$6&amp;"年"&amp;申請書!$X$6&amp;"月"&amp;申請書!$AA$6&amp;"日"</f>
        <v>令和7年9月1日</v>
      </c>
      <c r="I1" s="580"/>
      <c r="J1" s="580"/>
      <c r="K1" s="471"/>
      <c r="N1" s="102" t="s">
        <v>168</v>
      </c>
    </row>
    <row r="3" spans="1:14" ht="24">
      <c r="B3" s="581" t="s">
        <v>287</v>
      </c>
      <c r="C3" s="504"/>
      <c r="D3" s="504"/>
      <c r="E3" s="504"/>
      <c r="F3" s="504"/>
      <c r="G3" s="504"/>
      <c r="H3" s="504"/>
      <c r="I3" s="504"/>
      <c r="J3" s="504"/>
      <c r="K3" s="469"/>
    </row>
    <row r="4" spans="1:14">
      <c r="A4" s="25"/>
      <c r="B4" s="25"/>
    </row>
    <row r="5" spans="1:14" ht="24" customHeight="1">
      <c r="A5" s="554" t="s">
        <v>9</v>
      </c>
      <c r="B5" s="555"/>
      <c r="C5" s="582" t="str">
        <f>申請書!$O$22</f>
        <v>○○認定こども園</v>
      </c>
      <c r="D5" s="583"/>
      <c r="E5" s="584"/>
      <c r="F5" s="14"/>
      <c r="G5" s="352"/>
      <c r="H5" s="352"/>
      <c r="I5" s="352"/>
      <c r="J5" s="352"/>
      <c r="K5" s="470"/>
      <c r="L5" s="14"/>
      <c r="M5" s="14"/>
    </row>
    <row r="6" spans="1:14">
      <c r="C6" s="19" t="s">
        <v>15</v>
      </c>
    </row>
    <row r="7" spans="1:14" ht="18.75" customHeight="1">
      <c r="C7" s="19"/>
      <c r="D7" s="14"/>
    </row>
    <row r="8" spans="1:14" ht="18.75" customHeight="1">
      <c r="A8" s="274" t="s">
        <v>289</v>
      </c>
      <c r="B8" s="170"/>
      <c r="C8" s="170"/>
      <c r="D8" s="170"/>
      <c r="E8" s="170"/>
      <c r="F8" s="170"/>
      <c r="G8" s="170"/>
      <c r="H8" s="170"/>
      <c r="I8" s="170"/>
      <c r="J8" s="476"/>
      <c r="K8" s="477"/>
      <c r="L8" s="162"/>
    </row>
    <row r="9" spans="1:14" ht="18.75" customHeight="1">
      <c r="A9" s="177"/>
      <c r="B9" s="164"/>
      <c r="C9" s="220"/>
      <c r="D9" s="896" t="s">
        <v>288</v>
      </c>
      <c r="E9" s="896"/>
      <c r="F9" s="220"/>
      <c r="G9" s="896" t="s">
        <v>290</v>
      </c>
      <c r="H9" s="896"/>
      <c r="I9" s="543"/>
      <c r="J9" s="470"/>
      <c r="K9" s="479"/>
      <c r="L9" s="162"/>
    </row>
    <row r="10" spans="1:14" ht="18.75" customHeight="1">
      <c r="A10" s="177"/>
      <c r="B10" s="162"/>
      <c r="C10" s="220"/>
      <c r="D10" s="896" t="s">
        <v>291</v>
      </c>
      <c r="E10" s="896"/>
      <c r="F10" s="220"/>
      <c r="G10" s="896" t="s">
        <v>292</v>
      </c>
      <c r="H10" s="896"/>
      <c r="I10" s="897"/>
      <c r="J10" s="470"/>
      <c r="K10" s="479"/>
      <c r="L10" s="162"/>
    </row>
    <row r="11" spans="1:14" ht="18.75" customHeight="1">
      <c r="A11" s="177"/>
      <c r="B11" s="32"/>
      <c r="C11" s="220"/>
      <c r="D11" s="895" t="s">
        <v>293</v>
      </c>
      <c r="E11" s="895"/>
      <c r="F11" s="898"/>
      <c r="G11" s="898"/>
      <c r="H11" s="898"/>
      <c r="I11" s="898"/>
      <c r="J11" s="898"/>
      <c r="K11" s="484" t="s">
        <v>565</v>
      </c>
      <c r="L11" s="478"/>
    </row>
    <row r="12" spans="1:14" ht="18.75" customHeight="1">
      <c r="A12" s="159"/>
      <c r="B12" s="188"/>
      <c r="C12" s="188"/>
      <c r="D12" s="188"/>
      <c r="E12" s="188"/>
      <c r="F12" s="188"/>
      <c r="G12" s="160"/>
      <c r="H12" s="160"/>
      <c r="I12" s="160"/>
      <c r="J12" s="473"/>
      <c r="K12" s="479"/>
      <c r="L12" s="162"/>
    </row>
    <row r="13" spans="1:14" ht="18.75" customHeight="1">
      <c r="A13" s="274" t="s">
        <v>294</v>
      </c>
      <c r="B13" s="170"/>
      <c r="C13" s="197"/>
      <c r="D13" s="197"/>
      <c r="E13" s="241"/>
      <c r="F13" s="241"/>
      <c r="G13" s="241"/>
      <c r="H13" s="170"/>
      <c r="I13" s="170"/>
      <c r="J13" s="476"/>
      <c r="K13" s="477"/>
      <c r="L13" s="162"/>
    </row>
    <row r="14" spans="1:14" ht="18.75" customHeight="1">
      <c r="A14" s="177"/>
      <c r="B14" s="899"/>
      <c r="C14" s="659"/>
      <c r="D14" s="659"/>
      <c r="E14" s="659"/>
      <c r="F14" s="659"/>
      <c r="G14" s="659"/>
      <c r="H14" s="659"/>
      <c r="I14" s="659"/>
      <c r="J14" s="660"/>
      <c r="K14" s="479"/>
      <c r="L14" s="162"/>
    </row>
    <row r="15" spans="1:14" ht="18.75" customHeight="1">
      <c r="A15" s="177"/>
      <c r="B15" s="558"/>
      <c r="C15" s="559"/>
      <c r="D15" s="559"/>
      <c r="E15" s="559"/>
      <c r="F15" s="559"/>
      <c r="G15" s="559"/>
      <c r="H15" s="559"/>
      <c r="I15" s="559"/>
      <c r="J15" s="560"/>
      <c r="K15" s="479"/>
      <c r="L15" s="162"/>
    </row>
    <row r="16" spans="1:14" ht="18.75" customHeight="1">
      <c r="A16" s="159"/>
      <c r="B16" s="160"/>
      <c r="C16" s="160"/>
      <c r="D16" s="167"/>
      <c r="E16" s="167"/>
      <c r="F16" s="167"/>
      <c r="G16" s="160"/>
      <c r="H16" s="167"/>
      <c r="I16" s="167"/>
      <c r="J16" s="167"/>
      <c r="K16" s="168"/>
      <c r="L16" s="162"/>
    </row>
    <row r="17" spans="1:12" ht="18.75" customHeight="1">
      <c r="A17" s="274" t="s">
        <v>295</v>
      </c>
      <c r="B17" s="170"/>
      <c r="C17" s="170"/>
      <c r="D17" s="170"/>
      <c r="E17" s="170"/>
      <c r="F17" s="170"/>
      <c r="G17" s="170"/>
      <c r="H17" s="170"/>
      <c r="I17" s="170"/>
      <c r="J17" s="476"/>
      <c r="K17" s="479"/>
      <c r="L17" s="162"/>
    </row>
    <row r="18" spans="1:12" ht="18.75" customHeight="1">
      <c r="A18" s="177"/>
      <c r="B18" s="162"/>
      <c r="C18" s="220"/>
      <c r="D18" s="900" t="s">
        <v>296</v>
      </c>
      <c r="E18" s="900"/>
      <c r="F18" s="543"/>
      <c r="G18" s="182"/>
      <c r="H18" s="182"/>
      <c r="I18" s="182"/>
      <c r="J18" s="182"/>
      <c r="K18" s="166"/>
      <c r="L18" s="162"/>
    </row>
    <row r="19" spans="1:12" ht="18.75" customHeight="1">
      <c r="A19" s="177"/>
      <c r="B19" s="162"/>
      <c r="C19" s="220"/>
      <c r="D19" s="900" t="s">
        <v>297</v>
      </c>
      <c r="E19" s="900"/>
      <c r="F19" s="543"/>
      <c r="G19" s="182"/>
      <c r="H19" s="182"/>
      <c r="I19" s="182"/>
      <c r="J19" s="182"/>
      <c r="K19" s="166"/>
      <c r="L19" s="162"/>
    </row>
    <row r="20" spans="1:12" ht="18.75" customHeight="1">
      <c r="A20" s="177"/>
      <c r="B20" s="162"/>
      <c r="C20" s="220"/>
      <c r="D20" s="900" t="s">
        <v>298</v>
      </c>
      <c r="E20" s="900"/>
      <c r="F20" s="543"/>
      <c r="G20" s="219"/>
      <c r="H20" s="219"/>
      <c r="I20" s="219"/>
      <c r="J20" s="480"/>
      <c r="K20" s="275"/>
      <c r="L20" s="162"/>
    </row>
    <row r="21" spans="1:12" ht="18.75" customHeight="1">
      <c r="A21" s="177"/>
      <c r="B21" s="162"/>
      <c r="C21" s="219"/>
      <c r="D21" s="731" t="s">
        <v>299</v>
      </c>
      <c r="E21" s="571"/>
      <c r="F21" s="219"/>
      <c r="G21" s="219"/>
      <c r="H21" s="219"/>
      <c r="I21" s="219"/>
      <c r="J21" s="480"/>
      <c r="K21" s="275"/>
      <c r="L21" s="162"/>
    </row>
    <row r="22" spans="1:12" ht="18.75" customHeight="1">
      <c r="A22" s="177"/>
      <c r="B22" s="162"/>
      <c r="C22" s="162"/>
      <c r="D22" s="906"/>
      <c r="E22" s="907"/>
      <c r="F22" s="907"/>
      <c r="G22" s="907"/>
      <c r="H22" s="907"/>
      <c r="I22" s="907"/>
      <c r="J22" s="908"/>
      <c r="K22" s="483"/>
      <c r="L22" s="162"/>
    </row>
    <row r="23" spans="1:12" ht="18.75" customHeight="1">
      <c r="A23" s="177"/>
      <c r="B23" s="162"/>
      <c r="C23" s="165"/>
      <c r="D23" s="909"/>
      <c r="E23" s="910"/>
      <c r="F23" s="910"/>
      <c r="G23" s="910"/>
      <c r="H23" s="910"/>
      <c r="I23" s="910"/>
      <c r="J23" s="911"/>
      <c r="K23" s="483"/>
      <c r="L23" s="162"/>
    </row>
    <row r="24" spans="1:12" ht="18.75" customHeight="1">
      <c r="A24" s="177"/>
      <c r="B24" s="162"/>
      <c r="C24" s="220"/>
      <c r="D24" s="900" t="s">
        <v>300</v>
      </c>
      <c r="E24" s="900"/>
      <c r="F24" s="543"/>
      <c r="G24" s="219"/>
      <c r="H24" s="219"/>
      <c r="I24" s="219"/>
      <c r="J24" s="480"/>
      <c r="K24" s="275"/>
      <c r="L24" s="162"/>
    </row>
    <row r="25" spans="1:12" ht="18.75" customHeight="1">
      <c r="A25" s="177"/>
      <c r="B25" s="162"/>
      <c r="C25" s="219"/>
      <c r="D25" s="731" t="s">
        <v>301</v>
      </c>
      <c r="E25" s="571"/>
      <c r="F25" s="219"/>
      <c r="G25" s="219"/>
      <c r="H25" s="219"/>
      <c r="I25" s="219"/>
      <c r="J25" s="480"/>
      <c r="K25" s="275"/>
      <c r="L25" s="162"/>
    </row>
    <row r="26" spans="1:12" ht="18.75" customHeight="1">
      <c r="A26" s="177"/>
      <c r="B26" s="162"/>
      <c r="C26" s="162"/>
      <c r="D26" s="903"/>
      <c r="E26" s="904"/>
      <c r="F26" s="904"/>
      <c r="G26" s="904"/>
      <c r="H26" s="904"/>
      <c r="I26" s="904"/>
      <c r="J26" s="905"/>
      <c r="K26" s="483"/>
      <c r="L26" s="162"/>
    </row>
    <row r="27" spans="1:12" ht="18.75" customHeight="1">
      <c r="A27" s="159"/>
      <c r="B27" s="160"/>
      <c r="C27" s="163"/>
      <c r="D27" s="163"/>
      <c r="E27" s="163"/>
      <c r="F27" s="163"/>
      <c r="G27" s="163"/>
      <c r="H27" s="163"/>
      <c r="I27" s="163"/>
      <c r="J27" s="474"/>
      <c r="K27" s="475"/>
      <c r="L27" s="162"/>
    </row>
    <row r="28" spans="1:12" ht="18.75" customHeight="1">
      <c r="A28" s="162"/>
      <c r="B28" s="901" t="s">
        <v>566</v>
      </c>
      <c r="C28" s="901"/>
      <c r="D28" s="901"/>
      <c r="E28" s="901"/>
      <c r="F28" s="901"/>
      <c r="G28" s="901"/>
      <c r="H28" s="901"/>
      <c r="I28" s="901"/>
      <c r="J28" s="901"/>
      <c r="K28" s="470"/>
      <c r="L28" s="162"/>
    </row>
    <row r="29" spans="1:12" ht="18.75" customHeight="1">
      <c r="A29" s="162"/>
      <c r="B29" s="902"/>
      <c r="C29" s="902"/>
      <c r="D29" s="902"/>
      <c r="E29" s="902"/>
      <c r="F29" s="902"/>
      <c r="G29" s="902"/>
      <c r="H29" s="902"/>
      <c r="I29" s="902"/>
      <c r="J29" s="902"/>
      <c r="K29" s="469"/>
      <c r="L29" s="162"/>
    </row>
    <row r="30" spans="1:12" ht="18.75" customHeight="1">
      <c r="A30" s="162"/>
      <c r="B30" s="902"/>
      <c r="C30" s="902"/>
      <c r="D30" s="902"/>
      <c r="E30" s="902"/>
      <c r="F30" s="902"/>
      <c r="G30" s="902"/>
      <c r="H30" s="902"/>
      <c r="I30" s="902"/>
      <c r="J30" s="902"/>
      <c r="K30" s="469"/>
      <c r="L30" s="162"/>
    </row>
    <row r="31" spans="1:12" ht="18.75" customHeight="1">
      <c r="A31" s="162"/>
      <c r="B31" s="902"/>
      <c r="C31" s="902"/>
      <c r="D31" s="902"/>
      <c r="E31" s="902"/>
      <c r="F31" s="902"/>
      <c r="G31" s="902"/>
      <c r="H31" s="902"/>
      <c r="I31" s="902"/>
      <c r="J31" s="902"/>
      <c r="K31" s="469"/>
      <c r="L31" s="162"/>
    </row>
    <row r="32" spans="1:12" ht="18.75" customHeight="1">
      <c r="A32" s="162"/>
      <c r="B32" s="902"/>
      <c r="C32" s="902"/>
      <c r="D32" s="902"/>
      <c r="E32" s="902"/>
      <c r="F32" s="902"/>
      <c r="G32" s="902"/>
      <c r="H32" s="902"/>
      <c r="I32" s="902"/>
      <c r="J32" s="902"/>
      <c r="K32" s="469"/>
      <c r="L32" s="162"/>
    </row>
    <row r="33" spans="1:12" ht="18.75" customHeight="1">
      <c r="A33" s="162"/>
      <c r="B33" s="902"/>
      <c r="C33" s="902"/>
      <c r="D33" s="902"/>
      <c r="E33" s="902"/>
      <c r="F33" s="902"/>
      <c r="G33" s="902"/>
      <c r="H33" s="902"/>
      <c r="I33" s="902"/>
      <c r="J33" s="902"/>
      <c r="K33" s="169"/>
      <c r="L33" s="162"/>
    </row>
    <row r="34" spans="1:12" ht="18.75" customHeight="1">
      <c r="A34" s="162"/>
      <c r="B34" s="902"/>
      <c r="C34" s="902"/>
      <c r="D34" s="902"/>
      <c r="E34" s="902"/>
      <c r="F34" s="902"/>
      <c r="G34" s="902"/>
      <c r="H34" s="902"/>
      <c r="I34" s="902"/>
      <c r="J34" s="902"/>
      <c r="K34" s="472"/>
      <c r="L34" s="162"/>
    </row>
    <row r="35" spans="1:12" ht="18.75" customHeight="1">
      <c r="A35" s="162"/>
      <c r="B35" s="162"/>
      <c r="C35" s="158"/>
      <c r="D35" s="158"/>
      <c r="E35" s="158"/>
      <c r="F35" s="158"/>
      <c r="G35" s="158"/>
      <c r="H35" s="158"/>
      <c r="I35" s="158"/>
      <c r="J35" s="158"/>
      <c r="K35" s="472"/>
      <c r="L35" s="162"/>
    </row>
    <row r="36" spans="1:12" ht="18.75" customHeight="1">
      <c r="A36" s="162"/>
      <c r="B36" s="162"/>
      <c r="C36" s="162"/>
      <c r="D36" s="162"/>
      <c r="E36" s="162"/>
      <c r="F36" s="162"/>
      <c r="G36" s="162"/>
      <c r="H36" s="162"/>
      <c r="I36" s="162"/>
      <c r="J36" s="162"/>
      <c r="K36" s="470"/>
      <c r="L36" s="162"/>
    </row>
  </sheetData>
  <mergeCells count="20">
    <mergeCell ref="B14:J15"/>
    <mergeCell ref="D24:F24"/>
    <mergeCell ref="D25:E25"/>
    <mergeCell ref="B28:J34"/>
    <mergeCell ref="D26:J26"/>
    <mergeCell ref="D18:F18"/>
    <mergeCell ref="D19:F19"/>
    <mergeCell ref="D20:F20"/>
    <mergeCell ref="D21:E21"/>
    <mergeCell ref="D22:J23"/>
    <mergeCell ref="H1:J1"/>
    <mergeCell ref="B3:J3"/>
    <mergeCell ref="A5:B5"/>
    <mergeCell ref="C5:E5"/>
    <mergeCell ref="D11:E11"/>
    <mergeCell ref="G10:I10"/>
    <mergeCell ref="G9:I9"/>
    <mergeCell ref="F11:J11"/>
    <mergeCell ref="D9:E9"/>
    <mergeCell ref="D10:E10"/>
  </mergeCells>
  <phoneticPr fontId="2"/>
  <hyperlinks>
    <hyperlink ref="N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J47"/>
  <sheetViews>
    <sheetView tabSelected="1" view="pageBreakPreview" zoomScale="115" zoomScaleNormal="100" zoomScaleSheetLayoutView="115" workbookViewId="0">
      <selection activeCell="S18" sqref="S18"/>
    </sheetView>
  </sheetViews>
  <sheetFormatPr defaultRowHeight="13.5"/>
  <cols>
    <col min="1" max="35" width="2.625" style="81" customWidth="1"/>
    <col min="36" max="36" width="10.625" style="81" customWidth="1"/>
    <col min="37" max="63" width="2.625" style="81" customWidth="1"/>
    <col min="64" max="16384" width="9" style="81"/>
  </cols>
  <sheetData>
    <row r="1" spans="1:36" ht="18" customHeight="1">
      <c r="A1" s="80" t="s">
        <v>81</v>
      </c>
      <c r="AG1" s="81" t="s">
        <v>315</v>
      </c>
      <c r="AJ1" s="237">
        <v>45748</v>
      </c>
    </row>
    <row r="2" spans="1:36" ht="18" customHeight="1"/>
    <row r="3" spans="1:36" ht="18" customHeight="1">
      <c r="C3" s="82" t="s">
        <v>85</v>
      </c>
      <c r="D3" s="83"/>
      <c r="E3" s="84">
        <v>7</v>
      </c>
      <c r="F3" s="497" t="s">
        <v>82</v>
      </c>
      <c r="G3" s="497"/>
      <c r="H3" s="497"/>
      <c r="I3" s="497"/>
      <c r="J3" s="497"/>
      <c r="K3" s="497"/>
      <c r="L3" s="497"/>
      <c r="M3" s="497"/>
      <c r="N3" s="497"/>
      <c r="O3" s="497"/>
      <c r="P3" s="497"/>
      <c r="Q3" s="497"/>
      <c r="R3" s="497"/>
      <c r="S3" s="497"/>
      <c r="T3" s="498" t="s">
        <v>83</v>
      </c>
      <c r="U3" s="498"/>
      <c r="V3" s="498"/>
      <c r="W3" s="498"/>
      <c r="X3" s="498"/>
      <c r="Y3" s="498"/>
      <c r="Z3" s="498"/>
      <c r="AA3" s="498"/>
      <c r="AB3" s="85" t="s">
        <v>84</v>
      </c>
    </row>
    <row r="4" spans="1:36" ht="18" customHeight="1"/>
    <row r="5" spans="1:36" ht="18" customHeight="1">
      <c r="T5" s="505" t="s">
        <v>96</v>
      </c>
      <c r="U5" s="506"/>
      <c r="V5" s="506"/>
      <c r="W5" s="506"/>
      <c r="X5" s="506"/>
      <c r="Y5" s="506"/>
      <c r="Z5" s="506"/>
      <c r="AA5" s="506"/>
      <c r="AB5" s="506"/>
      <c r="AC5" s="506"/>
    </row>
    <row r="6" spans="1:36" ht="18" customHeight="1">
      <c r="T6" s="81" t="s">
        <v>85</v>
      </c>
      <c r="V6" s="86">
        <v>7</v>
      </c>
      <c r="W6" s="81" t="s">
        <v>86</v>
      </c>
      <c r="X6" s="507">
        <v>9</v>
      </c>
      <c r="Y6" s="507"/>
      <c r="Z6" s="81" t="s">
        <v>87</v>
      </c>
      <c r="AA6" s="507">
        <v>1</v>
      </c>
      <c r="AB6" s="507"/>
      <c r="AC6" s="81" t="s">
        <v>88</v>
      </c>
    </row>
    <row r="7" spans="1:36" ht="18" customHeight="1"/>
    <row r="8" spans="1:36" ht="18" customHeight="1">
      <c r="B8" s="81" t="s">
        <v>89</v>
      </c>
    </row>
    <row r="9" spans="1:36" ht="18" customHeight="1"/>
    <row r="10" spans="1:36" ht="18" customHeight="1">
      <c r="P10" s="81" t="s">
        <v>90</v>
      </c>
      <c r="S10" s="87"/>
      <c r="T10" s="508"/>
      <c r="U10" s="508"/>
      <c r="V10" s="508"/>
      <c r="W10" s="508"/>
      <c r="X10" s="508"/>
      <c r="Y10" s="508"/>
      <c r="Z10" s="508"/>
      <c r="AA10" s="508"/>
      <c r="AB10" s="508"/>
      <c r="AC10" s="508"/>
      <c r="AD10" s="508"/>
    </row>
    <row r="11" spans="1:36" ht="18" customHeight="1">
      <c r="P11" s="81" t="s">
        <v>91</v>
      </c>
      <c r="S11" s="87"/>
      <c r="T11" s="508"/>
      <c r="U11" s="508"/>
      <c r="V11" s="508"/>
      <c r="W11" s="508"/>
      <c r="X11" s="508"/>
      <c r="Y11" s="508"/>
      <c r="Z11" s="508"/>
      <c r="AA11" s="508"/>
      <c r="AB11" s="508"/>
      <c r="AC11" s="508"/>
      <c r="AD11" s="508"/>
    </row>
    <row r="12" spans="1:36" ht="18" customHeight="1"/>
    <row r="13" spans="1:36" ht="18" customHeight="1">
      <c r="C13" s="499" t="str">
        <f>"　令和"&amp;E3&amp;"年度の公定価格（認定こども園）に係る加算項目及び減算調整項目について，下記のとおり届け出ます。"</f>
        <v>　令和7年度の公定価格（認定こども園）に係る加算項目及び減算調整項目について，下記のとおり届け出ます。</v>
      </c>
      <c r="D13" s="500"/>
      <c r="E13" s="500"/>
      <c r="F13" s="500"/>
      <c r="G13" s="500"/>
      <c r="H13" s="500"/>
      <c r="I13" s="500"/>
      <c r="J13" s="500"/>
      <c r="K13" s="500"/>
      <c r="L13" s="500"/>
      <c r="M13" s="500"/>
      <c r="N13" s="500"/>
      <c r="O13" s="500"/>
      <c r="P13" s="500"/>
      <c r="Q13" s="500"/>
      <c r="R13" s="500"/>
      <c r="S13" s="500"/>
      <c r="T13" s="500"/>
      <c r="U13" s="500"/>
      <c r="V13" s="500"/>
      <c r="W13" s="500"/>
      <c r="X13" s="500"/>
      <c r="Y13" s="500"/>
      <c r="Z13" s="500"/>
      <c r="AA13" s="500"/>
      <c r="AB13" s="500"/>
    </row>
    <row r="14" spans="1:36" ht="18" customHeight="1">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row>
    <row r="15" spans="1:36" ht="18" customHeight="1">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row>
    <row r="16" spans="1:36" ht="18" customHeight="1"/>
    <row r="17" spans="2:28" ht="18" customHeight="1"/>
    <row r="18" spans="2:28" ht="18" customHeight="1">
      <c r="O18" s="501" t="s">
        <v>92</v>
      </c>
      <c r="P18" s="502"/>
    </row>
    <row r="19" spans="2:28" ht="18" customHeight="1">
      <c r="O19" s="88"/>
      <c r="P19" s="73"/>
    </row>
    <row r="20" spans="2:28" ht="18" customHeight="1">
      <c r="B20" s="81">
        <v>1</v>
      </c>
      <c r="D20" s="81" t="s">
        <v>115</v>
      </c>
      <c r="I20" s="87"/>
      <c r="J20" s="79"/>
      <c r="K20" s="81" t="s">
        <v>85</v>
      </c>
      <c r="M20" s="86">
        <v>7</v>
      </c>
      <c r="N20" s="81" t="s">
        <v>86</v>
      </c>
      <c r="O20" s="507">
        <v>4</v>
      </c>
      <c r="P20" s="507"/>
      <c r="Q20" s="81" t="s">
        <v>87</v>
      </c>
      <c r="R20" s="79" t="s">
        <v>116</v>
      </c>
      <c r="S20" s="81" t="s">
        <v>85</v>
      </c>
      <c r="U20" s="86">
        <v>8</v>
      </c>
      <c r="V20" s="81" t="s">
        <v>86</v>
      </c>
      <c r="W20" s="507">
        <v>3</v>
      </c>
      <c r="X20" s="507"/>
      <c r="Y20" s="81" t="s">
        <v>87</v>
      </c>
      <c r="Z20" s="79"/>
      <c r="AA20" s="79"/>
      <c r="AB20" s="79"/>
    </row>
    <row r="21" spans="2:28" ht="18" customHeight="1">
      <c r="I21" s="87"/>
      <c r="J21" s="79"/>
      <c r="K21" s="79"/>
      <c r="L21" s="79"/>
      <c r="M21" s="79"/>
      <c r="N21" s="79"/>
      <c r="O21" s="79"/>
      <c r="P21" s="79"/>
      <c r="Q21" s="79"/>
      <c r="R21" s="79"/>
      <c r="S21" s="79"/>
      <c r="T21" s="79"/>
      <c r="U21" s="79"/>
      <c r="V21" s="79"/>
      <c r="W21" s="79"/>
      <c r="X21" s="79"/>
      <c r="Y21" s="79"/>
      <c r="Z21" s="79"/>
      <c r="AA21" s="79"/>
      <c r="AB21" s="79"/>
    </row>
    <row r="22" spans="2:28" ht="18" customHeight="1">
      <c r="B22" s="81">
        <v>2</v>
      </c>
      <c r="D22" s="81" t="s">
        <v>114</v>
      </c>
      <c r="I22" s="87"/>
      <c r="J22" s="79"/>
      <c r="K22" s="510" t="s">
        <v>117</v>
      </c>
      <c r="L22" s="511"/>
      <c r="M22" s="511"/>
      <c r="N22" s="511"/>
      <c r="O22" s="509" t="s">
        <v>98</v>
      </c>
      <c r="P22" s="509"/>
      <c r="Q22" s="509"/>
      <c r="R22" s="509"/>
      <c r="S22" s="509"/>
      <c r="T22" s="509"/>
      <c r="U22" s="509"/>
      <c r="V22" s="509"/>
      <c r="W22" s="509"/>
      <c r="X22" s="509"/>
      <c r="Y22" s="509"/>
      <c r="Z22" s="509"/>
      <c r="AA22" s="79"/>
      <c r="AB22" s="79"/>
    </row>
    <row r="23" spans="2:28" ht="18" customHeight="1">
      <c r="I23" s="87"/>
      <c r="J23" s="79"/>
      <c r="K23" s="510" t="s">
        <v>152</v>
      </c>
      <c r="L23" s="511"/>
      <c r="M23" s="511"/>
      <c r="N23" s="511"/>
      <c r="O23" s="509" t="s">
        <v>35</v>
      </c>
      <c r="P23" s="509"/>
      <c r="Q23" s="509"/>
      <c r="R23" s="509"/>
      <c r="S23" s="509"/>
      <c r="T23" s="509"/>
      <c r="U23" s="509"/>
      <c r="V23" s="509"/>
      <c r="W23" s="509"/>
      <c r="X23" s="509"/>
      <c r="Y23" s="509"/>
      <c r="Z23" s="509"/>
      <c r="AA23" s="79"/>
      <c r="AB23" s="79"/>
    </row>
    <row r="24" spans="2:28" ht="18" customHeight="1">
      <c r="I24" s="87"/>
      <c r="J24" s="79"/>
      <c r="K24" s="510" t="s">
        <v>118</v>
      </c>
      <c r="L24" s="511"/>
      <c r="M24" s="511"/>
      <c r="N24" s="511"/>
      <c r="O24" s="509"/>
      <c r="P24" s="509"/>
      <c r="Q24" s="509"/>
      <c r="R24" s="509"/>
      <c r="S24" s="509"/>
      <c r="T24" s="509"/>
      <c r="U24" s="509"/>
      <c r="V24" s="509"/>
      <c r="W24" s="509"/>
      <c r="X24" s="509"/>
      <c r="Y24" s="509"/>
      <c r="Z24" s="509"/>
      <c r="AA24" s="79"/>
      <c r="AB24" s="79"/>
    </row>
    <row r="25" spans="2:28" ht="18" customHeight="1">
      <c r="I25" s="87"/>
      <c r="J25" s="79"/>
      <c r="K25" s="510" t="s">
        <v>119</v>
      </c>
      <c r="L25" s="511"/>
      <c r="M25" s="511"/>
      <c r="N25" s="511"/>
      <c r="O25" s="510" t="s">
        <v>120</v>
      </c>
      <c r="P25" s="511"/>
      <c r="Q25" s="512"/>
      <c r="R25" s="512"/>
      <c r="S25" s="510" t="s">
        <v>121</v>
      </c>
      <c r="T25" s="511"/>
      <c r="U25" s="512"/>
      <c r="V25" s="512"/>
      <c r="W25" s="510" t="s">
        <v>122</v>
      </c>
      <c r="X25" s="511"/>
      <c r="Y25" s="512"/>
      <c r="Z25" s="512"/>
      <c r="AA25" s="79"/>
      <c r="AB25" s="79"/>
    </row>
    <row r="26" spans="2:28" ht="18" customHeight="1">
      <c r="I26" s="87"/>
      <c r="J26" s="79"/>
      <c r="K26" s="511"/>
      <c r="L26" s="511"/>
      <c r="M26" s="511"/>
      <c r="N26" s="511"/>
      <c r="O26" s="510"/>
      <c r="P26" s="511"/>
      <c r="Q26" s="511"/>
      <c r="R26" s="511"/>
      <c r="S26" s="511"/>
      <c r="T26" s="511"/>
      <c r="U26" s="510" t="s">
        <v>123</v>
      </c>
      <c r="V26" s="511"/>
      <c r="W26" s="511"/>
      <c r="X26" s="513">
        <f>$Q$25+$U$25+$Y$25</f>
        <v>0</v>
      </c>
      <c r="Y26" s="513"/>
      <c r="Z26" s="513"/>
      <c r="AA26" s="79"/>
      <c r="AB26" s="79"/>
    </row>
    <row r="27" spans="2:28" ht="18" customHeight="1">
      <c r="I27" s="87"/>
      <c r="J27" s="79"/>
      <c r="K27" s="79"/>
      <c r="L27" s="79"/>
      <c r="M27" s="79"/>
      <c r="N27" s="79"/>
      <c r="O27" s="79"/>
      <c r="P27" s="79"/>
      <c r="Q27" s="79"/>
      <c r="R27" s="79"/>
      <c r="S27" s="79"/>
      <c r="T27" s="79"/>
      <c r="U27" s="79"/>
      <c r="V27" s="79"/>
      <c r="W27" s="79"/>
      <c r="X27" s="79"/>
      <c r="Y27" s="79"/>
      <c r="Z27" s="79"/>
      <c r="AA27" s="79"/>
      <c r="AB27" s="79"/>
    </row>
    <row r="28" spans="2:28" ht="18" customHeight="1">
      <c r="B28" s="81">
        <v>3</v>
      </c>
      <c r="D28" s="81" t="s">
        <v>124</v>
      </c>
      <c r="I28" s="87"/>
      <c r="J28" s="79"/>
      <c r="K28" s="79"/>
      <c r="L28" s="79"/>
      <c r="M28" s="79"/>
      <c r="N28" s="79"/>
      <c r="O28" s="79"/>
      <c r="P28" s="79"/>
      <c r="Q28" s="79"/>
      <c r="R28" s="79"/>
      <c r="S28" s="79"/>
      <c r="T28" s="79"/>
      <c r="U28" s="79"/>
      <c r="V28" s="79"/>
      <c r="W28" s="79"/>
      <c r="X28" s="79"/>
      <c r="Y28" s="79"/>
      <c r="Z28" s="79"/>
      <c r="AA28" s="79"/>
      <c r="AB28" s="79"/>
    </row>
    <row r="29" spans="2:28" ht="18" customHeight="1"/>
    <row r="30" spans="2:28" ht="18" customHeight="1">
      <c r="D30" s="503" t="s">
        <v>97</v>
      </c>
      <c r="E30" s="504"/>
      <c r="F30" s="504"/>
      <c r="G30" s="504"/>
      <c r="H30" s="504"/>
      <c r="I30" s="504"/>
      <c r="J30" s="504"/>
      <c r="K30" s="504"/>
      <c r="L30" s="504"/>
      <c r="M30" s="504"/>
      <c r="N30" s="504"/>
      <c r="O30" s="504"/>
      <c r="P30" s="504"/>
      <c r="Q30" s="504"/>
      <c r="R30" s="504"/>
      <c r="S30" s="504"/>
      <c r="T30" s="504"/>
      <c r="U30" s="504"/>
      <c r="V30" s="504"/>
      <c r="W30" s="504"/>
      <c r="X30" s="504"/>
      <c r="Y30" s="504"/>
      <c r="Z30" s="504"/>
      <c r="AA30" s="504"/>
      <c r="AB30" s="504"/>
    </row>
    <row r="31" spans="2:28" ht="18" customHeight="1"/>
    <row r="32" spans="2:28" ht="18" customHeight="1">
      <c r="B32" s="81">
        <v>4</v>
      </c>
      <c r="D32" s="81" t="s">
        <v>93</v>
      </c>
    </row>
    <row r="33" spans="4:4" ht="18" customHeight="1"/>
    <row r="34" spans="4:4" ht="18" customHeight="1">
      <c r="D34" s="81" t="s">
        <v>94</v>
      </c>
    </row>
    <row r="35" spans="4:4" ht="18" customHeight="1"/>
    <row r="36" spans="4:4" ht="18" customHeight="1">
      <c r="D36" s="81" t="s">
        <v>95</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O25:P25"/>
    <mergeCell ref="Q25:R25"/>
    <mergeCell ref="K23:N23"/>
    <mergeCell ref="O23:Z23"/>
    <mergeCell ref="U26:W26"/>
    <mergeCell ref="X26:Z26"/>
    <mergeCell ref="K25:N26"/>
    <mergeCell ref="S25:T25"/>
    <mergeCell ref="U25:V25"/>
    <mergeCell ref="W25:X25"/>
    <mergeCell ref="Y25:Z25"/>
    <mergeCell ref="O26:T26"/>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1:S39"/>
  <sheetViews>
    <sheetView view="pageBreakPreview" zoomScaleNormal="100" zoomScaleSheetLayoutView="100" workbookViewId="0">
      <selection activeCell="O1" sqref="O1"/>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580" t="str">
        <f>"令和"&amp;申請書!$V$6&amp;"年"&amp;申請書!$X$6&amp;"月"&amp;申請書!$AA$6&amp;"日"</f>
        <v>令和7年9月1日</v>
      </c>
      <c r="K1" s="580"/>
      <c r="L1" s="580"/>
      <c r="M1" s="504"/>
      <c r="O1" s="102" t="s">
        <v>168</v>
      </c>
      <c r="Q1" s="236"/>
    </row>
    <row r="3" spans="1:19" ht="24">
      <c r="B3" s="581" t="s">
        <v>308</v>
      </c>
      <c r="C3" s="504"/>
      <c r="D3" s="504"/>
      <c r="E3" s="504"/>
      <c r="F3" s="504"/>
      <c r="G3" s="504"/>
      <c r="H3" s="504"/>
      <c r="I3" s="504"/>
      <c r="J3" s="504"/>
      <c r="K3" s="504"/>
      <c r="L3" s="504"/>
      <c r="M3" s="504"/>
    </row>
    <row r="4" spans="1:19">
      <c r="A4" s="25"/>
      <c r="B4" s="25"/>
    </row>
    <row r="5" spans="1:19" ht="24" customHeight="1">
      <c r="A5" s="554" t="s">
        <v>9</v>
      </c>
      <c r="B5" s="555"/>
      <c r="C5" s="582" t="str">
        <f>申請書!$O$22</f>
        <v>○○認定こども園</v>
      </c>
      <c r="D5" s="583"/>
      <c r="E5" s="583"/>
      <c r="F5" s="583"/>
      <c r="G5" s="358"/>
      <c r="H5" s="14"/>
      <c r="I5" s="352"/>
      <c r="J5" s="352"/>
      <c r="K5" s="352"/>
      <c r="L5" s="352"/>
      <c r="M5" s="14"/>
    </row>
    <row r="6" spans="1:19">
      <c r="C6" s="19"/>
    </row>
    <row r="7" spans="1:19" ht="19.5" thickBot="1">
      <c r="B7" s="235" t="s">
        <v>309</v>
      </c>
      <c r="C7" s="19"/>
      <c r="D7" s="14"/>
      <c r="E7" s="14"/>
      <c r="O7" s="102" t="s">
        <v>310</v>
      </c>
    </row>
    <row r="8" spans="1:19" ht="37.5" customHeight="1" thickBot="1">
      <c r="A8" s="182"/>
      <c r="B8" s="182"/>
      <c r="C8" s="182"/>
      <c r="D8" s="182"/>
      <c r="E8" s="182"/>
      <c r="F8" s="182"/>
      <c r="G8" s="182"/>
      <c r="H8" s="182"/>
      <c r="I8" s="182"/>
      <c r="J8" s="251" t="s">
        <v>279</v>
      </c>
      <c r="K8" s="252" t="str">
        <f>IF($J$16="","非該当",IF(AND($J$16&gt;=400,$R$9&gt;=2,$N$31=TRUE),"該当","非該当"))</f>
        <v>非該当</v>
      </c>
      <c r="L8" s="912" t="str">
        <f>IF($K$8="非該当","",IF(AND($J$16&gt;=400,$J$16&lt;800),"400時間以上800時間未満",IF(AND($J$16&gt;=800,$J$16&lt;1200),"800時間以上1200時間未満","1200時間以上")))</f>
        <v/>
      </c>
      <c r="M8" s="913"/>
      <c r="R8" t="s">
        <v>333</v>
      </c>
      <c r="S8" t="s">
        <v>334</v>
      </c>
    </row>
    <row r="9" spans="1:19" ht="18.75" customHeight="1">
      <c r="A9" s="182" t="s">
        <v>311</v>
      </c>
      <c r="B9" s="234"/>
      <c r="C9" s="234"/>
      <c r="D9" s="234"/>
      <c r="E9" s="234"/>
      <c r="F9" s="234"/>
      <c r="G9" s="234"/>
      <c r="H9" s="234"/>
      <c r="I9" s="182"/>
      <c r="J9" s="182"/>
      <c r="K9" s="182"/>
      <c r="L9" s="182"/>
      <c r="M9" s="182"/>
      <c r="R9">
        <f>COUNTIF($N$23:$N$27,TRUE)</f>
        <v>0</v>
      </c>
      <c r="S9" t="str">
        <f>IF($K$8="非該当","",IF(AND($J$16&gt;=400,$J$16&lt;800),400,IF(AND($J$16&gt;=800,$J$16&lt;1200),800,1200)))</f>
        <v/>
      </c>
    </row>
    <row r="10" spans="1:19" ht="35.25" customHeight="1">
      <c r="A10" s="182"/>
      <c r="B10" s="914" t="s">
        <v>11</v>
      </c>
      <c r="C10" s="655"/>
      <c r="D10" s="238" t="s">
        <v>272</v>
      </c>
      <c r="E10" s="238" t="s">
        <v>314</v>
      </c>
      <c r="F10" s="239" t="s">
        <v>317</v>
      </c>
      <c r="G10" s="243" t="s">
        <v>322</v>
      </c>
      <c r="H10" s="916" t="s">
        <v>316</v>
      </c>
      <c r="I10" s="666"/>
      <c r="J10" s="239" t="s">
        <v>312</v>
      </c>
      <c r="K10" s="915" t="s">
        <v>313</v>
      </c>
      <c r="L10" s="657"/>
      <c r="M10" s="657"/>
    </row>
    <row r="11" spans="1:19" ht="21.95" customHeight="1">
      <c r="A11" s="182"/>
      <c r="B11" s="917"/>
      <c r="C11" s="587"/>
      <c r="D11" s="244"/>
      <c r="E11" s="195" t="str">
        <f>IF(D11="","",(DATEDIF(D11,申請書!$AJ$1,"Y")))</f>
        <v/>
      </c>
      <c r="F11" s="240"/>
      <c r="G11" s="242"/>
      <c r="H11" s="173"/>
      <c r="I11" s="173"/>
      <c r="J11" s="173"/>
      <c r="K11" s="587"/>
      <c r="L11" s="587"/>
      <c r="M11" s="587"/>
    </row>
    <row r="12" spans="1:19" ht="21.95" customHeight="1">
      <c r="A12" s="182"/>
      <c r="B12" s="917"/>
      <c r="C12" s="587"/>
      <c r="D12" s="486"/>
      <c r="E12" s="195" t="str">
        <f>IF(D12="","",(DATEDIF(D12,申請書!$AJ$1,"Y")))</f>
        <v/>
      </c>
      <c r="F12" s="240"/>
      <c r="G12" s="242"/>
      <c r="H12" s="487"/>
      <c r="I12" s="487"/>
      <c r="J12" s="487"/>
      <c r="K12" s="847"/>
      <c r="L12" s="847"/>
      <c r="M12" s="847"/>
    </row>
    <row r="13" spans="1:19" ht="21.95" customHeight="1">
      <c r="A13" s="182"/>
      <c r="B13" s="917"/>
      <c r="C13" s="587"/>
      <c r="D13" s="245"/>
      <c r="E13" s="195" t="str">
        <f>IF(D13="","",(DATEDIF(D13,申請書!$AJ$1,"Y")))</f>
        <v/>
      </c>
      <c r="F13" s="240"/>
      <c r="G13" s="242"/>
      <c r="H13" s="487"/>
      <c r="I13" s="487"/>
      <c r="J13" s="487"/>
      <c r="K13" s="847"/>
      <c r="L13" s="847"/>
      <c r="M13" s="847"/>
    </row>
    <row r="14" spans="1:19" ht="21.95" customHeight="1">
      <c r="A14" s="182"/>
      <c r="B14" s="917"/>
      <c r="C14" s="587"/>
      <c r="D14" s="244"/>
      <c r="E14" s="195" t="str">
        <f>IF(D14="","",(DATEDIF(D14,申請書!$AJ$1,"Y")))</f>
        <v/>
      </c>
      <c r="F14" s="240"/>
      <c r="G14" s="242"/>
      <c r="H14" s="487"/>
      <c r="I14" s="487"/>
      <c r="J14" s="487"/>
      <c r="K14" s="847"/>
      <c r="L14" s="847"/>
      <c r="M14" s="847"/>
    </row>
    <row r="15" spans="1:19" ht="21.95" customHeight="1" thickBot="1">
      <c r="A15" s="182"/>
      <c r="B15" s="917"/>
      <c r="C15" s="587"/>
      <c r="D15" s="486"/>
      <c r="E15" s="195" t="str">
        <f>IF(D15="","",(DATEDIF(D15,申請書!$AJ$1,"Y")))</f>
        <v/>
      </c>
      <c r="F15" s="240"/>
      <c r="G15" s="242"/>
      <c r="H15" s="487"/>
      <c r="I15" s="487"/>
      <c r="J15" s="495"/>
      <c r="K15" s="847"/>
      <c r="L15" s="847"/>
      <c r="M15" s="847"/>
    </row>
    <row r="16" spans="1:19" s="233" customFormat="1" ht="21.95" customHeight="1" thickBot="1">
      <c r="A16" s="182"/>
      <c r="B16" s="232"/>
      <c r="C16" s="182"/>
      <c r="D16" s="246"/>
      <c r="E16" s="182"/>
      <c r="F16" s="918" t="s">
        <v>323</v>
      </c>
      <c r="G16" s="919"/>
      <c r="H16" s="919"/>
      <c r="I16" s="919"/>
      <c r="J16" s="247" t="str">
        <f>IF(SUM($J$11:$J$15)=0,"",SUM($J$11:$J$15))</f>
        <v/>
      </c>
      <c r="K16" s="182" t="s">
        <v>24</v>
      </c>
      <c r="L16" s="182"/>
      <c r="M16" s="182"/>
    </row>
    <row r="17" spans="1:14" s="233" customFormat="1" ht="21.95" customHeight="1">
      <c r="A17" s="182"/>
      <c r="B17" s="920" t="s">
        <v>320</v>
      </c>
      <c r="C17" s="921"/>
      <c r="D17" s="921"/>
      <c r="E17" s="921"/>
      <c r="F17" s="921"/>
      <c r="G17" s="921"/>
      <c r="H17" s="921"/>
      <c r="I17" s="921"/>
      <c r="J17" s="921"/>
      <c r="K17" s="921"/>
      <c r="L17" s="921"/>
      <c r="M17" s="921"/>
    </row>
    <row r="18" spans="1:14" ht="18.75" customHeight="1">
      <c r="A18" s="182"/>
      <c r="B18" s="920" t="s">
        <v>318</v>
      </c>
      <c r="C18" s="921"/>
      <c r="D18" s="921"/>
      <c r="E18" s="921"/>
      <c r="F18" s="921"/>
      <c r="G18" s="921"/>
      <c r="H18" s="921"/>
      <c r="I18" s="921"/>
      <c r="J18" s="921"/>
      <c r="K18" s="921"/>
      <c r="L18" s="921"/>
      <c r="M18" s="921"/>
    </row>
    <row r="19" spans="1:14" ht="144.75" customHeight="1">
      <c r="A19" s="182"/>
      <c r="B19" s="922" t="s">
        <v>319</v>
      </c>
      <c r="C19" s="550"/>
      <c r="D19" s="550"/>
      <c r="E19" s="550"/>
      <c r="F19" s="550"/>
      <c r="G19" s="550"/>
      <c r="H19" s="550"/>
      <c r="I19" s="550"/>
      <c r="J19" s="550"/>
      <c r="K19" s="550"/>
      <c r="L19" s="550"/>
      <c r="M19" s="550"/>
    </row>
    <row r="20" spans="1:14" ht="18.75" customHeight="1">
      <c r="A20" s="182"/>
      <c r="B20" s="920" t="s">
        <v>321</v>
      </c>
      <c r="C20" s="921"/>
      <c r="D20" s="921"/>
      <c r="E20" s="921"/>
      <c r="F20" s="921"/>
      <c r="G20" s="921"/>
      <c r="H20" s="921"/>
      <c r="I20" s="921"/>
      <c r="J20" s="921"/>
      <c r="K20" s="921"/>
      <c r="L20" s="921"/>
      <c r="M20" s="921"/>
    </row>
    <row r="21" spans="1:14" ht="18.75" customHeight="1">
      <c r="A21" s="182"/>
      <c r="B21" s="182"/>
      <c r="C21" s="182"/>
      <c r="D21" s="182"/>
      <c r="E21" s="182"/>
      <c r="F21" s="182"/>
      <c r="G21" s="182"/>
      <c r="H21" s="182"/>
      <c r="I21" s="182"/>
      <c r="J21" s="182"/>
      <c r="K21" s="182"/>
      <c r="L21" s="182"/>
      <c r="M21" s="182"/>
    </row>
    <row r="22" spans="1:14" ht="18.75" customHeight="1">
      <c r="A22" s="182" t="s">
        <v>324</v>
      </c>
      <c r="B22" s="182"/>
      <c r="C22" s="182"/>
      <c r="D22" s="182"/>
      <c r="E22" s="182"/>
      <c r="F22" s="182"/>
      <c r="G22" s="182"/>
      <c r="H22" s="182"/>
      <c r="I22" s="182"/>
      <c r="J22" s="182"/>
      <c r="K22" s="182"/>
      <c r="L22" s="182"/>
      <c r="M22" s="182"/>
      <c r="N22" s="335"/>
    </row>
    <row r="23" spans="1:14" s="253" customFormat="1" ht="24.95" customHeight="1">
      <c r="A23" s="248"/>
      <c r="B23" s="238">
        <v>1</v>
      </c>
      <c r="C23" s="250"/>
      <c r="D23" s="925" t="str">
        <f>"延長保育事業　　　　　　　　　　　　　　  （"&amp;主幹専任化要件!$E$31&amp;"月初日現在利用児童数："&amp;主幹専任化要件!$I$31&amp;"人)"</f>
        <v>延長保育事業　　　　　　　　　　　　　　  （4月初日現在利用児童数：人)</v>
      </c>
      <c r="E23" s="926"/>
      <c r="F23" s="926"/>
      <c r="G23" s="926"/>
      <c r="H23" s="926"/>
      <c r="I23" s="926"/>
      <c r="J23" s="926"/>
      <c r="K23" s="926"/>
      <c r="L23" s="926"/>
      <c r="M23" s="248"/>
      <c r="N23" s="336" t="b">
        <f>主幹専任化要件!L31</f>
        <v>0</v>
      </c>
    </row>
    <row r="24" spans="1:14" s="253" customFormat="1" ht="24.95" customHeight="1">
      <c r="A24" s="248"/>
      <c r="B24" s="238">
        <v>2</v>
      </c>
      <c r="C24" s="250"/>
      <c r="D24" s="925" t="str">
        <f>"一時預かり事業（一般型）　　　　　　　　  （"&amp;主幹専任化要件!$E$33&amp;"月初日現在利用児童数："&amp;主幹専任化要件!$I$33&amp;"人)"</f>
        <v>一時預かり事業（一般型）　　　　　　　　  （4月初日現在利用児童数：人)</v>
      </c>
      <c r="E24" s="926"/>
      <c r="F24" s="926"/>
      <c r="G24" s="926"/>
      <c r="H24" s="926"/>
      <c r="I24" s="926"/>
      <c r="J24" s="926"/>
      <c r="K24" s="926"/>
      <c r="L24" s="926"/>
      <c r="M24" s="248"/>
      <c r="N24" s="336" t="b">
        <f>主幹専任化要件!L33</f>
        <v>0</v>
      </c>
    </row>
    <row r="25" spans="1:14" s="253" customFormat="1" ht="24.95" customHeight="1">
      <c r="A25" s="248"/>
      <c r="B25" s="238">
        <v>3</v>
      </c>
      <c r="C25" s="329"/>
      <c r="D25" s="925" t="s">
        <v>332</v>
      </c>
      <c r="E25" s="926"/>
      <c r="F25" s="926"/>
      <c r="G25" s="926"/>
      <c r="H25" s="926"/>
      <c r="I25" s="926"/>
      <c r="J25" s="926"/>
      <c r="K25" s="926"/>
      <c r="L25" s="926"/>
      <c r="M25" s="248"/>
      <c r="N25" s="336" t="b">
        <f>主幹専任化要件!L34</f>
        <v>0</v>
      </c>
    </row>
    <row r="26" spans="1:14" s="253" customFormat="1" ht="24.95" customHeight="1">
      <c r="A26" s="248"/>
      <c r="B26" s="238">
        <v>4</v>
      </c>
      <c r="C26" s="330"/>
      <c r="D26" s="925" t="str">
        <f>"乳児が3人以上利用している施設　　　　　　（"&amp;主幹専任化要件!$E$36&amp;"月初日現在利用児童数："&amp;主幹専任化要件!$I$36&amp;"人）"</f>
        <v>乳児が3人以上利用している施設　　　　　　（4月初日現在利用児童数：人）</v>
      </c>
      <c r="E26" s="926"/>
      <c r="F26" s="926"/>
      <c r="G26" s="926"/>
      <c r="H26" s="926"/>
      <c r="I26" s="926"/>
      <c r="J26" s="926"/>
      <c r="K26" s="926"/>
      <c r="L26" s="926"/>
      <c r="M26" s="248"/>
      <c r="N26" s="336" t="b">
        <f>主幹専任化要件!L36</f>
        <v>0</v>
      </c>
    </row>
    <row r="27" spans="1:14" s="253" customFormat="1" ht="24.95" customHeight="1">
      <c r="A27" s="248"/>
      <c r="B27" s="238">
        <v>5</v>
      </c>
      <c r="C27" s="329"/>
      <c r="D27" s="925" t="str">
        <f>"障がい児が1人以上利用している施設　　　　（"&amp;主幹専任化要件!$E$38&amp;"月初日現在利用児童数："&amp;主幹専任化要件!$I$38&amp;"人）"</f>
        <v>障がい児が1人以上利用している施設　　　　（4月初日現在利用児童数：人）</v>
      </c>
      <c r="E27" s="926"/>
      <c r="F27" s="926"/>
      <c r="G27" s="926"/>
      <c r="H27" s="926"/>
      <c r="I27" s="926"/>
      <c r="J27" s="926"/>
      <c r="K27" s="926"/>
      <c r="L27" s="926"/>
      <c r="M27" s="248"/>
      <c r="N27" s="336" t="b">
        <f>主幹専任化要件!L38</f>
        <v>0</v>
      </c>
    </row>
    <row r="28" spans="1:14" ht="18.75" customHeight="1">
      <c r="A28" s="182"/>
      <c r="B28" s="182"/>
      <c r="C28" s="165"/>
      <c r="D28" s="165"/>
      <c r="E28" s="165"/>
      <c r="F28" s="165"/>
      <c r="G28" s="165"/>
      <c r="H28" s="165"/>
      <c r="I28" s="165"/>
      <c r="J28" s="165"/>
      <c r="K28" s="165"/>
      <c r="L28" s="165"/>
      <c r="M28" s="182"/>
      <c r="N28" s="335"/>
    </row>
    <row r="29" spans="1:14" ht="18.75" customHeight="1">
      <c r="A29" s="182" t="s">
        <v>325</v>
      </c>
      <c r="B29" s="182"/>
      <c r="C29" s="165"/>
      <c r="D29" s="165"/>
      <c r="E29" s="165"/>
      <c r="F29" s="165"/>
      <c r="G29" s="165"/>
      <c r="H29" s="165"/>
      <c r="I29" s="165"/>
      <c r="J29" s="165"/>
      <c r="K29" s="165"/>
      <c r="L29" s="165"/>
      <c r="M29" s="182"/>
      <c r="N29" s="335"/>
    </row>
    <row r="30" spans="1:14" ht="18.75" customHeight="1">
      <c r="A30" s="182"/>
      <c r="B30" s="182" t="s">
        <v>326</v>
      </c>
      <c r="C30" s="169"/>
      <c r="D30" s="169"/>
      <c r="E30" s="169"/>
      <c r="F30" s="169"/>
      <c r="G30" s="169"/>
      <c r="H30" s="169"/>
      <c r="I30" s="169"/>
      <c r="J30" s="169"/>
      <c r="K30" s="169"/>
      <c r="L30" s="169"/>
      <c r="M30" s="182"/>
      <c r="N30" s="335"/>
    </row>
    <row r="31" spans="1:14" ht="24.95" customHeight="1">
      <c r="A31" s="182"/>
      <c r="B31" s="220"/>
      <c r="C31" s="220"/>
      <c r="D31" s="924" t="s">
        <v>327</v>
      </c>
      <c r="E31" s="685"/>
      <c r="F31" s="685"/>
      <c r="G31" s="685"/>
      <c r="H31" s="685"/>
      <c r="I31" s="685"/>
      <c r="J31" s="685"/>
      <c r="K31" s="685"/>
      <c r="L31" s="685"/>
      <c r="M31" s="182"/>
      <c r="N31" s="335" t="b">
        <v>0</v>
      </c>
    </row>
    <row r="32" spans="1:14" ht="24.95" customHeight="1">
      <c r="A32" s="182"/>
      <c r="B32" s="220"/>
      <c r="C32" s="220"/>
      <c r="D32" s="195" t="s">
        <v>328</v>
      </c>
      <c r="E32" s="249"/>
      <c r="F32" s="923" t="s">
        <v>330</v>
      </c>
      <c r="G32" s="655"/>
      <c r="H32" s="655"/>
      <c r="I32" s="655"/>
      <c r="J32" s="655"/>
      <c r="K32" s="655"/>
      <c r="L32" s="655" t="b">
        <v>0</v>
      </c>
      <c r="M32" s="182"/>
      <c r="N32" s="335"/>
    </row>
    <row r="33" spans="1:14" ht="24.95" customHeight="1">
      <c r="A33" s="182"/>
      <c r="B33" s="220"/>
      <c r="C33" s="220"/>
      <c r="D33" s="195" t="s">
        <v>329</v>
      </c>
      <c r="E33" s="249"/>
      <c r="F33" s="923" t="s">
        <v>331</v>
      </c>
      <c r="G33" s="655"/>
      <c r="H33" s="655"/>
      <c r="I33" s="655"/>
      <c r="J33" s="655"/>
      <c r="K33" s="655"/>
      <c r="L33" s="655"/>
      <c r="M33" s="182"/>
      <c r="N33" s="335"/>
    </row>
    <row r="34" spans="1:14" ht="18.75" customHeight="1">
      <c r="A34" s="182"/>
      <c r="B34" s="182"/>
      <c r="C34" s="169"/>
      <c r="D34" s="169"/>
      <c r="E34" s="169"/>
      <c r="F34" s="169"/>
      <c r="G34" s="169"/>
      <c r="H34" s="169"/>
      <c r="I34" s="169"/>
      <c r="J34" s="169"/>
      <c r="K34" s="169"/>
      <c r="L34" s="169"/>
      <c r="M34" s="182"/>
    </row>
    <row r="35" spans="1:14" ht="18.75" customHeight="1">
      <c r="A35" s="182"/>
      <c r="B35" s="182"/>
      <c r="C35" s="169"/>
      <c r="D35" s="169"/>
      <c r="E35" s="169"/>
      <c r="F35" s="169"/>
      <c r="G35" s="169"/>
      <c r="H35" s="169"/>
      <c r="I35" s="169"/>
      <c r="J35" s="169"/>
      <c r="K35" s="169"/>
      <c r="L35" s="169"/>
      <c r="M35" s="182"/>
    </row>
    <row r="36" spans="1:14" ht="18.75" customHeight="1">
      <c r="A36" s="182"/>
      <c r="B36" s="182"/>
      <c r="C36" s="169"/>
      <c r="D36" s="169"/>
      <c r="E36" s="169"/>
      <c r="F36" s="169"/>
      <c r="G36" s="169"/>
      <c r="H36" s="169"/>
      <c r="I36" s="169"/>
      <c r="J36" s="169"/>
      <c r="K36" s="169"/>
      <c r="L36" s="169"/>
      <c r="M36" s="182"/>
    </row>
    <row r="37" spans="1:14" ht="18.75" customHeight="1">
      <c r="A37" s="182"/>
      <c r="B37" s="182"/>
      <c r="C37" s="169"/>
      <c r="D37" s="169"/>
      <c r="E37" s="169"/>
      <c r="F37" s="169"/>
      <c r="G37" s="169"/>
      <c r="H37" s="169"/>
      <c r="I37" s="169"/>
      <c r="J37" s="169"/>
      <c r="K37" s="169"/>
      <c r="L37" s="169"/>
      <c r="M37" s="182"/>
    </row>
    <row r="38" spans="1:14" ht="18.75" customHeight="1">
      <c r="A38" s="182"/>
      <c r="B38" s="182"/>
      <c r="C38" s="182"/>
      <c r="D38" s="182"/>
      <c r="E38" s="182"/>
      <c r="F38" s="182"/>
      <c r="G38" s="182"/>
      <c r="H38" s="182"/>
      <c r="I38" s="182"/>
      <c r="J38" s="182"/>
      <c r="K38" s="182"/>
      <c r="L38" s="182"/>
      <c r="M38" s="182"/>
    </row>
    <row r="39" spans="1:14">
      <c r="A39" s="156"/>
      <c r="B39" s="156"/>
      <c r="C39" s="156"/>
      <c r="D39" s="156"/>
      <c r="E39" s="156"/>
      <c r="F39" s="156"/>
      <c r="G39" s="156"/>
      <c r="H39" s="156"/>
      <c r="I39" s="156"/>
      <c r="J39" s="156"/>
      <c r="K39" s="156"/>
      <c r="L39" s="156"/>
      <c r="M39" s="156"/>
    </row>
  </sheetData>
  <mergeCells count="31">
    <mergeCell ref="F32:L32"/>
    <mergeCell ref="F33:L33"/>
    <mergeCell ref="D31:L31"/>
    <mergeCell ref="D23:L23"/>
    <mergeCell ref="D24:L24"/>
    <mergeCell ref="D25:L25"/>
    <mergeCell ref="D26:L26"/>
    <mergeCell ref="D27:L27"/>
    <mergeCell ref="F16:I16"/>
    <mergeCell ref="B17:M17"/>
    <mergeCell ref="B20:M20"/>
    <mergeCell ref="K11:M11"/>
    <mergeCell ref="K12:M12"/>
    <mergeCell ref="K13:M13"/>
    <mergeCell ref="K14:M14"/>
    <mergeCell ref="K15:M15"/>
    <mergeCell ref="B18:M18"/>
    <mergeCell ref="B13:C13"/>
    <mergeCell ref="B14:C14"/>
    <mergeCell ref="B15:C15"/>
    <mergeCell ref="B19:M19"/>
    <mergeCell ref="B10:C10"/>
    <mergeCell ref="K10:M10"/>
    <mergeCell ref="H10:I10"/>
    <mergeCell ref="B11:C11"/>
    <mergeCell ref="B12:C12"/>
    <mergeCell ref="A5:B5"/>
    <mergeCell ref="C5:F5"/>
    <mergeCell ref="J1:M1"/>
    <mergeCell ref="L8:M8"/>
    <mergeCell ref="B3:M3"/>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8" r:id="rId8"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9"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0"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mc:AlternateContent xmlns:mc="http://schemas.openxmlformats.org/markup-compatibility/2006">
          <mc:Choice Requires="x14">
            <control shapeId="47117" r:id="rId11"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A1:N39"/>
  <sheetViews>
    <sheetView view="pageBreakPreview" zoomScaleNormal="100" zoomScaleSheetLayoutView="100" workbookViewId="0">
      <selection activeCell="I17" sqref="I17:J17"/>
    </sheetView>
  </sheetViews>
  <sheetFormatPr defaultRowHeight="18.75"/>
  <cols>
    <col min="1" max="1" width="2.625" customWidth="1"/>
    <col min="2" max="2" width="7.375" customWidth="1"/>
    <col min="7" max="7" width="12.75" customWidth="1"/>
    <col min="11" max="11" width="2.125" customWidth="1"/>
  </cols>
  <sheetData>
    <row r="1" spans="1:14">
      <c r="H1" s="580" t="str">
        <f>"令和"&amp;申請書!$V$6&amp;"年"&amp;申請書!$X$6&amp;"月"&amp;申請書!$AA$6&amp;"日"</f>
        <v>令和7年9月1日</v>
      </c>
      <c r="I1" s="580"/>
      <c r="J1" s="580"/>
      <c r="M1" s="102" t="s">
        <v>168</v>
      </c>
    </row>
    <row r="3" spans="1:14" ht="24">
      <c r="B3" s="581" t="s">
        <v>335</v>
      </c>
      <c r="C3" s="504"/>
      <c r="D3" s="504"/>
      <c r="E3" s="504"/>
      <c r="F3" s="504"/>
      <c r="G3" s="504"/>
      <c r="H3" s="504"/>
      <c r="I3" s="504"/>
      <c r="J3" s="504"/>
    </row>
    <row r="4" spans="1:14">
      <c r="A4" s="25"/>
      <c r="B4" s="25"/>
    </row>
    <row r="5" spans="1:14" ht="24" customHeight="1">
      <c r="A5" s="554" t="s">
        <v>9</v>
      </c>
      <c r="B5" s="555"/>
      <c r="C5" s="582" t="str">
        <f>申請書!$O$22</f>
        <v>○○認定こども園</v>
      </c>
      <c r="D5" s="583"/>
      <c r="E5" s="584"/>
      <c r="F5" s="14"/>
      <c r="G5" s="352"/>
      <c r="H5" s="352"/>
      <c r="I5" s="352"/>
      <c r="J5" s="352"/>
      <c r="K5" s="14"/>
    </row>
    <row r="6" spans="1:14">
      <c r="C6" s="19"/>
    </row>
    <row r="7" spans="1:14" ht="19.5" thickBot="1">
      <c r="B7" s="235" t="s">
        <v>309</v>
      </c>
      <c r="C7" s="19"/>
      <c r="D7" s="14"/>
    </row>
    <row r="8" spans="1:14" ht="30" customHeight="1" thickBot="1">
      <c r="B8" s="235"/>
      <c r="C8" s="19"/>
      <c r="D8" s="14"/>
      <c r="H8" s="152" t="s">
        <v>358</v>
      </c>
      <c r="I8" s="266" t="str">
        <f>N8</f>
        <v>不可</v>
      </c>
      <c r="M8">
        <f>COUNTIF($L$29:$L$35,TRUE)</f>
        <v>0</v>
      </c>
      <c r="N8" t="str">
        <f>IF(AND($H$26&gt;=160000,$M$8&gt;=2),"可","不可")</f>
        <v>不可</v>
      </c>
    </row>
    <row r="9" spans="1:14" ht="18.75" customHeight="1">
      <c r="A9" s="182" t="s">
        <v>336</v>
      </c>
      <c r="B9" s="182"/>
      <c r="C9" s="182"/>
      <c r="D9" s="182"/>
      <c r="E9" s="182"/>
      <c r="F9" s="182"/>
      <c r="G9" s="182"/>
      <c r="H9" s="182"/>
      <c r="I9" s="182"/>
      <c r="J9" s="182"/>
      <c r="K9" s="182"/>
    </row>
    <row r="10" spans="1:14" ht="18.75" customHeight="1">
      <c r="A10" s="182"/>
      <c r="B10" s="234"/>
      <c r="C10" s="234"/>
      <c r="D10" s="234"/>
      <c r="E10" s="234"/>
      <c r="F10" s="234"/>
      <c r="G10" s="182"/>
      <c r="H10" s="182"/>
      <c r="I10" s="182"/>
      <c r="J10" s="182"/>
      <c r="K10" s="182"/>
    </row>
    <row r="11" spans="1:14" ht="18.75" customHeight="1">
      <c r="A11" s="182"/>
      <c r="B11" s="182"/>
      <c r="C11" s="232" t="s">
        <v>337</v>
      </c>
      <c r="D11" s="927" t="s">
        <v>338</v>
      </c>
      <c r="E11" s="502"/>
      <c r="F11" s="232" t="s">
        <v>339</v>
      </c>
      <c r="G11" s="232" t="s">
        <v>340</v>
      </c>
      <c r="H11" s="232" t="s">
        <v>341</v>
      </c>
      <c r="I11" s="927" t="s">
        <v>342</v>
      </c>
      <c r="J11" s="502"/>
      <c r="K11" s="182"/>
    </row>
    <row r="12" spans="1:14" ht="18.75" customHeight="1">
      <c r="A12" s="182"/>
      <c r="B12" s="930" t="s">
        <v>343</v>
      </c>
      <c r="C12" s="259" t="s">
        <v>350</v>
      </c>
      <c r="D12" s="931" t="s">
        <v>344</v>
      </c>
      <c r="E12" s="937"/>
      <c r="F12" s="260" t="s">
        <v>345</v>
      </c>
      <c r="G12" s="260" t="s">
        <v>346</v>
      </c>
      <c r="H12" s="260" t="s">
        <v>345</v>
      </c>
      <c r="I12" s="931" t="s">
        <v>349</v>
      </c>
      <c r="J12" s="932"/>
      <c r="K12" s="182"/>
    </row>
    <row r="13" spans="1:14" ht="18.75" customHeight="1">
      <c r="A13" s="182"/>
      <c r="B13" s="673"/>
      <c r="C13" s="258"/>
      <c r="D13" s="933"/>
      <c r="E13" s="689"/>
      <c r="F13" s="255"/>
      <c r="G13" s="254" t="s">
        <v>347</v>
      </c>
      <c r="H13" s="254" t="s">
        <v>348</v>
      </c>
      <c r="I13" s="933" t="s">
        <v>359</v>
      </c>
      <c r="J13" s="934"/>
      <c r="K13" s="182"/>
    </row>
    <row r="14" spans="1:14" ht="18.75" customHeight="1">
      <c r="A14" s="182"/>
      <c r="B14" s="673"/>
      <c r="C14" s="256" t="s">
        <v>350</v>
      </c>
      <c r="D14" s="933" t="s">
        <v>351</v>
      </c>
      <c r="E14" s="689"/>
      <c r="F14" s="254" t="s">
        <v>352</v>
      </c>
      <c r="G14" s="254" t="s">
        <v>354</v>
      </c>
      <c r="H14" s="254" t="s">
        <v>352</v>
      </c>
      <c r="I14" s="933" t="s">
        <v>353</v>
      </c>
      <c r="J14" s="934"/>
      <c r="K14" s="182"/>
    </row>
    <row r="15" spans="1:14" ht="18.75" customHeight="1">
      <c r="A15" s="182"/>
      <c r="B15" s="673"/>
      <c r="C15" s="257"/>
      <c r="D15" s="933"/>
      <c r="E15" s="689"/>
      <c r="F15" s="254"/>
      <c r="G15" s="254"/>
      <c r="H15" s="254"/>
      <c r="I15" s="933"/>
      <c r="J15" s="934"/>
      <c r="K15" s="182"/>
    </row>
    <row r="16" spans="1:14" ht="18.75" customHeight="1">
      <c r="A16" s="182"/>
      <c r="B16" s="261"/>
      <c r="C16" s="439"/>
      <c r="D16" s="935"/>
      <c r="E16" s="935"/>
      <c r="F16" s="440"/>
      <c r="G16" s="438"/>
      <c r="H16" s="440"/>
      <c r="I16" s="935"/>
      <c r="J16" s="936"/>
      <c r="K16" s="182"/>
    </row>
    <row r="17" spans="1:12" ht="18.75" customHeight="1">
      <c r="A17" s="182"/>
      <c r="B17" s="262"/>
      <c r="C17" s="269"/>
      <c r="D17" s="928"/>
      <c r="E17" s="928"/>
      <c r="F17" s="268"/>
      <c r="G17" s="267"/>
      <c r="H17" s="268"/>
      <c r="I17" s="928"/>
      <c r="J17" s="929"/>
      <c r="K17" s="182"/>
    </row>
    <row r="18" spans="1:12" ht="18.75" customHeight="1">
      <c r="A18" s="182"/>
      <c r="B18" s="262"/>
      <c r="C18" s="269"/>
      <c r="D18" s="928"/>
      <c r="E18" s="928"/>
      <c r="F18" s="268"/>
      <c r="G18" s="267"/>
      <c r="H18" s="268"/>
      <c r="I18" s="928"/>
      <c r="J18" s="929"/>
      <c r="K18" s="182"/>
    </row>
    <row r="19" spans="1:12" ht="18.75" customHeight="1">
      <c r="A19" s="182"/>
      <c r="B19" s="262"/>
      <c r="C19" s="269"/>
      <c r="D19" s="928"/>
      <c r="E19" s="928"/>
      <c r="F19" s="268"/>
      <c r="G19" s="267"/>
      <c r="H19" s="268"/>
      <c r="I19" s="928"/>
      <c r="J19" s="929"/>
      <c r="K19" s="182"/>
    </row>
    <row r="20" spans="1:12" ht="18.75" customHeight="1">
      <c r="A20" s="182"/>
      <c r="B20" s="262"/>
      <c r="C20" s="269"/>
      <c r="D20" s="928"/>
      <c r="E20" s="928"/>
      <c r="F20" s="268"/>
      <c r="G20" s="267"/>
      <c r="H20" s="268"/>
      <c r="I20" s="928"/>
      <c r="J20" s="929"/>
      <c r="K20" s="182"/>
    </row>
    <row r="21" spans="1:12" ht="18.75" customHeight="1">
      <c r="A21" s="182"/>
      <c r="B21" s="262"/>
      <c r="C21" s="269"/>
      <c r="D21" s="928"/>
      <c r="E21" s="928"/>
      <c r="F21" s="268"/>
      <c r="G21" s="267"/>
      <c r="H21" s="268"/>
      <c r="I21" s="928"/>
      <c r="J21" s="929"/>
      <c r="K21" s="182"/>
    </row>
    <row r="22" spans="1:12" ht="18.75" customHeight="1">
      <c r="A22" s="182"/>
      <c r="B22" s="262"/>
      <c r="C22" s="269"/>
      <c r="D22" s="928"/>
      <c r="E22" s="928"/>
      <c r="F22" s="268"/>
      <c r="G22" s="267"/>
      <c r="H22" s="268"/>
      <c r="I22" s="928"/>
      <c r="J22" s="929"/>
      <c r="K22" s="182"/>
    </row>
    <row r="23" spans="1:12" ht="18.75" customHeight="1">
      <c r="A23" s="182"/>
      <c r="B23" s="262"/>
      <c r="C23" s="269"/>
      <c r="D23" s="928"/>
      <c r="E23" s="928"/>
      <c r="F23" s="268"/>
      <c r="G23" s="267"/>
      <c r="H23" s="268"/>
      <c r="I23" s="928"/>
      <c r="J23" s="929"/>
      <c r="K23" s="182"/>
    </row>
    <row r="24" spans="1:12" ht="18.75" customHeight="1">
      <c r="A24" s="182"/>
      <c r="B24" s="262"/>
      <c r="C24" s="269"/>
      <c r="D24" s="928"/>
      <c r="E24" s="928"/>
      <c r="F24" s="268"/>
      <c r="G24" s="267"/>
      <c r="H24" s="268"/>
      <c r="I24" s="928"/>
      <c r="J24" s="929"/>
      <c r="K24" s="182"/>
    </row>
    <row r="25" spans="1:12" ht="18.75" customHeight="1">
      <c r="A25" s="182"/>
      <c r="B25" s="263"/>
      <c r="C25" s="270"/>
      <c r="D25" s="938"/>
      <c r="E25" s="938"/>
      <c r="F25" s="271"/>
      <c r="G25" s="272"/>
      <c r="H25" s="271"/>
      <c r="I25" s="938"/>
      <c r="J25" s="939"/>
      <c r="K25" s="182"/>
    </row>
    <row r="26" spans="1:12" ht="18.75" customHeight="1">
      <c r="A26" s="182"/>
      <c r="B26" s="182"/>
      <c r="C26" s="165"/>
      <c r="D26" s="165"/>
      <c r="E26" s="165" t="s">
        <v>1</v>
      </c>
      <c r="F26" s="265">
        <f>SUM(F16:F25)</f>
        <v>0</v>
      </c>
      <c r="G26" s="264" t="s">
        <v>356</v>
      </c>
      <c r="H26" s="265">
        <f>SUM(H16:H25)</f>
        <v>0</v>
      </c>
      <c r="I26" s="165" t="s">
        <v>355</v>
      </c>
      <c r="J26" s="165"/>
      <c r="K26" s="182"/>
    </row>
    <row r="27" spans="1:12" ht="18.75" customHeight="1">
      <c r="A27" s="182"/>
      <c r="B27" s="182"/>
      <c r="C27" s="165"/>
      <c r="D27" s="165"/>
      <c r="E27" s="165"/>
      <c r="F27" s="165"/>
      <c r="G27" s="165"/>
      <c r="H27" s="165"/>
      <c r="I27" s="165"/>
      <c r="J27" s="165"/>
      <c r="K27" s="182"/>
    </row>
    <row r="28" spans="1:12" ht="18.75" customHeight="1">
      <c r="A28" s="182" t="s">
        <v>439</v>
      </c>
      <c r="B28" s="182"/>
      <c r="C28" s="165"/>
      <c r="D28" s="165"/>
      <c r="E28" s="165"/>
      <c r="F28" s="165"/>
      <c r="G28" s="165"/>
      <c r="H28" s="165"/>
      <c r="I28" s="165"/>
      <c r="J28" s="165"/>
      <c r="K28" s="182"/>
    </row>
    <row r="29" spans="1:12" ht="24.95" customHeight="1">
      <c r="A29" s="182"/>
      <c r="B29" s="360">
        <v>1</v>
      </c>
      <c r="C29" s="367"/>
      <c r="D29" s="924" t="str">
        <f>"延長保育事業　　　　　　　　　　　  （"&amp;主幹専任化要件!$E$31&amp;"月初日現在利用児童数："&amp;主幹専任化要件!$I$31&amp;"人)"</f>
        <v>延長保育事業　　　　　　　　　　　  （4月初日現在利用児童数：人)</v>
      </c>
      <c r="E29" s="685"/>
      <c r="F29" s="685"/>
      <c r="G29" s="685"/>
      <c r="H29" s="685"/>
      <c r="I29" s="685"/>
      <c r="J29" s="685"/>
      <c r="K29" s="182"/>
      <c r="L29" s="335" t="b">
        <f>主幹専任化要件!$L$31</f>
        <v>0</v>
      </c>
    </row>
    <row r="30" spans="1:12" ht="24.95" customHeight="1">
      <c r="A30" s="182"/>
      <c r="B30" s="360">
        <v>2</v>
      </c>
      <c r="C30" s="367"/>
      <c r="D30" s="924" t="str">
        <f>"幼稚園型一時預かり事業　 　　　　　（"&amp;主幹専任化要件!$E$14&amp;"月初日現在利用児童数："&amp;主幹専任化要件!$I$14&amp;"人)"</f>
        <v>幼稚園型一時預かり事業　 　　　　　（4月初日現在利用児童数：人)</v>
      </c>
      <c r="E30" s="685"/>
      <c r="F30" s="685"/>
      <c r="G30" s="685"/>
      <c r="H30" s="685"/>
      <c r="I30" s="685"/>
      <c r="J30" s="685"/>
      <c r="K30" s="182"/>
      <c r="L30" s="335" t="b">
        <f>主幹専任化要件!L14</f>
        <v>0</v>
      </c>
    </row>
    <row r="31" spans="1:12" ht="24.95" customHeight="1">
      <c r="A31" s="182"/>
      <c r="B31" s="360">
        <v>3</v>
      </c>
      <c r="C31" s="368"/>
      <c r="D31" s="924" t="str">
        <f>"一時預かり事業（一般型）　　　　　  （"&amp;主幹専任化要件!$E$33&amp;"月初日現在利用児童数："&amp;主幹専任化要件!$I$33&amp;"人)"</f>
        <v>一時預かり事業（一般型）　　　　　  （4月初日現在利用児童数：人)</v>
      </c>
      <c r="E31" s="685"/>
      <c r="F31" s="685"/>
      <c r="G31" s="685"/>
      <c r="H31" s="685"/>
      <c r="I31" s="685"/>
      <c r="J31" s="685"/>
      <c r="K31" s="182"/>
      <c r="L31" s="335" t="b">
        <f>主幹専任化要件!L16</f>
        <v>0</v>
      </c>
    </row>
    <row r="32" spans="1:12" ht="24.95" customHeight="1">
      <c r="A32" s="182"/>
      <c r="B32" s="360">
        <v>4</v>
      </c>
      <c r="C32" s="368"/>
      <c r="D32" s="924" t="s">
        <v>357</v>
      </c>
      <c r="E32" s="685"/>
      <c r="F32" s="685"/>
      <c r="G32" s="685"/>
      <c r="H32" s="685"/>
      <c r="I32" s="685"/>
      <c r="J32" s="685"/>
      <c r="K32" s="182"/>
      <c r="L32" s="335" t="b">
        <f>主幹専任化要件!L34</f>
        <v>0</v>
      </c>
    </row>
    <row r="33" spans="1:12" ht="24.95" customHeight="1">
      <c r="A33" s="182"/>
      <c r="B33" s="360">
        <v>5</v>
      </c>
      <c r="C33" s="367"/>
      <c r="D33" s="924" t="str">
        <f>"満3歳児に対する教育・保育の提供　   （"&amp;主幹専任化要件!$E$18&amp;"月初日現在利用児童数："&amp;主幹専任化要件!$I$18&amp;"人)"</f>
        <v>満3歳児に対する教育・保育の提供　   （4月初日現在利用児童数：人)</v>
      </c>
      <c r="E33" s="685"/>
      <c r="F33" s="685"/>
      <c r="G33" s="685"/>
      <c r="H33" s="685"/>
      <c r="I33" s="685"/>
      <c r="J33" s="685"/>
      <c r="K33" s="182"/>
      <c r="L33" s="335" t="b">
        <f>主幹専任化要件!L18</f>
        <v>0</v>
      </c>
    </row>
    <row r="34" spans="1:12" ht="24.95" customHeight="1">
      <c r="A34" s="182"/>
      <c r="B34" s="360">
        <v>6</v>
      </c>
      <c r="C34" s="367"/>
      <c r="D34" s="924" t="str">
        <f>"乳児が3人以上利用している施設　　　（"&amp;主幹専任化要件!$E$36&amp;"月初日現在利用児童数："&amp;主幹専任化要件!$I$36&amp;"人）"</f>
        <v>乳児が3人以上利用している施設　　　（4月初日現在利用児童数：人）</v>
      </c>
      <c r="E34" s="685"/>
      <c r="F34" s="685"/>
      <c r="G34" s="685"/>
      <c r="H34" s="685"/>
      <c r="I34" s="685"/>
      <c r="J34" s="685"/>
      <c r="K34" s="182"/>
      <c r="L34" s="335" t="b">
        <f>主幹専任化要件!L36</f>
        <v>0</v>
      </c>
    </row>
    <row r="35" spans="1:12" ht="24.95" customHeight="1">
      <c r="A35" s="182"/>
      <c r="B35" s="360">
        <v>7</v>
      </c>
      <c r="C35" s="367"/>
      <c r="D35" s="924" t="str">
        <f>"障がい児が1人以上利用している施設　（"&amp;主幹専任化要件!$E$38&amp;"月初日現在利用児童数："&amp;主幹専任化要件!$I$38&amp;"人）"</f>
        <v>障がい児が1人以上利用している施設　（4月初日現在利用児童数：人）</v>
      </c>
      <c r="E35" s="685"/>
      <c r="F35" s="685"/>
      <c r="G35" s="685"/>
      <c r="H35" s="685"/>
      <c r="I35" s="685"/>
      <c r="J35" s="685"/>
      <c r="K35" s="182"/>
      <c r="L35" s="335" t="b">
        <f>主幹専任化要件!L20</f>
        <v>0</v>
      </c>
    </row>
    <row r="36" spans="1:12" ht="18.75" customHeight="1">
      <c r="A36" s="182"/>
      <c r="B36" s="182"/>
      <c r="C36" s="169"/>
      <c r="D36" s="169"/>
      <c r="E36" s="169"/>
      <c r="F36" s="169"/>
      <c r="G36" s="169"/>
      <c r="H36" s="169"/>
      <c r="I36" s="169"/>
      <c r="J36" s="169"/>
      <c r="K36" s="182"/>
    </row>
    <row r="37" spans="1:12" ht="18.75" customHeight="1">
      <c r="A37" s="182"/>
      <c r="B37" s="182"/>
      <c r="C37" s="169"/>
      <c r="D37" s="169"/>
      <c r="E37" s="169"/>
      <c r="F37" s="169"/>
      <c r="G37" s="169"/>
      <c r="H37" s="169"/>
      <c r="I37" s="169"/>
      <c r="J37" s="169"/>
      <c r="K37" s="182"/>
    </row>
    <row r="38" spans="1:12" ht="18.75" customHeight="1">
      <c r="A38" s="182"/>
      <c r="B38" s="182"/>
      <c r="C38" s="169"/>
      <c r="D38" s="169"/>
      <c r="E38" s="169"/>
      <c r="F38" s="169"/>
      <c r="G38" s="169"/>
      <c r="H38" s="169"/>
      <c r="I38" s="169"/>
      <c r="J38" s="169"/>
      <c r="K38" s="182"/>
    </row>
    <row r="39" spans="1:12" ht="18.75" customHeight="1">
      <c r="A39" s="182"/>
      <c r="B39" s="182"/>
      <c r="C39" s="182"/>
      <c r="D39" s="182"/>
      <c r="E39" s="182"/>
      <c r="F39" s="182"/>
      <c r="G39" s="182"/>
      <c r="H39" s="182"/>
      <c r="I39" s="182"/>
      <c r="J39" s="182"/>
      <c r="K39" s="182"/>
    </row>
  </sheetData>
  <mergeCells count="42">
    <mergeCell ref="D35:J35"/>
    <mergeCell ref="D29:J29"/>
    <mergeCell ref="D30:J30"/>
    <mergeCell ref="D31:J31"/>
    <mergeCell ref="D32:J32"/>
    <mergeCell ref="D33:J33"/>
    <mergeCell ref="D34:J34"/>
    <mergeCell ref="D23:E23"/>
    <mergeCell ref="I23:J23"/>
    <mergeCell ref="D24:E24"/>
    <mergeCell ref="I24:J24"/>
    <mergeCell ref="D25:E25"/>
    <mergeCell ref="I25:J25"/>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2:E22"/>
    <mergeCell ref="I22:J22"/>
    <mergeCell ref="D18:E18"/>
    <mergeCell ref="D19:E19"/>
    <mergeCell ref="D20:E20"/>
    <mergeCell ref="I18:J18"/>
    <mergeCell ref="I19:J19"/>
    <mergeCell ref="I20:J20"/>
    <mergeCell ref="H1:J1"/>
    <mergeCell ref="B3:J3"/>
    <mergeCell ref="A5:B5"/>
    <mergeCell ref="C5:E5"/>
    <mergeCell ref="D11:E11"/>
    <mergeCell ref="I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fitToPage="1"/>
  </sheetPr>
  <dimension ref="A1:Q40"/>
  <sheetViews>
    <sheetView view="pageBreakPreview" zoomScaleNormal="100" zoomScaleSheetLayoutView="100" workbookViewId="0">
      <selection activeCell="O32" sqref="O32"/>
    </sheetView>
  </sheetViews>
  <sheetFormatPr defaultRowHeight="18.75"/>
  <cols>
    <col min="1" max="1" width="2.625" customWidth="1"/>
    <col min="2" max="2" width="7.375" customWidth="1"/>
    <col min="5" max="5" width="10.875" customWidth="1"/>
    <col min="11" max="11" width="0.75" customWidth="1"/>
  </cols>
  <sheetData>
    <row r="1" spans="1:17">
      <c r="H1" s="580" t="str">
        <f>"令和"&amp;申請書!$V$6&amp;"年"&amp;申請書!$X$6&amp;"月"&amp;申請書!$AA$6&amp;"日"</f>
        <v>令和7年9月1日</v>
      </c>
      <c r="I1" s="580"/>
      <c r="J1" s="580"/>
      <c r="M1" s="102" t="s">
        <v>168</v>
      </c>
    </row>
    <row r="3" spans="1:17" ht="24">
      <c r="A3" s="581" t="s">
        <v>52</v>
      </c>
      <c r="B3" s="504"/>
      <c r="C3" s="504"/>
      <c r="D3" s="504"/>
      <c r="E3" s="504"/>
      <c r="F3" s="504"/>
      <c r="G3" s="504"/>
      <c r="H3" s="504"/>
      <c r="I3" s="504"/>
      <c r="J3" s="504"/>
    </row>
    <row r="4" spans="1:17" ht="9" customHeight="1" thickBot="1">
      <c r="A4" s="25"/>
      <c r="B4" s="25"/>
    </row>
    <row r="5" spans="1:17" ht="24" customHeight="1" thickBot="1">
      <c r="A5" s="554" t="s">
        <v>9</v>
      </c>
      <c r="B5" s="556"/>
      <c r="C5" s="611" t="str">
        <f>申請書!$O$22</f>
        <v>○○認定こども園</v>
      </c>
      <c r="D5" s="612"/>
      <c r="E5" s="612"/>
      <c r="F5" s="613"/>
      <c r="G5" s="405"/>
      <c r="H5" s="411" t="s">
        <v>466</v>
      </c>
      <c r="I5" s="614" t="str">
        <f>IF($O$14=2,$P$14,IF($O$14=1,$P$13,"不可"))</f>
        <v>不可</v>
      </c>
      <c r="J5" s="615"/>
      <c r="K5" s="14"/>
      <c r="M5" s="325" t="str">
        <f>IF($I$5=$P$14,"Ⅰ～Ⅲ",IF($I$5=$P$13,"Ⅰ～Ⅱ","―"))</f>
        <v>―</v>
      </c>
    </row>
    <row r="6" spans="1:17" ht="10.5" customHeight="1">
      <c r="C6" s="217"/>
    </row>
    <row r="7" spans="1:17" ht="20.100000000000001" customHeight="1">
      <c r="A7" s="26"/>
      <c r="B7" s="54" t="s">
        <v>53</v>
      </c>
      <c r="C7" s="55"/>
      <c r="D7" s="17"/>
      <c r="E7" s="17"/>
      <c r="F7" s="17"/>
      <c r="G7" s="17"/>
      <c r="H7" s="17"/>
      <c r="I7" s="17"/>
      <c r="J7" s="17"/>
      <c r="K7" s="21"/>
    </row>
    <row r="8" spans="1:17" ht="6.75" customHeight="1">
      <c r="A8" s="45"/>
      <c r="B8" s="20"/>
      <c r="C8" s="50"/>
      <c r="D8" s="20"/>
      <c r="E8" s="20"/>
      <c r="F8" s="20"/>
      <c r="G8" s="20"/>
      <c r="H8" s="20"/>
      <c r="I8" s="20"/>
      <c r="J8" s="20"/>
      <c r="K8" s="41"/>
    </row>
    <row r="9" spans="1:17" ht="20.100000000000001" customHeight="1">
      <c r="A9" s="45"/>
      <c r="B9" s="606" t="s">
        <v>472</v>
      </c>
      <c r="C9" s="543"/>
      <c r="D9" s="543"/>
      <c r="E9" s="543"/>
      <c r="F9" s="543"/>
      <c r="G9" s="543"/>
      <c r="H9" s="543"/>
      <c r="I9" s="543"/>
      <c r="J9" s="543"/>
      <c r="K9" s="41"/>
    </row>
    <row r="10" spans="1:17" ht="6" customHeight="1">
      <c r="A10" s="45"/>
      <c r="B10" s="59"/>
      <c r="C10" s="35"/>
      <c r="D10" s="35"/>
      <c r="E10" s="35"/>
      <c r="F10" s="35"/>
      <c r="G10" s="35"/>
      <c r="H10" s="35"/>
      <c r="I10" s="35"/>
      <c r="J10" s="44"/>
      <c r="K10" s="41"/>
    </row>
    <row r="11" spans="1:17" ht="20.100000000000001" customHeight="1">
      <c r="A11" s="45"/>
      <c r="B11" s="224"/>
      <c r="C11" s="606" t="s">
        <v>469</v>
      </c>
      <c r="D11" s="606"/>
      <c r="E11" s="606"/>
      <c r="F11" s="606"/>
      <c r="G11" s="606"/>
      <c r="H11" s="606"/>
      <c r="I11" s="606"/>
      <c r="J11" s="607"/>
      <c r="K11" s="41"/>
      <c r="M11" s="325" t="b">
        <v>0</v>
      </c>
      <c r="N11" s="325">
        <f>IF(AND($M$11=TRUE,$M$12=TRUE),1,0)</f>
        <v>0</v>
      </c>
    </row>
    <row r="12" spans="1:17" ht="20.100000000000001" customHeight="1">
      <c r="A12" s="45"/>
      <c r="B12" s="225"/>
      <c r="C12" s="622" t="s">
        <v>470</v>
      </c>
      <c r="D12" s="941"/>
      <c r="E12" s="941"/>
      <c r="F12" s="941"/>
      <c r="G12" s="941"/>
      <c r="H12" s="941"/>
      <c r="I12" s="941"/>
      <c r="J12" s="674"/>
      <c r="K12" s="41"/>
      <c r="M12" s="325" t="b">
        <v>0</v>
      </c>
      <c r="N12" s="325"/>
    </row>
    <row r="13" spans="1:17" ht="20.100000000000001" customHeight="1">
      <c r="A13" s="45"/>
      <c r="B13" s="56"/>
      <c r="C13" s="941"/>
      <c r="D13" s="941"/>
      <c r="E13" s="941"/>
      <c r="F13" s="941"/>
      <c r="G13" s="941"/>
      <c r="H13" s="941"/>
      <c r="I13" s="941"/>
      <c r="J13" s="674"/>
      <c r="K13" s="41"/>
      <c r="M13" s="325"/>
      <c r="N13" s="325"/>
      <c r="P13" s="325" t="s">
        <v>468</v>
      </c>
      <c r="Q13" s="412"/>
    </row>
    <row r="14" spans="1:17" ht="20.100000000000001" customHeight="1">
      <c r="A14" s="45"/>
      <c r="B14" s="225"/>
      <c r="C14" s="622" t="s">
        <v>471</v>
      </c>
      <c r="D14" s="563"/>
      <c r="E14" s="563"/>
      <c r="F14" s="563"/>
      <c r="G14" s="563"/>
      <c r="H14" s="563"/>
      <c r="I14" s="563"/>
      <c r="J14" s="674"/>
      <c r="K14" s="41"/>
      <c r="M14" s="325" t="b">
        <v>0</v>
      </c>
      <c r="N14" s="325">
        <f>IF(AND($N$11=1,$M$14=TRUE),1,0)</f>
        <v>0</v>
      </c>
      <c r="O14" s="325">
        <f>$N$11+$N$14</f>
        <v>0</v>
      </c>
      <c r="P14" s="412" t="s">
        <v>467</v>
      </c>
      <c r="Q14" s="412"/>
    </row>
    <row r="15" spans="1:17" ht="20.100000000000001" customHeight="1">
      <c r="A15" s="45"/>
      <c r="B15" s="56"/>
      <c r="C15" s="563"/>
      <c r="D15" s="563"/>
      <c r="E15" s="563"/>
      <c r="F15" s="563"/>
      <c r="G15" s="563"/>
      <c r="H15" s="563"/>
      <c r="I15" s="563"/>
      <c r="J15" s="674"/>
      <c r="K15" s="41"/>
    </row>
    <row r="16" spans="1:17" ht="20.100000000000001" customHeight="1">
      <c r="A16" s="45"/>
      <c r="B16" s="45"/>
      <c r="C16" s="563"/>
      <c r="D16" s="563"/>
      <c r="E16" s="563"/>
      <c r="F16" s="563"/>
      <c r="G16" s="563"/>
      <c r="H16" s="563"/>
      <c r="I16" s="563"/>
      <c r="J16" s="674"/>
      <c r="K16" s="41"/>
    </row>
    <row r="17" spans="1:11" ht="20.100000000000001" customHeight="1">
      <c r="A17" s="45"/>
      <c r="B17" s="57"/>
      <c r="C17" s="559"/>
      <c r="D17" s="559"/>
      <c r="E17" s="559"/>
      <c r="F17" s="559"/>
      <c r="G17" s="559"/>
      <c r="H17" s="559"/>
      <c r="I17" s="559"/>
      <c r="J17" s="560"/>
      <c r="K17" s="41"/>
    </row>
    <row r="18" spans="1:11" ht="8.25" customHeight="1">
      <c r="A18" s="45"/>
      <c r="B18" s="49"/>
      <c r="C18" s="46"/>
      <c r="D18" s="20"/>
      <c r="E18" s="20"/>
      <c r="F18" s="20"/>
      <c r="G18" s="20"/>
      <c r="H18" s="20"/>
      <c r="I18" s="20"/>
      <c r="J18" s="20"/>
      <c r="K18" s="41"/>
    </row>
    <row r="19" spans="1:11" ht="20.100000000000001" customHeight="1">
      <c r="A19" s="45"/>
      <c r="B19" s="948" t="s">
        <v>473</v>
      </c>
      <c r="C19" s="629"/>
      <c r="D19" s="629"/>
      <c r="E19" s="629"/>
      <c r="F19" s="629"/>
      <c r="G19" s="20"/>
      <c r="H19" s="20"/>
      <c r="I19" s="20"/>
      <c r="J19" s="20"/>
      <c r="K19" s="41"/>
    </row>
    <row r="20" spans="1:11" ht="20.100000000000001" customHeight="1">
      <c r="A20" s="45"/>
      <c r="B20" s="563" t="s">
        <v>54</v>
      </c>
      <c r="C20" s="563"/>
      <c r="D20" s="563"/>
      <c r="E20" s="563"/>
      <c r="F20" s="563"/>
      <c r="G20" s="563"/>
      <c r="H20" s="563"/>
      <c r="I20" s="563"/>
      <c r="J20" s="543"/>
      <c r="K20" s="41"/>
    </row>
    <row r="21" spans="1:11" ht="20.100000000000001" customHeight="1">
      <c r="A21" s="45"/>
      <c r="B21" s="563"/>
      <c r="C21" s="563"/>
      <c r="D21" s="563"/>
      <c r="E21" s="563"/>
      <c r="F21" s="563"/>
      <c r="G21" s="563"/>
      <c r="H21" s="563"/>
      <c r="I21" s="563"/>
      <c r="J21" s="543"/>
      <c r="K21" s="41"/>
    </row>
    <row r="22" spans="1:11" ht="20.100000000000001" customHeight="1">
      <c r="A22" s="45"/>
      <c r="B22" s="942"/>
      <c r="C22" s="943"/>
      <c r="D22" s="943"/>
      <c r="E22" s="943"/>
      <c r="F22" s="943"/>
      <c r="G22" s="943"/>
      <c r="H22" s="943"/>
      <c r="I22" s="943"/>
      <c r="J22" s="944"/>
      <c r="K22" s="41"/>
    </row>
    <row r="23" spans="1:11" ht="20.100000000000001" customHeight="1">
      <c r="A23" s="45"/>
      <c r="B23" s="945"/>
      <c r="C23" s="946"/>
      <c r="D23" s="946"/>
      <c r="E23" s="946"/>
      <c r="F23" s="946"/>
      <c r="G23" s="946"/>
      <c r="H23" s="946"/>
      <c r="I23" s="946"/>
      <c r="J23" s="947"/>
      <c r="K23" s="41"/>
    </row>
    <row r="24" spans="1:11" ht="10.5" customHeight="1">
      <c r="A24" s="45"/>
      <c r="B24" s="20"/>
      <c r="C24" s="20"/>
      <c r="D24" s="34"/>
      <c r="E24" s="34"/>
      <c r="F24" s="34"/>
      <c r="G24" s="34"/>
      <c r="H24" s="34"/>
      <c r="I24" s="34"/>
      <c r="J24" s="34"/>
      <c r="K24" s="41"/>
    </row>
    <row r="25" spans="1:11" ht="20.100000000000001" customHeight="1">
      <c r="A25" s="45"/>
      <c r="B25" s="40" t="s">
        <v>474</v>
      </c>
      <c r="C25" s="20"/>
      <c r="D25" s="20"/>
      <c r="E25" s="20"/>
      <c r="F25" s="20"/>
      <c r="G25" s="20"/>
      <c r="H25" s="20"/>
      <c r="I25" s="20"/>
      <c r="J25" s="20"/>
      <c r="K25" s="41"/>
    </row>
    <row r="26" spans="1:11" ht="20.100000000000001" customHeight="1">
      <c r="A26" s="45"/>
      <c r="B26" s="563" t="s">
        <v>55</v>
      </c>
      <c r="C26" s="563"/>
      <c r="D26" s="563"/>
      <c r="E26" s="563"/>
      <c r="F26" s="563"/>
      <c r="G26" s="563"/>
      <c r="H26" s="563"/>
      <c r="I26" s="563"/>
      <c r="J26" s="563"/>
      <c r="K26" s="41"/>
    </row>
    <row r="27" spans="1:11" ht="20.100000000000001" customHeight="1">
      <c r="A27" s="45"/>
      <c r="B27" s="563"/>
      <c r="C27" s="563"/>
      <c r="D27" s="563"/>
      <c r="E27" s="563"/>
      <c r="F27" s="563"/>
      <c r="G27" s="563"/>
      <c r="H27" s="563"/>
      <c r="I27" s="563"/>
      <c r="J27" s="563"/>
      <c r="K27" s="41"/>
    </row>
    <row r="28" spans="1:11" ht="20.100000000000001" customHeight="1">
      <c r="A28" s="45"/>
      <c r="B28" s="657" t="s">
        <v>56</v>
      </c>
      <c r="C28" s="657"/>
      <c r="D28" s="403" t="s">
        <v>475</v>
      </c>
      <c r="E28" s="403" t="s">
        <v>57</v>
      </c>
      <c r="F28" s="657" t="s">
        <v>58</v>
      </c>
      <c r="G28" s="657"/>
      <c r="H28" s="657"/>
      <c r="I28" s="657"/>
      <c r="J28" s="657"/>
      <c r="K28" s="41"/>
    </row>
    <row r="29" spans="1:11" ht="20.100000000000001" customHeight="1">
      <c r="A29" s="45"/>
      <c r="B29" s="940"/>
      <c r="C29" s="940"/>
      <c r="D29" s="404"/>
      <c r="E29" s="402"/>
      <c r="F29" s="587"/>
      <c r="G29" s="587"/>
      <c r="H29" s="587"/>
      <c r="I29" s="587"/>
      <c r="J29" s="587"/>
      <c r="K29" s="41"/>
    </row>
    <row r="30" spans="1:11" ht="20.100000000000001" customHeight="1">
      <c r="A30" s="45"/>
      <c r="B30" s="940"/>
      <c r="C30" s="940"/>
      <c r="D30" s="404"/>
      <c r="E30" s="402"/>
      <c r="F30" s="587"/>
      <c r="G30" s="587"/>
      <c r="H30" s="587"/>
      <c r="I30" s="587"/>
      <c r="J30" s="587"/>
      <c r="K30" s="41"/>
    </row>
    <row r="31" spans="1:11" ht="20.100000000000001" customHeight="1">
      <c r="A31" s="45"/>
      <c r="B31" s="940"/>
      <c r="C31" s="940"/>
      <c r="D31" s="404"/>
      <c r="E31" s="402"/>
      <c r="F31" s="587"/>
      <c r="G31" s="587"/>
      <c r="H31" s="587"/>
      <c r="I31" s="587"/>
      <c r="J31" s="587"/>
      <c r="K31" s="41"/>
    </row>
    <row r="32" spans="1:11" ht="20.100000000000001" customHeight="1">
      <c r="A32" s="45"/>
      <c r="B32" s="940"/>
      <c r="C32" s="940"/>
      <c r="D32" s="404"/>
      <c r="E32" s="402"/>
      <c r="F32" s="587"/>
      <c r="G32" s="587"/>
      <c r="H32" s="587"/>
      <c r="I32" s="587"/>
      <c r="J32" s="587"/>
      <c r="K32" s="41"/>
    </row>
    <row r="33" spans="1:11" ht="20.100000000000001" customHeight="1">
      <c r="A33" s="45"/>
      <c r="B33" s="940"/>
      <c r="C33" s="940"/>
      <c r="D33" s="404"/>
      <c r="E33" s="402"/>
      <c r="F33" s="587"/>
      <c r="G33" s="587"/>
      <c r="H33" s="587"/>
      <c r="I33" s="587"/>
      <c r="J33" s="587"/>
      <c r="K33" s="41"/>
    </row>
    <row r="34" spans="1:11" ht="20.100000000000001" customHeight="1">
      <c r="A34" s="45"/>
      <c r="B34" s="940"/>
      <c r="C34" s="940"/>
      <c r="D34" s="404"/>
      <c r="E34" s="402"/>
      <c r="F34" s="587"/>
      <c r="G34" s="587"/>
      <c r="H34" s="587"/>
      <c r="I34" s="587"/>
      <c r="J34" s="587"/>
      <c r="K34" s="41"/>
    </row>
    <row r="35" spans="1:11" ht="20.100000000000001" customHeight="1">
      <c r="A35" s="45"/>
      <c r="B35" s="940"/>
      <c r="C35" s="940"/>
      <c r="D35" s="404"/>
      <c r="E35" s="402"/>
      <c r="F35" s="587"/>
      <c r="G35" s="587"/>
      <c r="H35" s="587"/>
      <c r="I35" s="587"/>
      <c r="J35" s="587"/>
      <c r="K35" s="41"/>
    </row>
    <row r="36" spans="1:11" ht="20.100000000000001" customHeight="1">
      <c r="A36" s="45"/>
      <c r="B36" s="940"/>
      <c r="C36" s="940"/>
      <c r="D36" s="404"/>
      <c r="E36" s="402"/>
      <c r="F36" s="587"/>
      <c r="G36" s="587"/>
      <c r="H36" s="587"/>
      <c r="I36" s="587"/>
      <c r="J36" s="587"/>
      <c r="K36" s="41"/>
    </row>
    <row r="37" spans="1:11" ht="20.100000000000001" customHeight="1">
      <c r="A37" s="45"/>
      <c r="B37" s="541" t="s">
        <v>476</v>
      </c>
      <c r="C37" s="921"/>
      <c r="D37" s="921"/>
      <c r="E37" s="921"/>
      <c r="F37" s="921"/>
      <c r="G37" s="921"/>
      <c r="H37" s="921"/>
      <c r="I37" s="921"/>
      <c r="J37" s="921"/>
      <c r="K37" s="41"/>
    </row>
    <row r="38" spans="1:11" ht="20.100000000000001" customHeight="1">
      <c r="A38" s="45"/>
      <c r="B38" s="921"/>
      <c r="C38" s="921"/>
      <c r="D38" s="921"/>
      <c r="E38" s="921"/>
      <c r="F38" s="921"/>
      <c r="G38" s="921"/>
      <c r="H38" s="921"/>
      <c r="I38" s="921"/>
      <c r="J38" s="921"/>
      <c r="K38" s="41"/>
    </row>
    <row r="39" spans="1:11" ht="32.25" customHeight="1">
      <c r="A39" s="27"/>
      <c r="B39" s="921"/>
      <c r="C39" s="921"/>
      <c r="D39" s="921"/>
      <c r="E39" s="921"/>
      <c r="F39" s="921"/>
      <c r="G39" s="921"/>
      <c r="H39" s="921"/>
      <c r="I39" s="921"/>
      <c r="J39" s="921"/>
      <c r="K39" s="28"/>
    </row>
    <row r="40" spans="1:11" ht="11.25" customHeight="1">
      <c r="A40" s="18"/>
      <c r="B40" s="25"/>
      <c r="C40" s="25"/>
      <c r="D40" s="25"/>
      <c r="E40" s="25"/>
      <c r="F40" s="25"/>
      <c r="G40" s="25"/>
      <c r="H40" s="25"/>
      <c r="I40" s="25"/>
      <c r="J40" s="25"/>
      <c r="K40" s="23"/>
    </row>
  </sheetData>
  <mergeCells count="32">
    <mergeCell ref="H1:J1"/>
    <mergeCell ref="A5:B5"/>
    <mergeCell ref="A3:J3"/>
    <mergeCell ref="B9:J9"/>
    <mergeCell ref="C5:F5"/>
    <mergeCell ref="I5:J5"/>
    <mergeCell ref="B30:C30"/>
    <mergeCell ref="F30:J30"/>
    <mergeCell ref="B31:C31"/>
    <mergeCell ref="F31:J31"/>
    <mergeCell ref="C11:J11"/>
    <mergeCell ref="B19:F19"/>
    <mergeCell ref="B20:J21"/>
    <mergeCell ref="B26:J27"/>
    <mergeCell ref="B28:C28"/>
    <mergeCell ref="F28:J28"/>
    <mergeCell ref="B32:C32"/>
    <mergeCell ref="F32:J32"/>
    <mergeCell ref="B37:J39"/>
    <mergeCell ref="C12:J13"/>
    <mergeCell ref="C14:J17"/>
    <mergeCell ref="B22:J23"/>
    <mergeCell ref="B35:C35"/>
    <mergeCell ref="F35:J35"/>
    <mergeCell ref="B36:C36"/>
    <mergeCell ref="F36:J36"/>
    <mergeCell ref="B33:C33"/>
    <mergeCell ref="F33:J33"/>
    <mergeCell ref="B34:C34"/>
    <mergeCell ref="F34:J34"/>
    <mergeCell ref="B29:C29"/>
    <mergeCell ref="F29:J29"/>
  </mergeCells>
  <phoneticPr fontId="2"/>
  <dataValidations count="1">
    <dataValidation type="list" allowBlank="1" showInputMessage="1" showErrorMessage="1" sqref="D29:D36">
      <formula1>"要件Ⅱ,要件Ⅲ"</formula1>
    </dataValidation>
  </dataValidations>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A1:O46"/>
  <sheetViews>
    <sheetView view="pageBreakPreview" zoomScaleNormal="100" zoomScaleSheetLayoutView="100" workbookViewId="0">
      <selection activeCell="E26" sqref="E26:J26"/>
    </sheetView>
  </sheetViews>
  <sheetFormatPr defaultRowHeight="18.75"/>
  <cols>
    <col min="1" max="1" width="2.625" customWidth="1"/>
    <col min="2" max="2" width="7.375" customWidth="1"/>
    <col min="11" max="11" width="2.125" customWidth="1"/>
  </cols>
  <sheetData>
    <row r="1" spans="1:15">
      <c r="H1" s="960" t="str">
        <f>"令和"&amp;申請書!$V$6&amp;"年"&amp;申請書!$X$6&amp;"月"&amp;申請書!$AA$6&amp;"日"</f>
        <v>令和7年9月1日</v>
      </c>
      <c r="I1" s="960"/>
      <c r="J1" s="960"/>
      <c r="M1" s="102" t="s">
        <v>168</v>
      </c>
    </row>
    <row r="3" spans="1:15" ht="24">
      <c r="A3" s="581" t="s">
        <v>59</v>
      </c>
      <c r="B3" s="504"/>
      <c r="C3" s="504"/>
      <c r="D3" s="504"/>
      <c r="E3" s="504"/>
      <c r="F3" s="504"/>
      <c r="G3" s="504"/>
      <c r="H3" s="504"/>
      <c r="I3" s="504"/>
      <c r="J3" s="504"/>
    </row>
    <row r="4" spans="1:15" ht="9" customHeight="1">
      <c r="A4" s="25"/>
      <c r="B4" s="25"/>
    </row>
    <row r="5" spans="1:15" ht="24" customHeight="1">
      <c r="A5" s="554" t="s">
        <v>9</v>
      </c>
      <c r="B5" s="556"/>
      <c r="C5" s="961" t="str">
        <f>申請書!$O$22</f>
        <v>○○認定こども園</v>
      </c>
      <c r="D5" s="612"/>
      <c r="E5" s="612"/>
      <c r="F5" s="612"/>
      <c r="G5" s="613"/>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60</v>
      </c>
      <c r="C8" s="65"/>
      <c r="D8" s="20"/>
      <c r="E8" s="20"/>
      <c r="F8" s="20"/>
      <c r="G8" s="20"/>
      <c r="H8" s="20"/>
      <c r="I8" s="20"/>
      <c r="J8" s="20"/>
      <c r="K8" s="20"/>
      <c r="M8" s="282">
        <f>IF(AND(M9=1,M21=1,M26=1),1,0)</f>
        <v>0</v>
      </c>
      <c r="O8" s="282" t="str">
        <f>IF(AND(M8=1,L12=TRUE),"A",IF(AND(M8=1,L15=TRUE),"B",IF(AND(M8=1,L18=TRUE),"C","―")))</f>
        <v>―</v>
      </c>
    </row>
    <row r="9" spans="1:15" s="2" customFormat="1" ht="25.5" customHeight="1">
      <c r="A9" s="174"/>
      <c r="B9" s="223"/>
      <c r="C9" s="64" t="s">
        <v>61</v>
      </c>
      <c r="D9" s="170"/>
      <c r="E9" s="170"/>
      <c r="F9" s="170"/>
      <c r="G9" s="170"/>
      <c r="H9" s="170"/>
      <c r="I9" s="170"/>
      <c r="J9" s="170"/>
      <c r="K9" s="171"/>
      <c r="L9" s="334" t="b">
        <v>0</v>
      </c>
      <c r="M9" s="282">
        <f>IF($L$9=TRUE,1,0)</f>
        <v>0</v>
      </c>
    </row>
    <row r="10" spans="1:15" s="2" customFormat="1" ht="20.100000000000001" customHeight="1">
      <c r="A10" s="20"/>
      <c r="B10" s="66"/>
      <c r="C10" s="162" t="s">
        <v>62</v>
      </c>
      <c r="D10" s="162"/>
      <c r="E10" s="162"/>
      <c r="F10" s="162"/>
      <c r="G10" s="162"/>
      <c r="H10" s="162"/>
      <c r="I10" s="162"/>
      <c r="J10" s="162"/>
      <c r="K10" s="174"/>
      <c r="L10" s="334"/>
      <c r="M10" s="282"/>
    </row>
    <row r="11" spans="1:15" s="2" customFormat="1" ht="20.100000000000001" customHeight="1">
      <c r="A11" s="20"/>
      <c r="B11" s="66"/>
      <c r="C11" s="957"/>
      <c r="D11" s="963" t="s">
        <v>302</v>
      </c>
      <c r="E11" s="565" t="s">
        <v>63</v>
      </c>
      <c r="F11" s="565"/>
      <c r="G11" s="565"/>
      <c r="H11" s="565"/>
      <c r="I11" s="565"/>
      <c r="J11" s="566"/>
      <c r="K11" s="174"/>
      <c r="L11" s="334"/>
      <c r="M11" s="282"/>
    </row>
    <row r="12" spans="1:15" s="2" customFormat="1" ht="20.100000000000001" customHeight="1">
      <c r="A12" s="20"/>
      <c r="B12" s="60"/>
      <c r="C12" s="958"/>
      <c r="D12" s="897"/>
      <c r="E12" s="563"/>
      <c r="F12" s="563"/>
      <c r="G12" s="563"/>
      <c r="H12" s="563"/>
      <c r="I12" s="563"/>
      <c r="J12" s="962"/>
      <c r="K12" s="174"/>
      <c r="L12" s="334" t="b">
        <v>0</v>
      </c>
      <c r="M12" s="282"/>
    </row>
    <row r="13" spans="1:15" s="2" customFormat="1" ht="20.100000000000001" customHeight="1">
      <c r="A13" s="20"/>
      <c r="B13" s="56"/>
      <c r="C13" s="868"/>
      <c r="D13" s="952"/>
      <c r="E13" s="543"/>
      <c r="F13" s="543"/>
      <c r="G13" s="543"/>
      <c r="H13" s="543"/>
      <c r="I13" s="543"/>
      <c r="J13" s="674"/>
      <c r="K13" s="174"/>
      <c r="L13" s="334"/>
      <c r="M13" s="282"/>
    </row>
    <row r="14" spans="1:15" s="2" customFormat="1" ht="20.100000000000001" customHeight="1">
      <c r="A14" s="20"/>
      <c r="B14" s="56"/>
      <c r="C14" s="959"/>
      <c r="D14" s="963" t="s">
        <v>303</v>
      </c>
      <c r="E14" s="565" t="s">
        <v>64</v>
      </c>
      <c r="F14" s="565"/>
      <c r="G14" s="565"/>
      <c r="H14" s="565"/>
      <c r="I14" s="565"/>
      <c r="J14" s="566"/>
      <c r="K14" s="174"/>
      <c r="L14" s="334"/>
      <c r="M14" s="282"/>
    </row>
    <row r="15" spans="1:15" s="2" customFormat="1" ht="20.100000000000001" customHeight="1">
      <c r="A15" s="20"/>
      <c r="B15" s="56"/>
      <c r="C15" s="958"/>
      <c r="D15" s="897"/>
      <c r="E15" s="563"/>
      <c r="F15" s="563"/>
      <c r="G15" s="563"/>
      <c r="H15" s="563"/>
      <c r="I15" s="563"/>
      <c r="J15" s="962"/>
      <c r="K15" s="174"/>
      <c r="L15" s="334" t="b">
        <v>0</v>
      </c>
      <c r="M15" s="282"/>
    </row>
    <row r="16" spans="1:15" s="2" customFormat="1" ht="20.100000000000001" customHeight="1">
      <c r="A16" s="20"/>
      <c r="B16" s="56"/>
      <c r="C16" s="868"/>
      <c r="D16" s="952"/>
      <c r="E16" s="559"/>
      <c r="F16" s="559"/>
      <c r="G16" s="559"/>
      <c r="H16" s="559"/>
      <c r="I16" s="559"/>
      <c r="J16" s="560"/>
      <c r="K16" s="174"/>
      <c r="L16" s="334"/>
      <c r="M16" s="282"/>
    </row>
    <row r="17" spans="1:13" s="2" customFormat="1" ht="20.100000000000001" customHeight="1">
      <c r="A17" s="20"/>
      <c r="B17" s="177"/>
      <c r="C17" s="959"/>
      <c r="D17" s="963" t="s">
        <v>304</v>
      </c>
      <c r="E17" s="158" t="s">
        <v>65</v>
      </c>
      <c r="F17" s="563"/>
      <c r="G17" s="563"/>
      <c r="H17" s="563"/>
      <c r="I17" s="563"/>
      <c r="J17" s="962"/>
      <c r="K17" s="174"/>
      <c r="L17" s="334"/>
      <c r="M17" s="282"/>
    </row>
    <row r="18" spans="1:13" s="2" customFormat="1" ht="20.100000000000001" customHeight="1">
      <c r="A18" s="20"/>
      <c r="B18" s="56"/>
      <c r="C18" s="958"/>
      <c r="D18" s="897"/>
      <c r="E18" s="563" t="s">
        <v>66</v>
      </c>
      <c r="F18" s="543"/>
      <c r="G18" s="543"/>
      <c r="H18" s="543"/>
      <c r="I18" s="543"/>
      <c r="J18" s="674"/>
      <c r="K18" s="174"/>
      <c r="L18" s="334" t="b">
        <v>0</v>
      </c>
      <c r="M18" s="282"/>
    </row>
    <row r="19" spans="1:13" s="2" customFormat="1" ht="20.100000000000001" customHeight="1">
      <c r="A19" s="20"/>
      <c r="B19" s="57"/>
      <c r="C19" s="868"/>
      <c r="D19" s="952"/>
      <c r="E19" s="559"/>
      <c r="F19" s="559"/>
      <c r="G19" s="559"/>
      <c r="H19" s="559"/>
      <c r="I19" s="559"/>
      <c r="J19" s="560"/>
      <c r="K19" s="172"/>
      <c r="L19" s="334"/>
      <c r="M19" s="282"/>
    </row>
    <row r="20" spans="1:13" s="2" customFormat="1" ht="24.95" customHeight="1">
      <c r="A20" s="20"/>
      <c r="B20" s="67"/>
      <c r="C20" s="175" t="s">
        <v>67</v>
      </c>
      <c r="D20" s="63"/>
      <c r="E20" s="63"/>
      <c r="F20" s="63"/>
      <c r="G20" s="170"/>
      <c r="H20" s="170"/>
      <c r="I20" s="170"/>
      <c r="J20" s="170"/>
      <c r="K20" s="171"/>
      <c r="L20" s="334"/>
      <c r="M20" s="282"/>
    </row>
    <row r="21" spans="1:13" s="2" customFormat="1" ht="21.95" customHeight="1">
      <c r="A21" s="20"/>
      <c r="B21" s="177"/>
      <c r="C21" s="331"/>
      <c r="D21" s="556" t="s">
        <v>305</v>
      </c>
      <c r="E21" s="556"/>
      <c r="F21" s="556"/>
      <c r="G21" s="556"/>
      <c r="H21" s="556"/>
      <c r="I21" s="556"/>
      <c r="J21" s="557"/>
      <c r="K21" s="174"/>
      <c r="L21" s="334" t="b">
        <v>0</v>
      </c>
      <c r="M21" s="282">
        <f>IF(AND($L$21=TRUE,$L$22=TRUE,$L$23=TRUE),1,0)</f>
        <v>0</v>
      </c>
    </row>
    <row r="22" spans="1:13" s="2" customFormat="1" ht="21.95" customHeight="1">
      <c r="A22" s="20"/>
      <c r="B22" s="177"/>
      <c r="C22" s="333"/>
      <c r="D22" s="955" t="s">
        <v>306</v>
      </c>
      <c r="E22" s="955"/>
      <c r="F22" s="955"/>
      <c r="G22" s="955"/>
      <c r="H22" s="955"/>
      <c r="I22" s="955"/>
      <c r="J22" s="956"/>
      <c r="K22" s="174"/>
      <c r="L22" s="334" t="b">
        <v>0</v>
      </c>
      <c r="M22" s="282"/>
    </row>
    <row r="23" spans="1:13" s="2" customFormat="1" ht="21.95" customHeight="1">
      <c r="A23" s="20"/>
      <c r="B23" s="68"/>
      <c r="C23" s="332"/>
      <c r="D23" s="559" t="s">
        <v>307</v>
      </c>
      <c r="E23" s="559"/>
      <c r="F23" s="559"/>
      <c r="G23" s="559"/>
      <c r="H23" s="559"/>
      <c r="I23" s="559"/>
      <c r="J23" s="560"/>
      <c r="K23" s="161"/>
      <c r="L23" s="334" t="b">
        <v>0</v>
      </c>
      <c r="M23" s="283"/>
    </row>
    <row r="24" spans="1:13" s="2" customFormat="1" ht="20.100000000000001" customHeight="1">
      <c r="A24" s="20"/>
      <c r="B24" s="176"/>
      <c r="C24" s="170"/>
      <c r="D24" s="170"/>
      <c r="E24" s="170"/>
      <c r="F24" s="170"/>
      <c r="G24" s="170"/>
      <c r="H24" s="170"/>
      <c r="I24" s="170"/>
      <c r="J24" s="170"/>
      <c r="K24" s="171"/>
      <c r="M24" s="282"/>
    </row>
    <row r="25" spans="1:13" s="2" customFormat="1" ht="30" customHeight="1">
      <c r="A25" s="20"/>
      <c r="B25" s="611" t="s">
        <v>68</v>
      </c>
      <c r="C25" s="612"/>
      <c r="D25" s="612"/>
      <c r="E25" s="953" t="s">
        <v>70</v>
      </c>
      <c r="F25" s="953"/>
      <c r="G25" s="953"/>
      <c r="H25" s="954" t="s">
        <v>71</v>
      </c>
      <c r="I25" s="954"/>
      <c r="J25" s="586"/>
      <c r="K25" s="174"/>
      <c r="M25" s="282"/>
    </row>
    <row r="26" spans="1:13" s="2" customFormat="1" ht="30" customHeight="1">
      <c r="A26" s="20"/>
      <c r="B26" s="951" t="s">
        <v>69</v>
      </c>
      <c r="C26" s="952"/>
      <c r="D26" s="952"/>
      <c r="E26" s="562"/>
      <c r="F26" s="562"/>
      <c r="G26" s="562"/>
      <c r="H26" s="562"/>
      <c r="I26" s="562"/>
      <c r="J26" s="643"/>
      <c r="K26" s="161"/>
      <c r="M26" s="282">
        <f>IF($E$26="",0,1)</f>
        <v>0</v>
      </c>
    </row>
    <row r="27" spans="1:13" s="2" customFormat="1" ht="20.100000000000001" customHeight="1">
      <c r="A27" s="20"/>
      <c r="B27" s="20"/>
      <c r="C27" s="20"/>
      <c r="D27" s="20"/>
      <c r="E27" s="20"/>
      <c r="F27" s="20"/>
      <c r="G27" s="20"/>
      <c r="H27" s="20"/>
      <c r="I27" s="20"/>
      <c r="J27" s="20"/>
      <c r="K27" s="20"/>
      <c r="M27" s="282"/>
    </row>
    <row r="28" spans="1:13" s="2" customFormat="1" ht="20.100000000000001" customHeight="1">
      <c r="A28" s="20"/>
      <c r="B28" s="20" t="s">
        <v>72</v>
      </c>
      <c r="C28" s="20"/>
      <c r="D28" s="20"/>
      <c r="E28" s="20"/>
      <c r="F28" s="20"/>
      <c r="G28" s="20"/>
      <c r="H28" s="20"/>
      <c r="I28" s="20"/>
      <c r="J28" s="20"/>
      <c r="K28" s="20"/>
      <c r="M28" s="282"/>
    </row>
    <row r="29" spans="1:13" s="2" customFormat="1" ht="20.100000000000001" customHeight="1">
      <c r="A29" s="20"/>
      <c r="B29" s="902" t="s">
        <v>73</v>
      </c>
      <c r="C29" s="950"/>
      <c r="D29" s="950"/>
      <c r="E29" s="950"/>
      <c r="F29" s="950"/>
      <c r="G29" s="950"/>
      <c r="H29" s="950"/>
      <c r="I29" s="950"/>
      <c r="J29" s="950"/>
      <c r="K29" s="20"/>
      <c r="M29" s="282"/>
    </row>
    <row r="30" spans="1:13" s="2" customFormat="1" ht="20.100000000000001" customHeight="1">
      <c r="A30" s="20"/>
      <c r="B30" s="950"/>
      <c r="C30" s="950"/>
      <c r="D30" s="950"/>
      <c r="E30" s="950"/>
      <c r="F30" s="950"/>
      <c r="G30" s="950"/>
      <c r="H30" s="950"/>
      <c r="I30" s="950"/>
      <c r="J30" s="950"/>
      <c r="K30" s="20"/>
      <c r="M30" s="282"/>
    </row>
    <row r="31" spans="1:13" s="2" customFormat="1" ht="20.100000000000001" customHeight="1">
      <c r="A31" s="20"/>
      <c r="B31" s="950"/>
      <c r="C31" s="950"/>
      <c r="D31" s="950"/>
      <c r="E31" s="950"/>
      <c r="F31" s="950"/>
      <c r="G31" s="950"/>
      <c r="H31" s="950"/>
      <c r="I31" s="950"/>
      <c r="J31" s="950"/>
      <c r="K31" s="20"/>
    </row>
    <row r="32" spans="1:13" s="2" customFormat="1" ht="20.100000000000001" customHeight="1">
      <c r="A32" s="20"/>
      <c r="B32" s="950"/>
      <c r="C32" s="950"/>
      <c r="D32" s="950"/>
      <c r="E32" s="950"/>
      <c r="F32" s="950"/>
      <c r="G32" s="950"/>
      <c r="H32" s="950"/>
      <c r="I32" s="950"/>
      <c r="J32" s="950"/>
      <c r="K32" s="20"/>
    </row>
    <row r="33" spans="1:11" s="2" customFormat="1" ht="20.100000000000001" customHeight="1">
      <c r="A33" s="20"/>
      <c r="B33" s="712" t="s">
        <v>74</v>
      </c>
      <c r="C33" s="949"/>
      <c r="D33" s="949"/>
      <c r="E33" s="949"/>
      <c r="F33" s="949"/>
      <c r="G33" s="949"/>
      <c r="H33" s="949"/>
      <c r="I33" s="949"/>
      <c r="J33" s="949"/>
      <c r="K33" s="20"/>
    </row>
    <row r="34" spans="1:11" s="2" customFormat="1" ht="20.100000000000001" customHeight="1">
      <c r="A34" s="20"/>
      <c r="B34" s="949"/>
      <c r="C34" s="949"/>
      <c r="D34" s="949"/>
      <c r="E34" s="949"/>
      <c r="F34" s="949"/>
      <c r="G34" s="949"/>
      <c r="H34" s="949"/>
      <c r="I34" s="949"/>
      <c r="J34" s="949"/>
      <c r="K34" s="20"/>
    </row>
    <row r="35" spans="1:11" s="2" customFormat="1" ht="20.100000000000001" customHeight="1">
      <c r="A35" s="20"/>
      <c r="B35" s="949"/>
      <c r="C35" s="949"/>
      <c r="D35" s="949"/>
      <c r="E35" s="949"/>
      <c r="F35" s="949"/>
      <c r="G35" s="949"/>
      <c r="H35" s="949"/>
      <c r="I35" s="949"/>
      <c r="J35" s="949"/>
      <c r="K35" s="20"/>
    </row>
    <row r="36" spans="1:11" s="2" customFormat="1" ht="20.100000000000001" customHeight="1">
      <c r="A36" s="20"/>
      <c r="B36" s="949"/>
      <c r="C36" s="949"/>
      <c r="D36" s="949"/>
      <c r="E36" s="949"/>
      <c r="F36" s="949"/>
      <c r="G36" s="949"/>
      <c r="H36" s="949"/>
      <c r="I36" s="949"/>
      <c r="J36" s="949"/>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C11:C13"/>
    <mergeCell ref="C14:C16"/>
    <mergeCell ref="C17:C19"/>
    <mergeCell ref="H1:J1"/>
    <mergeCell ref="A3:J3"/>
    <mergeCell ref="A5:B5"/>
    <mergeCell ref="C5:G5"/>
    <mergeCell ref="E11:J13"/>
    <mergeCell ref="D11:D13"/>
    <mergeCell ref="E14:J16"/>
    <mergeCell ref="F17:J17"/>
    <mergeCell ref="D14:D16"/>
    <mergeCell ref="D17:D19"/>
    <mergeCell ref="B33:J36"/>
    <mergeCell ref="B29:J32"/>
    <mergeCell ref="E18:J19"/>
    <mergeCell ref="B26:D26"/>
    <mergeCell ref="E25:G25"/>
    <mergeCell ref="H25:J25"/>
    <mergeCell ref="E26:J26"/>
    <mergeCell ref="B25:D25"/>
    <mergeCell ref="D21:J21"/>
    <mergeCell ref="D22:J22"/>
    <mergeCell ref="D23: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M46"/>
  <sheetViews>
    <sheetView view="pageBreakPreview" zoomScaleNormal="100" zoomScaleSheetLayoutView="100" workbookViewId="0">
      <selection activeCell="E12" sqref="E12:J12"/>
    </sheetView>
  </sheetViews>
  <sheetFormatPr defaultRowHeight="18.75"/>
  <cols>
    <col min="1" max="1" width="2.625" customWidth="1"/>
    <col min="2" max="2" width="7.375" customWidth="1"/>
    <col min="11" max="11" width="2.125" customWidth="1"/>
  </cols>
  <sheetData>
    <row r="1" spans="1:13">
      <c r="H1" s="960" t="str">
        <f>"令和"&amp;申請書!$V$6&amp;"年"&amp;申請書!$X$6&amp;"月"&amp;申請書!$AA$6&amp;"日"</f>
        <v>令和7年9月1日</v>
      </c>
      <c r="I1" s="960"/>
      <c r="J1" s="960"/>
      <c r="M1" s="102" t="s">
        <v>168</v>
      </c>
    </row>
    <row r="3" spans="1:13" ht="24">
      <c r="A3" s="581" t="s">
        <v>77</v>
      </c>
      <c r="B3" s="504"/>
      <c r="C3" s="504"/>
      <c r="D3" s="504"/>
      <c r="E3" s="504"/>
      <c r="F3" s="504"/>
      <c r="G3" s="504"/>
      <c r="H3" s="504"/>
      <c r="I3" s="504"/>
      <c r="J3" s="504"/>
    </row>
    <row r="4" spans="1:13" ht="9" customHeight="1">
      <c r="A4" s="25"/>
      <c r="B4" s="25"/>
    </row>
    <row r="5" spans="1:13" ht="24" customHeight="1">
      <c r="A5" s="554" t="s">
        <v>9</v>
      </c>
      <c r="B5" s="556"/>
      <c r="C5" s="961" t="str">
        <f>申請書!$O$22</f>
        <v>○○認定こども園</v>
      </c>
      <c r="D5" s="612"/>
      <c r="E5" s="612"/>
      <c r="F5" s="612"/>
      <c r="G5" s="613"/>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378"/>
      <c r="B9" s="655" t="s">
        <v>75</v>
      </c>
      <c r="C9" s="655"/>
      <c r="D9" s="655"/>
      <c r="E9" s="964"/>
      <c r="F9" s="964"/>
      <c r="G9" s="964"/>
      <c r="H9" s="964"/>
      <c r="I9" s="964"/>
      <c r="J9" s="964"/>
      <c r="K9" s="379"/>
    </row>
    <row r="10" spans="1:13" s="13" customFormat="1" ht="50.1" customHeight="1">
      <c r="A10" s="378"/>
      <c r="B10" s="685" t="s">
        <v>449</v>
      </c>
      <c r="C10" s="655"/>
      <c r="D10" s="655"/>
      <c r="E10" s="965"/>
      <c r="F10" s="954"/>
      <c r="G10" s="954"/>
      <c r="H10" s="612"/>
      <c r="I10" s="612"/>
      <c r="J10" s="613"/>
      <c r="K10" s="379"/>
    </row>
    <row r="11" spans="1:13" s="13" customFormat="1" ht="50.1" customHeight="1">
      <c r="A11" s="378"/>
      <c r="B11" s="685" t="s">
        <v>453</v>
      </c>
      <c r="C11" s="655"/>
      <c r="D11" s="655"/>
      <c r="E11" s="965" t="s">
        <v>451</v>
      </c>
      <c r="F11" s="954"/>
      <c r="G11" s="954"/>
      <c r="H11" s="612"/>
      <c r="I11" s="612"/>
      <c r="J11" s="613"/>
      <c r="K11" s="379"/>
    </row>
    <row r="12" spans="1:13" s="13" customFormat="1" ht="50.1" customHeight="1">
      <c r="A12" s="378"/>
      <c r="B12" s="655" t="s">
        <v>450</v>
      </c>
      <c r="C12" s="655"/>
      <c r="D12" s="655"/>
      <c r="E12" s="917"/>
      <c r="F12" s="917"/>
      <c r="G12" s="917"/>
      <c r="H12" s="917"/>
      <c r="I12" s="917"/>
      <c r="J12" s="917"/>
      <c r="K12" s="379"/>
    </row>
    <row r="13" spans="1:13" s="13" customFormat="1" ht="50.1" customHeight="1">
      <c r="A13" s="378"/>
      <c r="B13" s="565" t="s">
        <v>452</v>
      </c>
      <c r="C13" s="565"/>
      <c r="D13" s="565"/>
      <c r="E13" s="565"/>
      <c r="F13" s="565"/>
      <c r="G13" s="565"/>
      <c r="H13" s="565"/>
      <c r="I13" s="565"/>
      <c r="J13" s="565"/>
      <c r="K13" s="379"/>
    </row>
    <row r="14" spans="1:13" s="13" customFormat="1" ht="50.1" customHeight="1">
      <c r="A14" s="378"/>
      <c r="B14" s="563"/>
      <c r="C14" s="563"/>
      <c r="D14" s="563"/>
      <c r="E14" s="563"/>
      <c r="F14" s="563"/>
      <c r="G14" s="563"/>
      <c r="H14" s="563"/>
      <c r="I14" s="563"/>
      <c r="J14" s="563"/>
      <c r="K14" s="379"/>
    </row>
    <row r="15" spans="1:13" s="13" customFormat="1" ht="20.100000000000001" customHeight="1">
      <c r="A15" s="378"/>
      <c r="B15" s="543"/>
      <c r="C15" s="543"/>
      <c r="D15" s="543"/>
      <c r="E15" s="543"/>
      <c r="F15" s="543"/>
      <c r="G15" s="543"/>
      <c r="H15" s="543"/>
      <c r="I15" s="543"/>
      <c r="J15" s="543"/>
      <c r="K15" s="379"/>
    </row>
    <row r="16" spans="1:13" s="13" customFormat="1" ht="20.100000000000001" customHeight="1">
      <c r="A16" s="376"/>
      <c r="B16" s="559"/>
      <c r="C16" s="559"/>
      <c r="D16" s="559"/>
      <c r="E16" s="559"/>
      <c r="F16" s="559"/>
      <c r="G16" s="559"/>
      <c r="H16" s="559"/>
      <c r="I16" s="559"/>
      <c r="J16" s="559"/>
      <c r="K16" s="377"/>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H1:J1"/>
    <mergeCell ref="A3:J3"/>
    <mergeCell ref="A5:B5"/>
    <mergeCell ref="C5:G5"/>
    <mergeCell ref="E12:J12"/>
    <mergeCell ref="B9:D9"/>
    <mergeCell ref="B10:D10"/>
    <mergeCell ref="B11:D11"/>
    <mergeCell ref="B12:D12"/>
    <mergeCell ref="E9:J9"/>
    <mergeCell ref="E11:J11"/>
    <mergeCell ref="E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A1:M46"/>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960" t="str">
        <f>"令和"&amp;申請書!$V$6&amp;"年"&amp;申請書!$X$6&amp;"月"&amp;申請書!$AA$6&amp;"日"</f>
        <v>令和7年9月1日</v>
      </c>
      <c r="I1" s="960"/>
      <c r="J1" s="960"/>
      <c r="M1" s="102" t="s">
        <v>168</v>
      </c>
    </row>
    <row r="3" spans="1:13" ht="24">
      <c r="A3" s="581" t="s">
        <v>78</v>
      </c>
      <c r="B3" s="504"/>
      <c r="C3" s="504"/>
      <c r="D3" s="504"/>
      <c r="E3" s="504"/>
      <c r="F3" s="504"/>
      <c r="G3" s="504"/>
      <c r="H3" s="504"/>
      <c r="I3" s="504"/>
      <c r="J3" s="504"/>
    </row>
    <row r="4" spans="1:13" ht="9" customHeight="1">
      <c r="A4" s="25"/>
      <c r="B4" s="25"/>
    </row>
    <row r="5" spans="1:13" ht="24" customHeight="1">
      <c r="A5" s="554" t="s">
        <v>9</v>
      </c>
      <c r="B5" s="556"/>
      <c r="C5" s="961" t="str">
        <f>申請書!$O$22</f>
        <v>○○認定こども園</v>
      </c>
      <c r="D5" s="612"/>
      <c r="E5" s="612"/>
      <c r="F5" s="612"/>
      <c r="G5" s="613"/>
      <c r="H5" s="24"/>
      <c r="I5" s="24"/>
      <c r="J5" s="24"/>
      <c r="K5" s="14"/>
    </row>
    <row r="6" spans="1:13" ht="8.1" customHeight="1">
      <c r="A6" s="24"/>
      <c r="B6" s="24"/>
      <c r="C6" s="24"/>
      <c r="D6" s="24"/>
      <c r="E6" s="24"/>
      <c r="F6" s="24"/>
      <c r="G6" s="24"/>
      <c r="H6" s="24"/>
      <c r="I6" s="24"/>
      <c r="J6" s="24"/>
      <c r="K6" s="14"/>
    </row>
    <row r="7" spans="1:13" s="13" customFormat="1" ht="8.1" customHeight="1">
      <c r="C7" s="62"/>
      <c r="I7" s="72" t="s">
        <v>80</v>
      </c>
      <c r="K7" s="24"/>
    </row>
    <row r="8" spans="1:13" s="13" customFormat="1" ht="20.100000000000001" customHeight="1">
      <c r="A8" s="43"/>
      <c r="B8" s="63"/>
      <c r="C8" s="64"/>
      <c r="D8" s="35"/>
      <c r="E8" s="35"/>
      <c r="F8" s="35"/>
      <c r="G8" s="35"/>
      <c r="H8" s="35"/>
      <c r="I8" s="35"/>
      <c r="J8" s="35"/>
      <c r="K8" s="44"/>
    </row>
    <row r="9" spans="1:13" s="13" customFormat="1" ht="50.1" customHeight="1">
      <c r="A9" s="58"/>
      <c r="B9" s="655" t="s">
        <v>75</v>
      </c>
      <c r="C9" s="655"/>
      <c r="D9" s="655"/>
      <c r="E9" s="587"/>
      <c r="F9" s="587"/>
      <c r="G9" s="587"/>
      <c r="H9" s="587"/>
      <c r="I9" s="587"/>
      <c r="J9" s="587"/>
      <c r="K9" s="53"/>
    </row>
    <row r="10" spans="1:13" s="13" customFormat="1" ht="50.1" customHeight="1">
      <c r="A10" s="58"/>
      <c r="B10" s="685" t="s">
        <v>454</v>
      </c>
      <c r="C10" s="655"/>
      <c r="D10" s="655"/>
      <c r="E10" s="969"/>
      <c r="F10" s="953"/>
      <c r="G10" s="953"/>
      <c r="H10" s="556"/>
      <c r="I10" s="556"/>
      <c r="J10" s="557"/>
      <c r="K10" s="53"/>
    </row>
    <row r="11" spans="1:13" s="13" customFormat="1" ht="117.75" customHeight="1">
      <c r="A11" s="58"/>
      <c r="B11" s="685" t="s">
        <v>79</v>
      </c>
      <c r="C11" s="685"/>
      <c r="D11" s="685"/>
      <c r="E11" s="966" t="s">
        <v>80</v>
      </c>
      <c r="F11" s="967"/>
      <c r="G11" s="967"/>
      <c r="H11" s="967"/>
      <c r="I11" s="967"/>
      <c r="J11" s="968"/>
      <c r="K11" s="53"/>
    </row>
    <row r="12" spans="1:13" s="13" customFormat="1" ht="50.1" customHeight="1">
      <c r="A12" s="58"/>
      <c r="B12" s="655" t="s">
        <v>450</v>
      </c>
      <c r="C12" s="655"/>
      <c r="D12" s="655"/>
      <c r="E12" s="917" t="s">
        <v>76</v>
      </c>
      <c r="F12" s="917"/>
      <c r="G12" s="917"/>
      <c r="H12" s="917"/>
      <c r="I12" s="917"/>
      <c r="J12" s="917"/>
      <c r="K12" s="53"/>
    </row>
    <row r="13" spans="1:13" s="13" customFormat="1" ht="50.1" customHeight="1">
      <c r="A13" s="58"/>
      <c r="B13" s="565" t="s">
        <v>452</v>
      </c>
      <c r="C13" s="565"/>
      <c r="D13" s="565"/>
      <c r="E13" s="565"/>
      <c r="F13" s="565"/>
      <c r="G13" s="565"/>
      <c r="H13" s="565"/>
      <c r="I13" s="565"/>
      <c r="J13" s="565"/>
      <c r="K13" s="53"/>
    </row>
    <row r="14" spans="1:13" s="13" customFormat="1" ht="50.1" customHeight="1">
      <c r="A14" s="58"/>
      <c r="B14" s="563"/>
      <c r="C14" s="563"/>
      <c r="D14" s="563"/>
      <c r="E14" s="563"/>
      <c r="F14" s="563"/>
      <c r="G14" s="563"/>
      <c r="H14" s="563"/>
      <c r="I14" s="563"/>
      <c r="J14" s="563"/>
      <c r="K14" s="53"/>
    </row>
    <row r="15" spans="1:13" s="13" customFormat="1" ht="20.100000000000001" customHeight="1">
      <c r="A15" s="58"/>
      <c r="B15" s="543"/>
      <c r="C15" s="543"/>
      <c r="D15" s="543"/>
      <c r="E15" s="543"/>
      <c r="F15" s="543"/>
      <c r="G15" s="543"/>
      <c r="H15" s="543"/>
      <c r="I15" s="543"/>
      <c r="J15" s="543"/>
      <c r="K15" s="53"/>
    </row>
    <row r="16" spans="1:13" s="13" customFormat="1" ht="20.100000000000001" customHeight="1">
      <c r="A16" s="22"/>
      <c r="B16" s="559"/>
      <c r="C16" s="559"/>
      <c r="D16" s="559"/>
      <c r="E16" s="559"/>
      <c r="F16" s="559"/>
      <c r="G16" s="559"/>
      <c r="H16" s="559"/>
      <c r="I16" s="559"/>
      <c r="J16" s="559"/>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3">
    <mergeCell ref="B13:J16"/>
    <mergeCell ref="B11:D11"/>
    <mergeCell ref="E11:J11"/>
    <mergeCell ref="B10:D10"/>
    <mergeCell ref="B12:D12"/>
    <mergeCell ref="E12:J12"/>
    <mergeCell ref="E10:J10"/>
    <mergeCell ref="H1:J1"/>
    <mergeCell ref="A3:J3"/>
    <mergeCell ref="A5:B5"/>
    <mergeCell ref="C5:G5"/>
    <mergeCell ref="B9:D9"/>
    <mergeCell ref="E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I174"/>
  <sheetViews>
    <sheetView view="pageBreakPreview" zoomScaleNormal="100" zoomScaleSheetLayoutView="100" workbookViewId="0">
      <pane ySplit="6" topLeftCell="A7" activePane="bottomLeft" state="frozen"/>
      <selection pane="bottomLeft" sqref="A1:AC1"/>
    </sheetView>
  </sheetViews>
  <sheetFormatPr defaultRowHeight="13.5"/>
  <cols>
    <col min="1" max="1" width="3.625" style="81" customWidth="1"/>
    <col min="2" max="3" width="5.5" style="81" customWidth="1"/>
    <col min="4" max="15" width="3.625" style="81" customWidth="1"/>
    <col min="16" max="16" width="7" style="81" bestFit="1" customWidth="1"/>
    <col min="17" max="28" width="3.625" style="81" customWidth="1"/>
    <col min="29" max="29" width="10.75" style="92" customWidth="1"/>
    <col min="30" max="30" width="3.625" style="81" customWidth="1"/>
    <col min="31" max="31" width="7.125" style="81" bestFit="1" customWidth="1"/>
    <col min="32" max="32" width="3.625" style="81" customWidth="1"/>
    <col min="33" max="33" width="3.875" style="435" customWidth="1"/>
    <col min="34" max="71" width="3.625" style="81" customWidth="1"/>
    <col min="72" max="16384" width="9" style="81"/>
  </cols>
  <sheetData>
    <row r="1" spans="1:34" s="91" customFormat="1" ht="20.25" customHeight="1">
      <c r="A1" s="531" t="str">
        <f>"Ⅰ　総括表（令和　"&amp;申請書!$E$3&amp;"　年度分)"</f>
        <v>Ⅰ　総括表（令和　7　年度分)</v>
      </c>
      <c r="B1" s="504"/>
      <c r="C1" s="504"/>
      <c r="D1" s="504"/>
      <c r="E1" s="504"/>
      <c r="F1" s="504"/>
      <c r="G1" s="504"/>
      <c r="H1" s="504"/>
      <c r="I1" s="504"/>
      <c r="J1" s="504"/>
      <c r="K1" s="504"/>
      <c r="L1" s="504"/>
      <c r="M1" s="504"/>
      <c r="N1" s="504"/>
      <c r="O1" s="504"/>
      <c r="P1" s="504"/>
      <c r="Q1" s="504"/>
      <c r="R1" s="504"/>
      <c r="S1" s="504"/>
      <c r="T1" s="504"/>
      <c r="U1" s="504"/>
      <c r="V1" s="504"/>
      <c r="W1" s="504"/>
      <c r="X1" s="504"/>
      <c r="Y1" s="504"/>
      <c r="Z1" s="504"/>
      <c r="AA1" s="504"/>
      <c r="AB1" s="504"/>
      <c r="AC1" s="504"/>
      <c r="AD1" s="90"/>
      <c r="AE1" s="90"/>
      <c r="AF1" s="90"/>
      <c r="AG1" s="435"/>
    </row>
    <row r="2" spans="1:34" ht="1.5" customHeight="1"/>
    <row r="3" spans="1:34" ht="25.5" customHeight="1">
      <c r="A3" s="537" t="s">
        <v>9</v>
      </c>
      <c r="B3" s="537"/>
      <c r="C3" s="537"/>
      <c r="D3" s="537"/>
      <c r="E3" s="537"/>
      <c r="F3" s="537"/>
      <c r="G3" s="538" t="str">
        <f>申請書!$O$22</f>
        <v>○○認定こども園</v>
      </c>
      <c r="H3" s="538"/>
      <c r="I3" s="538"/>
      <c r="J3" s="538"/>
      <c r="K3" s="538"/>
      <c r="L3" s="538"/>
      <c r="M3" s="538"/>
      <c r="N3" s="538"/>
      <c r="O3" s="538"/>
      <c r="P3" s="538"/>
      <c r="Q3" s="538"/>
      <c r="R3" s="538"/>
      <c r="S3" s="538"/>
      <c r="T3" s="538"/>
      <c r="U3" s="538"/>
      <c r="V3" s="538"/>
      <c r="W3" s="538"/>
      <c r="X3" s="538"/>
      <c r="Y3" s="538"/>
      <c r="Z3" s="538"/>
    </row>
    <row r="4" spans="1:34" ht="1.5" customHeight="1">
      <c r="A4" s="90"/>
      <c r="B4" s="90"/>
      <c r="C4" s="90"/>
      <c r="D4" s="90"/>
      <c r="E4" s="90"/>
      <c r="F4" s="90"/>
      <c r="G4" s="90"/>
      <c r="H4" s="90"/>
      <c r="I4" s="89"/>
      <c r="J4" s="89"/>
    </row>
    <row r="5" spans="1:34" ht="21.75" thickBot="1">
      <c r="A5" s="93"/>
      <c r="B5" s="94" t="s">
        <v>99</v>
      </c>
      <c r="C5" s="94" t="s">
        <v>144</v>
      </c>
      <c r="D5" s="532" t="s">
        <v>239</v>
      </c>
      <c r="E5" s="533"/>
      <c r="F5" s="519" t="s">
        <v>145</v>
      </c>
      <c r="G5" s="519"/>
      <c r="H5" s="519"/>
      <c r="I5" s="519"/>
      <c r="J5" s="519"/>
      <c r="K5" s="519"/>
      <c r="L5" s="519"/>
      <c r="M5" s="519"/>
      <c r="N5" s="519"/>
      <c r="O5" s="519"/>
      <c r="P5" s="534" t="s">
        <v>146</v>
      </c>
      <c r="Q5" s="535"/>
      <c r="R5" s="535"/>
      <c r="S5" s="535"/>
      <c r="T5" s="535"/>
      <c r="U5" s="535"/>
      <c r="V5" s="535"/>
      <c r="W5" s="535"/>
      <c r="X5" s="535"/>
      <c r="Y5" s="535"/>
      <c r="Z5" s="535"/>
      <c r="AA5" s="535"/>
      <c r="AB5" s="536"/>
      <c r="AC5" s="95" t="s">
        <v>147</v>
      </c>
      <c r="AD5" s="90"/>
      <c r="AE5" s="90"/>
      <c r="AF5" s="90"/>
    </row>
    <row r="6" spans="1:34" ht="21.75" thickTop="1">
      <c r="A6" s="384"/>
      <c r="B6" s="385"/>
      <c r="C6" s="385"/>
      <c r="D6" s="385"/>
      <c r="E6" s="386"/>
      <c r="F6" s="387"/>
      <c r="G6" s="387"/>
      <c r="H6" s="387"/>
      <c r="I6" s="387"/>
      <c r="J6" s="387"/>
      <c r="K6" s="387"/>
      <c r="L6" s="387"/>
      <c r="M6" s="387"/>
      <c r="N6" s="387"/>
      <c r="O6" s="387"/>
      <c r="P6" s="394" t="s">
        <v>455</v>
      </c>
      <c r="Q6" s="387" t="s">
        <v>456</v>
      </c>
      <c r="R6" s="387" t="s">
        <v>457</v>
      </c>
      <c r="S6" s="387" t="s">
        <v>195</v>
      </c>
      <c r="T6" s="387" t="s">
        <v>196</v>
      </c>
      <c r="U6" s="387" t="s">
        <v>197</v>
      </c>
      <c r="V6" s="387" t="s">
        <v>198</v>
      </c>
      <c r="W6" s="387" t="s">
        <v>199</v>
      </c>
      <c r="X6" s="387" t="s">
        <v>200</v>
      </c>
      <c r="Y6" s="387" t="s">
        <v>201</v>
      </c>
      <c r="Z6" s="387" t="s">
        <v>202</v>
      </c>
      <c r="AA6" s="387" t="s">
        <v>203</v>
      </c>
      <c r="AB6" s="387" t="s">
        <v>204</v>
      </c>
      <c r="AC6" s="388"/>
      <c r="AD6" s="380"/>
      <c r="AE6" s="380"/>
      <c r="AF6" s="380"/>
    </row>
    <row r="7" spans="1:34" ht="18" customHeight="1">
      <c r="A7" s="518" t="s">
        <v>100</v>
      </c>
      <c r="B7" s="530"/>
      <c r="C7" s="530"/>
      <c r="D7" s="530"/>
      <c r="E7" s="530"/>
      <c r="F7" s="530"/>
      <c r="G7" s="530"/>
      <c r="H7" s="530"/>
      <c r="I7" s="530"/>
      <c r="J7" s="530"/>
      <c r="K7" s="530"/>
      <c r="L7" s="530"/>
      <c r="M7" s="530"/>
      <c r="N7" s="530"/>
      <c r="O7" s="530"/>
      <c r="P7" s="395"/>
      <c r="Q7" s="382"/>
      <c r="R7" s="382"/>
      <c r="S7" s="382"/>
      <c r="T7" s="382"/>
      <c r="U7" s="382"/>
      <c r="V7" s="382"/>
      <c r="W7" s="382"/>
      <c r="X7" s="382"/>
      <c r="Y7" s="382"/>
      <c r="Z7" s="382"/>
      <c r="AA7" s="382"/>
      <c r="AB7" s="382"/>
      <c r="AC7" s="383"/>
      <c r="AD7" s="90"/>
      <c r="AE7" s="90"/>
      <c r="AF7" s="90"/>
      <c r="AH7" s="90"/>
    </row>
    <row r="8" spans="1:34" ht="17.100000000000001" customHeight="1">
      <c r="A8" s="93">
        <v>1</v>
      </c>
      <c r="B8" s="280"/>
      <c r="C8" s="96" t="s">
        <v>150</v>
      </c>
      <c r="D8" s="122" t="s">
        <v>240</v>
      </c>
      <c r="E8" s="122" t="s">
        <v>241</v>
      </c>
      <c r="F8" s="516" t="s">
        <v>559</v>
      </c>
      <c r="G8" s="517"/>
      <c r="H8" s="517"/>
      <c r="I8" s="517"/>
      <c r="J8" s="517"/>
      <c r="K8" s="517"/>
      <c r="L8" s="517"/>
      <c r="M8" s="517"/>
      <c r="N8" s="517"/>
      <c r="O8" s="518"/>
      <c r="P8" s="396"/>
      <c r="Q8" s="391"/>
      <c r="R8" s="381"/>
      <c r="S8" s="381"/>
      <c r="T8" s="381"/>
      <c r="U8" s="381"/>
      <c r="V8" s="381"/>
      <c r="W8" s="381"/>
      <c r="X8" s="381"/>
      <c r="Y8" s="381"/>
      <c r="Z8" s="381"/>
      <c r="AA8" s="381"/>
      <c r="AB8" s="381"/>
      <c r="AC8" s="350" t="s">
        <v>148</v>
      </c>
    </row>
    <row r="9" spans="1:34" ht="17.100000000000001" customHeight="1">
      <c r="A9" s="93">
        <v>2</v>
      </c>
      <c r="B9" s="97"/>
      <c r="C9" s="96" t="s">
        <v>150</v>
      </c>
      <c r="D9" s="122" t="s">
        <v>240</v>
      </c>
      <c r="E9" s="96"/>
      <c r="F9" s="516" t="s">
        <v>101</v>
      </c>
      <c r="G9" s="517"/>
      <c r="H9" s="517"/>
      <c r="I9" s="517"/>
      <c r="J9" s="517"/>
      <c r="K9" s="517"/>
      <c r="L9" s="517"/>
      <c r="M9" s="517"/>
      <c r="N9" s="517"/>
      <c r="O9" s="518"/>
      <c r="P9" s="396"/>
      <c r="Q9" s="391"/>
      <c r="R9" s="381"/>
      <c r="S9" s="381"/>
      <c r="T9" s="381"/>
      <c r="U9" s="381"/>
      <c r="V9" s="381"/>
      <c r="W9" s="381"/>
      <c r="X9" s="381"/>
      <c r="Y9" s="381"/>
      <c r="Z9" s="381"/>
      <c r="AA9" s="381"/>
      <c r="AB9" s="381"/>
      <c r="AC9" s="99" t="s">
        <v>149</v>
      </c>
    </row>
    <row r="10" spans="1:34" ht="17.100000000000001" customHeight="1">
      <c r="A10" s="93">
        <v>3</v>
      </c>
      <c r="B10" s="97"/>
      <c r="C10" s="96" t="s">
        <v>150</v>
      </c>
      <c r="D10" s="122" t="s">
        <v>240</v>
      </c>
      <c r="E10" s="96"/>
      <c r="F10" s="516" t="s">
        <v>102</v>
      </c>
      <c r="G10" s="517"/>
      <c r="H10" s="517"/>
      <c r="I10" s="517"/>
      <c r="J10" s="517"/>
      <c r="K10" s="517"/>
      <c r="L10" s="517"/>
      <c r="M10" s="517"/>
      <c r="N10" s="517"/>
      <c r="O10" s="518"/>
      <c r="P10" s="396"/>
      <c r="Q10" s="391"/>
      <c r="R10" s="381"/>
      <c r="S10" s="381"/>
      <c r="T10" s="381"/>
      <c r="U10" s="381"/>
      <c r="V10" s="381"/>
      <c r="W10" s="381"/>
      <c r="X10" s="381"/>
      <c r="Y10" s="381"/>
      <c r="Z10" s="381"/>
      <c r="AA10" s="381"/>
      <c r="AB10" s="381"/>
      <c r="AC10" s="99" t="s">
        <v>149</v>
      </c>
    </row>
    <row r="11" spans="1:34" ht="17.100000000000001" customHeight="1">
      <c r="A11" s="93">
        <v>4</v>
      </c>
      <c r="B11" s="97"/>
      <c r="C11" s="96" t="s">
        <v>150</v>
      </c>
      <c r="D11" s="122" t="s">
        <v>240</v>
      </c>
      <c r="E11" s="122" t="s">
        <v>241</v>
      </c>
      <c r="F11" s="516" t="s">
        <v>103</v>
      </c>
      <c r="G11" s="517"/>
      <c r="H11" s="517"/>
      <c r="I11" s="517"/>
      <c r="J11" s="517"/>
      <c r="K11" s="517"/>
      <c r="L11" s="517"/>
      <c r="M11" s="517"/>
      <c r="N11" s="517"/>
      <c r="O11" s="518"/>
      <c r="P11" s="396"/>
      <c r="Q11" s="391"/>
      <c r="R11" s="381"/>
      <c r="S11" s="381"/>
      <c r="T11" s="381"/>
      <c r="U11" s="381"/>
      <c r="V11" s="381"/>
      <c r="W11" s="381"/>
      <c r="X11" s="381"/>
      <c r="Y11" s="381"/>
      <c r="Z11" s="381"/>
      <c r="AA11" s="381"/>
      <c r="AB11" s="381"/>
      <c r="AC11" s="99" t="s">
        <v>151</v>
      </c>
    </row>
    <row r="12" spans="1:34" ht="17.100000000000001" customHeight="1">
      <c r="A12" s="93">
        <v>5</v>
      </c>
      <c r="B12" s="97"/>
      <c r="C12" s="96" t="s">
        <v>150</v>
      </c>
      <c r="D12" s="122" t="s">
        <v>120</v>
      </c>
      <c r="E12" s="122" t="s">
        <v>241</v>
      </c>
      <c r="F12" s="516" t="s">
        <v>459</v>
      </c>
      <c r="G12" s="517"/>
      <c r="H12" s="517"/>
      <c r="I12" s="517"/>
      <c r="J12" s="517"/>
      <c r="K12" s="517"/>
      <c r="L12" s="517"/>
      <c r="M12" s="517"/>
      <c r="N12" s="517"/>
      <c r="O12" s="518"/>
      <c r="P12" s="396"/>
      <c r="Q12" s="391"/>
      <c r="R12" s="381"/>
      <c r="S12" s="381"/>
      <c r="T12" s="381"/>
      <c r="U12" s="381"/>
      <c r="V12" s="381"/>
      <c r="W12" s="381"/>
      <c r="X12" s="381"/>
      <c r="Y12" s="381"/>
      <c r="Z12" s="381"/>
      <c r="AA12" s="381"/>
      <c r="AB12" s="381"/>
      <c r="AC12" s="99" t="s">
        <v>151</v>
      </c>
    </row>
    <row r="13" spans="1:34" ht="17.100000000000001" customHeight="1">
      <c r="A13" s="93">
        <v>6</v>
      </c>
      <c r="B13" s="97"/>
      <c r="C13" s="96" t="s">
        <v>150</v>
      </c>
      <c r="D13" s="122" t="s">
        <v>240</v>
      </c>
      <c r="E13" s="96"/>
      <c r="F13" s="516" t="s">
        <v>104</v>
      </c>
      <c r="G13" s="517"/>
      <c r="H13" s="517"/>
      <c r="I13" s="517"/>
      <c r="J13" s="517"/>
      <c r="K13" s="517"/>
      <c r="L13" s="517"/>
      <c r="M13" s="517"/>
      <c r="N13" s="517"/>
      <c r="O13" s="518"/>
      <c r="P13" s="396"/>
      <c r="Q13" s="391"/>
      <c r="R13" s="381"/>
      <c r="S13" s="381"/>
      <c r="T13" s="381"/>
      <c r="U13" s="381"/>
      <c r="V13" s="381"/>
      <c r="W13" s="381"/>
      <c r="X13" s="381"/>
      <c r="Y13" s="381"/>
      <c r="Z13" s="381"/>
      <c r="AA13" s="381"/>
      <c r="AB13" s="381"/>
      <c r="AC13" s="99" t="s">
        <v>149</v>
      </c>
    </row>
    <row r="14" spans="1:34" ht="17.100000000000001" customHeight="1">
      <c r="A14" s="93">
        <v>7</v>
      </c>
      <c r="B14" s="97"/>
      <c r="C14" s="96" t="s">
        <v>150</v>
      </c>
      <c r="D14" s="122"/>
      <c r="E14" s="122" t="s">
        <v>241</v>
      </c>
      <c r="F14" s="516" t="s">
        <v>513</v>
      </c>
      <c r="G14" s="517"/>
      <c r="H14" s="517"/>
      <c r="I14" s="517"/>
      <c r="J14" s="517"/>
      <c r="K14" s="517"/>
      <c r="L14" s="517"/>
      <c r="M14" s="517"/>
      <c r="N14" s="517"/>
      <c r="O14" s="518"/>
      <c r="P14" s="396"/>
      <c r="Q14" s="391"/>
      <c r="R14" s="441"/>
      <c r="S14" s="441"/>
      <c r="T14" s="441"/>
      <c r="U14" s="441"/>
      <c r="V14" s="441"/>
      <c r="W14" s="441"/>
      <c r="X14" s="441"/>
      <c r="Y14" s="441"/>
      <c r="Z14" s="441"/>
      <c r="AA14" s="441"/>
      <c r="AB14" s="441"/>
      <c r="AC14" s="99" t="s">
        <v>149</v>
      </c>
    </row>
    <row r="15" spans="1:34" ht="17.100000000000001" customHeight="1">
      <c r="A15" s="93">
        <v>8</v>
      </c>
      <c r="B15" s="97"/>
      <c r="C15" s="96" t="s">
        <v>150</v>
      </c>
      <c r="D15" s="122" t="s">
        <v>240</v>
      </c>
      <c r="E15" s="96"/>
      <c r="F15" s="516" t="s">
        <v>105</v>
      </c>
      <c r="G15" s="517"/>
      <c r="H15" s="517"/>
      <c r="I15" s="517"/>
      <c r="J15" s="517"/>
      <c r="K15" s="517"/>
      <c r="L15" s="517"/>
      <c r="M15" s="517"/>
      <c r="N15" s="517"/>
      <c r="O15" s="518"/>
      <c r="P15" s="396"/>
      <c r="Q15" s="391"/>
      <c r="R15" s="381"/>
      <c r="S15" s="381"/>
      <c r="T15" s="381"/>
      <c r="U15" s="381"/>
      <c r="V15" s="381"/>
      <c r="W15" s="381"/>
      <c r="X15" s="381"/>
      <c r="Y15" s="381"/>
      <c r="Z15" s="381"/>
      <c r="AA15" s="381"/>
      <c r="AB15" s="381"/>
      <c r="AC15" s="99" t="s">
        <v>151</v>
      </c>
    </row>
    <row r="16" spans="1:34" ht="17.100000000000001" customHeight="1">
      <c r="A16" s="93">
        <v>9</v>
      </c>
      <c r="B16" s="97"/>
      <c r="C16" s="101"/>
      <c r="D16" s="122" t="s">
        <v>240</v>
      </c>
      <c r="E16" s="122" t="s">
        <v>241</v>
      </c>
      <c r="F16" s="516" t="str">
        <f>"チーム保育加配加算 （1・2号定員合計："&amp;申請書!$Q$25+申請書!$U$25&amp;"人）"</f>
        <v>チーム保育加配加算 （1・2号定員合計：0人）</v>
      </c>
      <c r="G16" s="517"/>
      <c r="H16" s="517"/>
      <c r="I16" s="517"/>
      <c r="J16" s="517"/>
      <c r="K16" s="517"/>
      <c r="L16" s="517"/>
      <c r="M16" s="517"/>
      <c r="N16" s="517"/>
      <c r="O16" s="518"/>
      <c r="P16" s="396"/>
      <c r="Q16" s="391"/>
      <c r="R16" s="381"/>
      <c r="S16" s="381"/>
      <c r="T16" s="381"/>
      <c r="U16" s="381"/>
      <c r="V16" s="381"/>
      <c r="W16" s="381"/>
      <c r="X16" s="381"/>
      <c r="Y16" s="381"/>
      <c r="Z16" s="381"/>
      <c r="AA16" s="381"/>
      <c r="AB16" s="381"/>
      <c r="AC16" s="99" t="s">
        <v>151</v>
      </c>
    </row>
    <row r="17" spans="1:35" ht="17.100000000000001" customHeight="1">
      <c r="A17" s="93">
        <v>10</v>
      </c>
      <c r="B17" s="97"/>
      <c r="C17" s="96" t="s">
        <v>150</v>
      </c>
      <c r="D17" s="122" t="s">
        <v>240</v>
      </c>
      <c r="E17" s="96"/>
      <c r="F17" s="516" t="s">
        <v>106</v>
      </c>
      <c r="G17" s="517"/>
      <c r="H17" s="517"/>
      <c r="I17" s="517"/>
      <c r="J17" s="517"/>
      <c r="K17" s="517"/>
      <c r="L17" s="517"/>
      <c r="M17" s="517"/>
      <c r="N17" s="517"/>
      <c r="O17" s="518"/>
      <c r="P17" s="396"/>
      <c r="Q17" s="391"/>
      <c r="R17" s="381"/>
      <c r="S17" s="381"/>
      <c r="T17" s="381"/>
      <c r="U17" s="381"/>
      <c r="V17" s="381"/>
      <c r="W17" s="381"/>
      <c r="X17" s="381"/>
      <c r="Y17" s="381"/>
      <c r="Z17" s="381"/>
      <c r="AA17" s="381"/>
      <c r="AB17" s="381"/>
      <c r="AC17" s="99" t="s">
        <v>149</v>
      </c>
    </row>
    <row r="18" spans="1:35" ht="17.100000000000001" customHeight="1">
      <c r="A18" s="93">
        <v>11</v>
      </c>
      <c r="B18" s="97"/>
      <c r="C18" s="278" t="str">
        <f>給食実施加算!$Q$26</f>
        <v/>
      </c>
      <c r="D18" s="122" t="s">
        <v>240</v>
      </c>
      <c r="E18" s="96"/>
      <c r="F18" s="516" t="s">
        <v>107</v>
      </c>
      <c r="G18" s="517"/>
      <c r="H18" s="517"/>
      <c r="I18" s="517"/>
      <c r="J18" s="517"/>
      <c r="K18" s="517"/>
      <c r="L18" s="517"/>
      <c r="M18" s="517"/>
      <c r="N18" s="517"/>
      <c r="O18" s="518"/>
      <c r="P18" s="396"/>
      <c r="Q18" s="391"/>
      <c r="R18" s="381"/>
      <c r="S18" s="381"/>
      <c r="T18" s="381"/>
      <c r="U18" s="381"/>
      <c r="V18" s="381"/>
      <c r="W18" s="381"/>
      <c r="X18" s="381"/>
      <c r="Y18" s="381"/>
      <c r="Z18" s="381"/>
      <c r="AA18" s="381"/>
      <c r="AB18" s="381"/>
      <c r="AC18" s="99" t="s">
        <v>149</v>
      </c>
    </row>
    <row r="19" spans="1:35" ht="17.100000000000001" customHeight="1">
      <c r="A19" s="93">
        <v>12</v>
      </c>
      <c r="B19" s="97"/>
      <c r="C19" s="96" t="s">
        <v>150</v>
      </c>
      <c r="D19" s="122" t="s">
        <v>240</v>
      </c>
      <c r="E19" s="122" t="s">
        <v>241</v>
      </c>
      <c r="F19" s="516" t="s">
        <v>108</v>
      </c>
      <c r="G19" s="517"/>
      <c r="H19" s="517"/>
      <c r="I19" s="517"/>
      <c r="J19" s="517"/>
      <c r="K19" s="517"/>
      <c r="L19" s="517"/>
      <c r="M19" s="517"/>
      <c r="N19" s="517"/>
      <c r="O19" s="518"/>
      <c r="P19" s="396"/>
      <c r="Q19" s="391"/>
      <c r="R19" s="381"/>
      <c r="S19" s="381"/>
      <c r="T19" s="381"/>
      <c r="U19" s="381"/>
      <c r="V19" s="381"/>
      <c r="W19" s="381"/>
      <c r="X19" s="381"/>
      <c r="Y19" s="381"/>
      <c r="Z19" s="381"/>
      <c r="AA19" s="381"/>
      <c r="AB19" s="381"/>
      <c r="AC19" s="99" t="s">
        <v>151</v>
      </c>
      <c r="AG19" s="435" t="b">
        <v>0</v>
      </c>
    </row>
    <row r="20" spans="1:35" ht="17.100000000000001" customHeight="1">
      <c r="A20" s="93">
        <v>13</v>
      </c>
      <c r="B20" s="97"/>
      <c r="C20" s="123"/>
      <c r="D20" s="96"/>
      <c r="E20" s="122" t="s">
        <v>241</v>
      </c>
      <c r="F20" s="516" t="s">
        <v>109</v>
      </c>
      <c r="G20" s="517"/>
      <c r="H20" s="517"/>
      <c r="I20" s="517"/>
      <c r="J20" s="517"/>
      <c r="K20" s="517"/>
      <c r="L20" s="517"/>
      <c r="M20" s="517"/>
      <c r="N20" s="517"/>
      <c r="O20" s="518"/>
      <c r="P20" s="396"/>
      <c r="Q20" s="391"/>
      <c r="R20" s="381"/>
      <c r="S20" s="381"/>
      <c r="T20" s="381"/>
      <c r="U20" s="381"/>
      <c r="V20" s="381"/>
      <c r="W20" s="381"/>
      <c r="X20" s="381"/>
      <c r="Y20" s="381"/>
      <c r="Z20" s="381"/>
      <c r="AA20" s="381"/>
      <c r="AB20" s="381"/>
      <c r="AC20" s="99" t="s">
        <v>149</v>
      </c>
    </row>
    <row r="21" spans="1:35" ht="17.100000000000001" customHeight="1">
      <c r="A21" s="93">
        <v>14</v>
      </c>
      <c r="B21" s="181"/>
      <c r="C21" s="179" t="s">
        <v>150</v>
      </c>
      <c r="D21" s="179"/>
      <c r="E21" s="180" t="s">
        <v>241</v>
      </c>
      <c r="F21" s="520" t="s">
        <v>110</v>
      </c>
      <c r="G21" s="521"/>
      <c r="H21" s="521"/>
      <c r="I21" s="521"/>
      <c r="J21" s="521"/>
      <c r="K21" s="521"/>
      <c r="L21" s="521"/>
      <c r="M21" s="521"/>
      <c r="N21" s="521"/>
      <c r="O21" s="522"/>
      <c r="P21" s="398"/>
      <c r="Q21" s="399"/>
      <c r="R21" s="400"/>
      <c r="S21" s="400"/>
      <c r="T21" s="400"/>
      <c r="U21" s="400"/>
      <c r="V21" s="400"/>
      <c r="W21" s="400"/>
      <c r="X21" s="400"/>
      <c r="Y21" s="400"/>
      <c r="Z21" s="400"/>
      <c r="AA21" s="400"/>
      <c r="AB21" s="400"/>
      <c r="AC21" s="401"/>
    </row>
    <row r="22" spans="1:35" ht="17.100000000000001" customHeight="1">
      <c r="A22" s="93">
        <v>15</v>
      </c>
      <c r="B22" s="97"/>
      <c r="C22" s="96" t="s">
        <v>150</v>
      </c>
      <c r="D22" s="96"/>
      <c r="E22" s="122" t="s">
        <v>241</v>
      </c>
      <c r="F22" s="516" t="s">
        <v>111</v>
      </c>
      <c r="G22" s="517"/>
      <c r="H22" s="517"/>
      <c r="I22" s="517"/>
      <c r="J22" s="517"/>
      <c r="K22" s="517"/>
      <c r="L22" s="517"/>
      <c r="M22" s="517"/>
      <c r="N22" s="517"/>
      <c r="O22" s="518"/>
      <c r="P22" s="396"/>
      <c r="Q22" s="391"/>
      <c r="R22" s="381"/>
      <c r="S22" s="381"/>
      <c r="T22" s="381"/>
      <c r="U22" s="381"/>
      <c r="V22" s="381"/>
      <c r="W22" s="381"/>
      <c r="X22" s="381"/>
      <c r="Y22" s="381"/>
      <c r="Z22" s="381"/>
      <c r="AA22" s="381"/>
      <c r="AB22" s="381"/>
      <c r="AC22" s="433" t="s">
        <v>149</v>
      </c>
    </row>
    <row r="23" spans="1:35" ht="17.100000000000001" customHeight="1">
      <c r="A23" s="93">
        <v>16</v>
      </c>
      <c r="B23" s="97"/>
      <c r="C23" s="96" t="s">
        <v>150</v>
      </c>
      <c r="D23" s="96"/>
      <c r="E23" s="122" t="s">
        <v>241</v>
      </c>
      <c r="F23" s="516" t="s">
        <v>112</v>
      </c>
      <c r="G23" s="517"/>
      <c r="H23" s="517"/>
      <c r="I23" s="517"/>
      <c r="J23" s="517"/>
      <c r="K23" s="517"/>
      <c r="L23" s="517"/>
      <c r="M23" s="517"/>
      <c r="N23" s="517"/>
      <c r="O23" s="518"/>
      <c r="P23" s="396"/>
      <c r="Q23" s="391"/>
      <c r="R23" s="381"/>
      <c r="S23" s="381"/>
      <c r="T23" s="381"/>
      <c r="U23" s="381"/>
      <c r="V23" s="381"/>
      <c r="W23" s="381"/>
      <c r="X23" s="381"/>
      <c r="Y23" s="381"/>
      <c r="Z23" s="381"/>
      <c r="AA23" s="381"/>
      <c r="AB23" s="381"/>
      <c r="AC23" s="99" t="s">
        <v>149</v>
      </c>
    </row>
    <row r="24" spans="1:35" ht="17.100000000000001" customHeight="1">
      <c r="A24" s="93">
        <v>17</v>
      </c>
      <c r="B24" s="97"/>
      <c r="C24" s="96" t="s">
        <v>150</v>
      </c>
      <c r="D24" s="122" t="s">
        <v>240</v>
      </c>
      <c r="E24" s="122" t="s">
        <v>241</v>
      </c>
      <c r="F24" s="516" t="s">
        <v>113</v>
      </c>
      <c r="G24" s="517"/>
      <c r="H24" s="517"/>
      <c r="I24" s="517"/>
      <c r="J24" s="517"/>
      <c r="K24" s="517"/>
      <c r="L24" s="517"/>
      <c r="M24" s="517"/>
      <c r="N24" s="517"/>
      <c r="O24" s="518"/>
      <c r="P24" s="396"/>
      <c r="Q24" s="391"/>
      <c r="R24" s="381"/>
      <c r="S24" s="381"/>
      <c r="T24" s="381"/>
      <c r="U24" s="381"/>
      <c r="V24" s="381"/>
      <c r="W24" s="381"/>
      <c r="X24" s="381"/>
      <c r="Y24" s="381"/>
      <c r="Z24" s="381"/>
      <c r="AA24" s="381"/>
      <c r="AB24" s="381"/>
      <c r="AC24" s="99" t="s">
        <v>151</v>
      </c>
    </row>
    <row r="25" spans="1:35" ht="17.100000000000001" customHeight="1">
      <c r="A25" s="518" t="s">
        <v>129</v>
      </c>
      <c r="B25" s="530"/>
      <c r="C25" s="530"/>
      <c r="D25" s="530"/>
      <c r="E25" s="530"/>
      <c r="F25" s="530"/>
      <c r="G25" s="530"/>
      <c r="H25" s="530"/>
      <c r="I25" s="530"/>
      <c r="J25" s="530"/>
      <c r="K25" s="530"/>
      <c r="L25" s="530"/>
      <c r="M25" s="530"/>
      <c r="N25" s="530"/>
      <c r="O25" s="530"/>
      <c r="P25" s="395"/>
      <c r="Q25" s="382"/>
      <c r="R25" s="382"/>
      <c r="S25" s="382"/>
      <c r="T25" s="382"/>
      <c r="U25" s="382"/>
      <c r="V25" s="382"/>
      <c r="W25" s="382"/>
      <c r="X25" s="382"/>
      <c r="Y25" s="382"/>
      <c r="Z25" s="382"/>
      <c r="AA25" s="382"/>
      <c r="AB25" s="382"/>
      <c r="AC25" s="383"/>
      <c r="AD25" s="90"/>
      <c r="AE25" s="90"/>
      <c r="AF25" s="90"/>
      <c r="AH25" s="90"/>
    </row>
    <row r="26" spans="1:35" ht="17.100000000000001" customHeight="1">
      <c r="A26" s="93">
        <v>18</v>
      </c>
      <c r="B26" s="98"/>
      <c r="C26" s="96" t="s">
        <v>150</v>
      </c>
      <c r="D26" s="96"/>
      <c r="E26" s="122" t="s">
        <v>241</v>
      </c>
      <c r="F26" s="526" t="s">
        <v>125</v>
      </c>
      <c r="G26" s="526"/>
      <c r="H26" s="526"/>
      <c r="I26" s="526"/>
      <c r="J26" s="526"/>
      <c r="K26" s="526"/>
      <c r="L26" s="526"/>
      <c r="M26" s="526"/>
      <c r="N26" s="526"/>
      <c r="O26" s="527"/>
      <c r="P26" s="396"/>
      <c r="Q26" s="391"/>
      <c r="R26" s="381"/>
      <c r="S26" s="381"/>
      <c r="T26" s="381"/>
      <c r="U26" s="381"/>
      <c r="V26" s="381"/>
      <c r="W26" s="381"/>
      <c r="X26" s="381"/>
      <c r="Y26" s="381"/>
      <c r="Z26" s="381"/>
      <c r="AA26" s="381"/>
      <c r="AB26" s="381"/>
      <c r="AC26" s="99" t="s">
        <v>151</v>
      </c>
    </row>
    <row r="27" spans="1:35" ht="17.100000000000001" customHeight="1">
      <c r="A27" s="93">
        <v>19</v>
      </c>
      <c r="B27" s="178"/>
      <c r="C27" s="179" t="s">
        <v>150</v>
      </c>
      <c r="D27" s="179"/>
      <c r="E27" s="180" t="s">
        <v>241</v>
      </c>
      <c r="F27" s="520" t="s">
        <v>126</v>
      </c>
      <c r="G27" s="521"/>
      <c r="H27" s="521"/>
      <c r="I27" s="521"/>
      <c r="J27" s="521"/>
      <c r="K27" s="521"/>
      <c r="L27" s="521"/>
      <c r="M27" s="521"/>
      <c r="N27" s="521"/>
      <c r="O27" s="522"/>
      <c r="P27" s="398"/>
      <c r="Q27" s="399"/>
      <c r="R27" s="400"/>
      <c r="S27" s="400"/>
      <c r="T27" s="400"/>
      <c r="U27" s="400"/>
      <c r="V27" s="400"/>
      <c r="W27" s="400"/>
      <c r="X27" s="400"/>
      <c r="Y27" s="400"/>
      <c r="Z27" s="400"/>
      <c r="AA27" s="400"/>
      <c r="AB27" s="400"/>
      <c r="AC27" s="401"/>
    </row>
    <row r="28" spans="1:35" ht="27.75" customHeight="1">
      <c r="A28" s="93">
        <v>20</v>
      </c>
      <c r="B28" s="98"/>
      <c r="C28" s="96"/>
      <c r="D28" s="96"/>
      <c r="E28" s="122" t="s">
        <v>241</v>
      </c>
      <c r="F28" s="523" t="s">
        <v>419</v>
      </c>
      <c r="G28" s="517"/>
      <c r="H28" s="517"/>
      <c r="I28" s="517"/>
      <c r="J28" s="517"/>
      <c r="K28" s="517"/>
      <c r="L28" s="517"/>
      <c r="M28" s="517"/>
      <c r="N28" s="517"/>
      <c r="O28" s="518"/>
      <c r="P28" s="396"/>
      <c r="Q28" s="392"/>
      <c r="R28" s="389"/>
      <c r="S28" s="389"/>
      <c r="T28" s="389"/>
      <c r="U28" s="389"/>
      <c r="V28" s="389"/>
      <c r="W28" s="389"/>
      <c r="X28" s="389"/>
      <c r="Y28" s="389"/>
      <c r="Z28" s="389"/>
      <c r="AA28" s="389"/>
      <c r="AB28" s="389"/>
      <c r="AC28" s="468" t="s">
        <v>360</v>
      </c>
      <c r="AD28" s="514" t="s">
        <v>561</v>
      </c>
      <c r="AE28" s="515"/>
      <c r="AF28" s="515"/>
      <c r="AG28" s="515"/>
      <c r="AH28" s="515"/>
      <c r="AI28" s="515"/>
    </row>
    <row r="29" spans="1:35" ht="27.75" customHeight="1">
      <c r="A29" s="93">
        <v>21</v>
      </c>
      <c r="B29" s="98"/>
      <c r="C29" s="96"/>
      <c r="D29" s="122" t="s">
        <v>240</v>
      </c>
      <c r="E29" s="122" t="s">
        <v>241</v>
      </c>
      <c r="F29" s="528" t="s">
        <v>556</v>
      </c>
      <c r="G29" s="528"/>
      <c r="H29" s="528"/>
      <c r="I29" s="528"/>
      <c r="J29" s="528"/>
      <c r="K29" s="528"/>
      <c r="L29" s="528"/>
      <c r="M29" s="528"/>
      <c r="N29" s="528"/>
      <c r="O29" s="529"/>
      <c r="P29" s="396"/>
      <c r="Q29" s="393"/>
      <c r="R29" s="390"/>
      <c r="S29" s="390"/>
      <c r="T29" s="390"/>
      <c r="U29" s="390"/>
      <c r="V29" s="390"/>
      <c r="W29" s="390"/>
      <c r="X29" s="390"/>
      <c r="Y29" s="390"/>
      <c r="Z29" s="390"/>
      <c r="AA29" s="390"/>
      <c r="AB29" s="390"/>
      <c r="AC29" s="99" t="s">
        <v>149</v>
      </c>
      <c r="AD29" s="102" t="s">
        <v>555</v>
      </c>
    </row>
    <row r="30" spans="1:35" ht="17.100000000000001" customHeight="1">
      <c r="A30" s="93">
        <v>22</v>
      </c>
      <c r="B30" s="98"/>
      <c r="C30" s="213" t="str">
        <f>IF(要確認資料!$C$43="","",要確認資料!$C$43)</f>
        <v/>
      </c>
      <c r="D30" s="122" t="s">
        <v>240</v>
      </c>
      <c r="E30" s="122" t="s">
        <v>241</v>
      </c>
      <c r="F30" s="516" t="s">
        <v>127</v>
      </c>
      <c r="G30" s="517"/>
      <c r="H30" s="517"/>
      <c r="I30" s="517"/>
      <c r="J30" s="517"/>
      <c r="K30" s="517"/>
      <c r="L30" s="517"/>
      <c r="M30" s="517"/>
      <c r="N30" s="517"/>
      <c r="O30" s="518"/>
      <c r="P30" s="396"/>
      <c r="Q30" s="391"/>
      <c r="R30" s="381"/>
      <c r="S30" s="381"/>
      <c r="T30" s="381"/>
      <c r="U30" s="381"/>
      <c r="V30" s="381"/>
      <c r="W30" s="381"/>
      <c r="X30" s="381"/>
      <c r="Y30" s="381"/>
      <c r="Z30" s="381"/>
      <c r="AA30" s="381"/>
      <c r="AB30" s="381"/>
      <c r="AC30" s="99" t="s">
        <v>151</v>
      </c>
    </row>
    <row r="31" spans="1:35" ht="17.100000000000001" customHeight="1">
      <c r="A31" s="93">
        <v>23</v>
      </c>
      <c r="B31" s="98"/>
      <c r="C31" s="214" t="str">
        <f>IF(要確認資料!$C$50="","",要確認資料!$C$50)</f>
        <v/>
      </c>
      <c r="D31" s="122" t="s">
        <v>240</v>
      </c>
      <c r="E31" s="122" t="s">
        <v>241</v>
      </c>
      <c r="F31" s="516" t="s">
        <v>128</v>
      </c>
      <c r="G31" s="517"/>
      <c r="H31" s="517"/>
      <c r="I31" s="517"/>
      <c r="J31" s="517"/>
      <c r="K31" s="517"/>
      <c r="L31" s="517"/>
      <c r="M31" s="517"/>
      <c r="N31" s="517"/>
      <c r="O31" s="518"/>
      <c r="P31" s="396"/>
      <c r="Q31" s="391"/>
      <c r="R31" s="381"/>
      <c r="S31" s="381"/>
      <c r="T31" s="381"/>
      <c r="U31" s="381"/>
      <c r="V31" s="381"/>
      <c r="W31" s="381"/>
      <c r="X31" s="381"/>
      <c r="Y31" s="381"/>
      <c r="Z31" s="381"/>
      <c r="AA31" s="381"/>
      <c r="AB31" s="381"/>
      <c r="AC31" s="215" t="s">
        <v>151</v>
      </c>
    </row>
    <row r="32" spans="1:35" ht="17.100000000000001" customHeight="1">
      <c r="A32" s="518" t="s">
        <v>130</v>
      </c>
      <c r="B32" s="530"/>
      <c r="C32" s="530"/>
      <c r="D32" s="530"/>
      <c r="E32" s="530"/>
      <c r="F32" s="530"/>
      <c r="G32" s="530"/>
      <c r="H32" s="530"/>
      <c r="I32" s="530"/>
      <c r="J32" s="530"/>
      <c r="K32" s="530"/>
      <c r="L32" s="530"/>
      <c r="M32" s="530"/>
      <c r="N32" s="530"/>
      <c r="O32" s="530"/>
      <c r="P32" s="395"/>
      <c r="Q32" s="382"/>
      <c r="R32" s="382"/>
      <c r="S32" s="382"/>
      <c r="T32" s="382"/>
      <c r="U32" s="382"/>
      <c r="V32" s="382"/>
      <c r="W32" s="382"/>
      <c r="X32" s="382"/>
      <c r="Y32" s="382"/>
      <c r="Z32" s="382"/>
      <c r="AA32" s="382"/>
      <c r="AB32" s="382"/>
      <c r="AC32" s="383"/>
      <c r="AD32" s="90"/>
      <c r="AE32" s="90"/>
      <c r="AF32" s="90"/>
      <c r="AH32" s="90"/>
    </row>
    <row r="33" spans="1:34" ht="30.75" customHeight="1">
      <c r="A33" s="93">
        <v>24</v>
      </c>
      <c r="B33" s="98"/>
      <c r="C33" s="100"/>
      <c r="D33" s="122" t="s">
        <v>240</v>
      </c>
      <c r="E33" s="122" t="s">
        <v>241</v>
      </c>
      <c r="F33" s="523" t="s">
        <v>243</v>
      </c>
      <c r="G33" s="517"/>
      <c r="H33" s="517"/>
      <c r="I33" s="517"/>
      <c r="J33" s="517"/>
      <c r="K33" s="517"/>
      <c r="L33" s="517"/>
      <c r="M33" s="517"/>
      <c r="N33" s="517"/>
      <c r="O33" s="518"/>
      <c r="P33" s="396"/>
      <c r="Q33" s="392"/>
      <c r="R33" s="389"/>
      <c r="S33" s="389"/>
      <c r="T33" s="389"/>
      <c r="U33" s="389"/>
      <c r="V33" s="389"/>
      <c r="W33" s="389"/>
      <c r="X33" s="389"/>
      <c r="Y33" s="389"/>
      <c r="Z33" s="389"/>
      <c r="AA33" s="389"/>
      <c r="AB33" s="389"/>
      <c r="AC33" s="99" t="s">
        <v>242</v>
      </c>
    </row>
    <row r="34" spans="1:34" ht="17.100000000000001" customHeight="1">
      <c r="A34" s="518" t="s">
        <v>458</v>
      </c>
      <c r="B34" s="530"/>
      <c r="C34" s="530"/>
      <c r="D34" s="530"/>
      <c r="E34" s="530"/>
      <c r="F34" s="530"/>
      <c r="G34" s="530"/>
      <c r="H34" s="530"/>
      <c r="I34" s="530"/>
      <c r="J34" s="530"/>
      <c r="K34" s="530"/>
      <c r="L34" s="530"/>
      <c r="M34" s="530"/>
      <c r="N34" s="530"/>
      <c r="O34" s="530"/>
      <c r="P34" s="395"/>
      <c r="Q34" s="382"/>
      <c r="R34" s="382"/>
      <c r="S34" s="382"/>
      <c r="T34" s="382"/>
      <c r="U34" s="382"/>
      <c r="V34" s="382"/>
      <c r="W34" s="382"/>
      <c r="X34" s="382"/>
      <c r="Y34" s="382"/>
      <c r="Z34" s="382"/>
      <c r="AA34" s="382"/>
      <c r="AB34" s="382"/>
      <c r="AC34" s="383"/>
      <c r="AD34" s="90"/>
      <c r="AE34" s="90"/>
      <c r="AF34" s="90"/>
      <c r="AH34" s="90"/>
    </row>
    <row r="35" spans="1:34" ht="17.100000000000001" customHeight="1">
      <c r="A35" s="93">
        <v>25</v>
      </c>
      <c r="B35" s="98"/>
      <c r="C35" s="281" t="str">
        <f>IF(療育支援加算!$I$7="取得不可","",療育支援加算!$I$7)</f>
        <v/>
      </c>
      <c r="D35" s="122" t="s">
        <v>240</v>
      </c>
      <c r="E35" s="122" t="s">
        <v>241</v>
      </c>
      <c r="F35" s="516" t="s">
        <v>131</v>
      </c>
      <c r="G35" s="517"/>
      <c r="H35" s="517"/>
      <c r="I35" s="517"/>
      <c r="J35" s="517"/>
      <c r="K35" s="517"/>
      <c r="L35" s="517"/>
      <c r="M35" s="517"/>
      <c r="N35" s="517"/>
      <c r="O35" s="518"/>
      <c r="P35" s="396"/>
      <c r="Q35" s="391"/>
      <c r="R35" s="381"/>
      <c r="S35" s="381"/>
      <c r="T35" s="381"/>
      <c r="U35" s="381"/>
      <c r="V35" s="381"/>
      <c r="W35" s="381"/>
      <c r="X35" s="381"/>
      <c r="Y35" s="381"/>
      <c r="Z35" s="381"/>
      <c r="AA35" s="381"/>
      <c r="AB35" s="381"/>
      <c r="AC35" s="99" t="s">
        <v>149</v>
      </c>
    </row>
    <row r="36" spans="1:34" ht="16.5" customHeight="1">
      <c r="A36" s="93">
        <v>26</v>
      </c>
      <c r="B36" s="98"/>
      <c r="C36" s="96" t="s">
        <v>150</v>
      </c>
      <c r="D36" s="122" t="s">
        <v>240</v>
      </c>
      <c r="E36" s="96"/>
      <c r="F36" s="516" t="s">
        <v>132</v>
      </c>
      <c r="G36" s="517"/>
      <c r="H36" s="517"/>
      <c r="I36" s="517"/>
      <c r="J36" s="517"/>
      <c r="K36" s="517"/>
      <c r="L36" s="517"/>
      <c r="M36" s="517"/>
      <c r="N36" s="517"/>
      <c r="O36" s="518"/>
      <c r="P36" s="396"/>
      <c r="Q36" s="391"/>
      <c r="R36" s="381"/>
      <c r="S36" s="381"/>
      <c r="T36" s="381"/>
      <c r="U36" s="381"/>
      <c r="V36" s="381"/>
      <c r="W36" s="381"/>
      <c r="X36" s="381"/>
      <c r="Y36" s="381"/>
      <c r="Z36" s="381"/>
      <c r="AA36" s="381"/>
      <c r="AB36" s="381"/>
      <c r="AC36" s="99" t="s">
        <v>151</v>
      </c>
    </row>
    <row r="37" spans="1:34" ht="17.100000000000001" customHeight="1">
      <c r="A37" s="93">
        <v>27</v>
      </c>
      <c r="B37" s="178"/>
      <c r="C37" s="179" t="s">
        <v>150</v>
      </c>
      <c r="D37" s="180" t="s">
        <v>240</v>
      </c>
      <c r="E37" s="179"/>
      <c r="F37" s="520" t="s">
        <v>133</v>
      </c>
      <c r="G37" s="521"/>
      <c r="H37" s="521"/>
      <c r="I37" s="521"/>
      <c r="J37" s="521"/>
      <c r="K37" s="521"/>
      <c r="L37" s="521"/>
      <c r="M37" s="521"/>
      <c r="N37" s="521"/>
      <c r="O37" s="522"/>
      <c r="P37" s="398"/>
      <c r="Q37" s="399"/>
      <c r="R37" s="400"/>
      <c r="S37" s="400"/>
      <c r="T37" s="400"/>
      <c r="U37" s="400"/>
      <c r="V37" s="400"/>
      <c r="W37" s="400"/>
      <c r="X37" s="400"/>
      <c r="Y37" s="400"/>
      <c r="Z37" s="400"/>
      <c r="AA37" s="400"/>
      <c r="AB37" s="400"/>
      <c r="AC37" s="401"/>
    </row>
    <row r="38" spans="1:34" ht="17.100000000000001" customHeight="1">
      <c r="A38" s="93">
        <v>28</v>
      </c>
      <c r="B38" s="178"/>
      <c r="C38" s="179" t="s">
        <v>150</v>
      </c>
      <c r="D38" s="180" t="s">
        <v>240</v>
      </c>
      <c r="E38" s="179"/>
      <c r="F38" s="520" t="s">
        <v>134</v>
      </c>
      <c r="G38" s="521"/>
      <c r="H38" s="521"/>
      <c r="I38" s="521"/>
      <c r="J38" s="521"/>
      <c r="K38" s="521"/>
      <c r="L38" s="521"/>
      <c r="M38" s="521"/>
      <c r="N38" s="521"/>
      <c r="O38" s="522"/>
      <c r="P38" s="398"/>
      <c r="Q38" s="399"/>
      <c r="R38" s="400"/>
      <c r="S38" s="400"/>
      <c r="T38" s="400"/>
      <c r="U38" s="400"/>
      <c r="V38" s="400"/>
      <c r="W38" s="400"/>
      <c r="X38" s="400"/>
      <c r="Y38" s="400"/>
      <c r="Z38" s="400"/>
      <c r="AA38" s="400"/>
      <c r="AB38" s="400"/>
      <c r="AC38" s="401"/>
    </row>
    <row r="39" spans="1:34" ht="17.100000000000001" customHeight="1">
      <c r="A39" s="93">
        <v>29</v>
      </c>
      <c r="B39" s="98"/>
      <c r="C39" s="96" t="s">
        <v>150</v>
      </c>
      <c r="D39" s="122" t="s">
        <v>240</v>
      </c>
      <c r="E39" s="122" t="s">
        <v>241</v>
      </c>
      <c r="F39" s="524" t="s">
        <v>514</v>
      </c>
      <c r="G39" s="525"/>
      <c r="H39" s="525"/>
      <c r="I39" s="525"/>
      <c r="J39" s="525"/>
      <c r="K39" s="525"/>
      <c r="L39" s="525"/>
      <c r="M39" s="525"/>
      <c r="N39" s="525"/>
      <c r="O39" s="525"/>
      <c r="P39" s="396"/>
      <c r="Q39" s="391"/>
      <c r="R39" s="441"/>
      <c r="S39" s="441"/>
      <c r="T39" s="441"/>
      <c r="U39" s="441"/>
      <c r="V39" s="441"/>
      <c r="W39" s="441"/>
      <c r="X39" s="441"/>
      <c r="Y39" s="441"/>
      <c r="Z39" s="441"/>
      <c r="AA39" s="441"/>
      <c r="AB39" s="441"/>
      <c r="AC39" s="95" t="s">
        <v>148</v>
      </c>
    </row>
    <row r="40" spans="1:34" ht="17.100000000000001" customHeight="1">
      <c r="A40" s="93">
        <v>30</v>
      </c>
      <c r="B40" s="279"/>
      <c r="C40" s="96" t="s">
        <v>150</v>
      </c>
      <c r="D40" s="122" t="s">
        <v>240</v>
      </c>
      <c r="E40" s="122" t="s">
        <v>241</v>
      </c>
      <c r="F40" s="516" t="s">
        <v>135</v>
      </c>
      <c r="G40" s="517"/>
      <c r="H40" s="517"/>
      <c r="I40" s="517"/>
      <c r="J40" s="517"/>
      <c r="K40" s="517"/>
      <c r="L40" s="517"/>
      <c r="M40" s="517"/>
      <c r="N40" s="517"/>
      <c r="O40" s="518"/>
      <c r="P40" s="396"/>
      <c r="Q40" s="391"/>
      <c r="R40" s="381"/>
      <c r="S40" s="381"/>
      <c r="T40" s="381"/>
      <c r="U40" s="381"/>
      <c r="V40" s="381"/>
      <c r="W40" s="381"/>
      <c r="X40" s="381"/>
      <c r="Y40" s="381"/>
      <c r="Z40" s="381"/>
      <c r="AA40" s="381"/>
      <c r="AB40" s="381"/>
      <c r="AC40" s="95"/>
      <c r="AD40" s="81" t="s">
        <v>425</v>
      </c>
    </row>
    <row r="41" spans="1:34" ht="17.100000000000001" customHeight="1">
      <c r="A41" s="93">
        <v>31</v>
      </c>
      <c r="B41" s="98"/>
      <c r="C41" s="96" t="s">
        <v>150</v>
      </c>
      <c r="D41" s="122" t="s">
        <v>240</v>
      </c>
      <c r="E41" s="122" t="s">
        <v>241</v>
      </c>
      <c r="F41" s="516" t="s">
        <v>136</v>
      </c>
      <c r="G41" s="517"/>
      <c r="H41" s="517"/>
      <c r="I41" s="517"/>
      <c r="J41" s="517"/>
      <c r="K41" s="517"/>
      <c r="L41" s="517"/>
      <c r="M41" s="517"/>
      <c r="N41" s="517"/>
      <c r="O41" s="518"/>
      <c r="P41" s="396"/>
      <c r="Q41" s="391"/>
      <c r="R41" s="381"/>
      <c r="S41" s="381"/>
      <c r="T41" s="381"/>
      <c r="U41" s="381"/>
      <c r="V41" s="381"/>
      <c r="W41" s="381"/>
      <c r="X41" s="381"/>
      <c r="Y41" s="381"/>
      <c r="Z41" s="381"/>
      <c r="AA41" s="381"/>
      <c r="AB41" s="381"/>
      <c r="AC41" s="99" t="s">
        <v>242</v>
      </c>
      <c r="AG41" s="435" t="b">
        <v>0</v>
      </c>
    </row>
    <row r="42" spans="1:34" ht="17.100000000000001" customHeight="1">
      <c r="A42" s="93">
        <v>32</v>
      </c>
      <c r="B42" s="178"/>
      <c r="C42" s="179" t="s">
        <v>150</v>
      </c>
      <c r="D42" s="180" t="s">
        <v>240</v>
      </c>
      <c r="E42" s="180" t="s">
        <v>241</v>
      </c>
      <c r="F42" s="520" t="s">
        <v>137</v>
      </c>
      <c r="G42" s="521"/>
      <c r="H42" s="521"/>
      <c r="I42" s="521"/>
      <c r="J42" s="521"/>
      <c r="K42" s="521"/>
      <c r="L42" s="521"/>
      <c r="M42" s="521"/>
      <c r="N42" s="521"/>
      <c r="O42" s="522"/>
      <c r="P42" s="398"/>
      <c r="Q42" s="399"/>
      <c r="R42" s="442"/>
      <c r="S42" s="442"/>
      <c r="T42" s="442"/>
      <c r="U42" s="442"/>
      <c r="V42" s="442"/>
      <c r="W42" s="442"/>
      <c r="X42" s="442"/>
      <c r="Y42" s="442"/>
      <c r="Z42" s="442"/>
      <c r="AA42" s="442"/>
      <c r="AB42" s="442"/>
      <c r="AC42" s="401"/>
    </row>
    <row r="43" spans="1:34" ht="17.100000000000001" customHeight="1">
      <c r="A43" s="93">
        <v>33</v>
      </c>
      <c r="B43" s="178"/>
      <c r="C43" s="179" t="s">
        <v>150</v>
      </c>
      <c r="D43" s="180" t="s">
        <v>240</v>
      </c>
      <c r="E43" s="180" t="s">
        <v>241</v>
      </c>
      <c r="F43" s="520" t="s">
        <v>138</v>
      </c>
      <c r="G43" s="521"/>
      <c r="H43" s="521"/>
      <c r="I43" s="521"/>
      <c r="J43" s="521"/>
      <c r="K43" s="521"/>
      <c r="L43" s="521"/>
      <c r="M43" s="521"/>
      <c r="N43" s="521"/>
      <c r="O43" s="522"/>
      <c r="P43" s="398"/>
      <c r="Q43" s="399"/>
      <c r="R43" s="442"/>
      <c r="S43" s="442"/>
      <c r="T43" s="442"/>
      <c r="U43" s="442"/>
      <c r="V43" s="442"/>
      <c r="W43" s="442"/>
      <c r="X43" s="442"/>
      <c r="Y43" s="442"/>
      <c r="Z43" s="442"/>
      <c r="AA43" s="442"/>
      <c r="AB43" s="442"/>
      <c r="AC43" s="401"/>
    </row>
    <row r="44" spans="1:34" ht="17.100000000000001" customHeight="1">
      <c r="A44" s="93">
        <v>34</v>
      </c>
      <c r="B44" s="98"/>
      <c r="C44" s="214" t="str">
        <f>高齢者等活躍促進加算!$S$9</f>
        <v/>
      </c>
      <c r="D44" s="96"/>
      <c r="E44" s="122" t="s">
        <v>241</v>
      </c>
      <c r="F44" s="516" t="s">
        <v>139</v>
      </c>
      <c r="G44" s="517"/>
      <c r="H44" s="517"/>
      <c r="I44" s="517"/>
      <c r="J44" s="517"/>
      <c r="K44" s="517"/>
      <c r="L44" s="517"/>
      <c r="M44" s="517"/>
      <c r="N44" s="517"/>
      <c r="O44" s="518"/>
      <c r="P44" s="396"/>
      <c r="Q44" s="391"/>
      <c r="R44" s="381"/>
      <c r="S44" s="381"/>
      <c r="T44" s="381"/>
      <c r="U44" s="381"/>
      <c r="V44" s="381"/>
      <c r="W44" s="381"/>
      <c r="X44" s="381"/>
      <c r="Y44" s="381"/>
      <c r="Z44" s="381"/>
      <c r="AA44" s="381"/>
      <c r="AB44" s="381"/>
      <c r="AC44" s="99" t="s">
        <v>242</v>
      </c>
      <c r="AG44" s="435" t="b">
        <v>0</v>
      </c>
    </row>
    <row r="45" spans="1:34" ht="17.100000000000001" customHeight="1">
      <c r="A45" s="93">
        <v>35</v>
      </c>
      <c r="B45" s="98"/>
      <c r="C45" s="96" t="s">
        <v>150</v>
      </c>
      <c r="D45" s="122" t="s">
        <v>240</v>
      </c>
      <c r="E45" s="122" t="s">
        <v>241</v>
      </c>
      <c r="F45" s="516" t="s">
        <v>140</v>
      </c>
      <c r="G45" s="517"/>
      <c r="H45" s="517"/>
      <c r="I45" s="517"/>
      <c r="J45" s="517"/>
      <c r="K45" s="517"/>
      <c r="L45" s="517"/>
      <c r="M45" s="517"/>
      <c r="N45" s="517"/>
      <c r="O45" s="518"/>
      <c r="P45" s="396"/>
      <c r="Q45" s="391"/>
      <c r="R45" s="381"/>
      <c r="S45" s="381"/>
      <c r="T45" s="381"/>
      <c r="U45" s="381"/>
      <c r="V45" s="381"/>
      <c r="W45" s="381"/>
      <c r="X45" s="381"/>
      <c r="Y45" s="381"/>
      <c r="Z45" s="381"/>
      <c r="AA45" s="381"/>
      <c r="AB45" s="381"/>
      <c r="AC45" s="99" t="s">
        <v>242</v>
      </c>
      <c r="AG45" s="435" t="b">
        <v>0</v>
      </c>
    </row>
    <row r="46" spans="1:34" ht="17.100000000000001" customHeight="1">
      <c r="A46" s="93">
        <v>36</v>
      </c>
      <c r="B46" s="98"/>
      <c r="C46" s="413" t="str">
        <f>小学校接続加算!$M$5</f>
        <v>―</v>
      </c>
      <c r="D46" s="122" t="s">
        <v>240</v>
      </c>
      <c r="E46" s="122" t="s">
        <v>241</v>
      </c>
      <c r="F46" s="516" t="s">
        <v>141</v>
      </c>
      <c r="G46" s="517"/>
      <c r="H46" s="517"/>
      <c r="I46" s="517"/>
      <c r="J46" s="517"/>
      <c r="K46" s="517"/>
      <c r="L46" s="517"/>
      <c r="M46" s="517"/>
      <c r="N46" s="517"/>
      <c r="O46" s="518"/>
      <c r="P46" s="396"/>
      <c r="Q46" s="391"/>
      <c r="R46" s="381"/>
      <c r="S46" s="381"/>
      <c r="T46" s="381"/>
      <c r="U46" s="381"/>
      <c r="V46" s="381"/>
      <c r="W46" s="381"/>
      <c r="X46" s="381"/>
      <c r="Y46" s="381"/>
      <c r="Z46" s="381"/>
      <c r="AA46" s="381"/>
      <c r="AB46" s="381"/>
      <c r="AC46" s="99" t="s">
        <v>242</v>
      </c>
      <c r="AG46" s="435" t="b">
        <v>0</v>
      </c>
    </row>
    <row r="47" spans="1:34" ht="17.100000000000001" customHeight="1">
      <c r="A47" s="93">
        <v>37</v>
      </c>
      <c r="B47" s="98"/>
      <c r="C47" s="214" t="str">
        <f>栄養管理加算!$O$8</f>
        <v>―</v>
      </c>
      <c r="D47" s="96"/>
      <c r="E47" s="122" t="s">
        <v>241</v>
      </c>
      <c r="F47" s="516" t="s">
        <v>142</v>
      </c>
      <c r="G47" s="517"/>
      <c r="H47" s="517"/>
      <c r="I47" s="517"/>
      <c r="J47" s="517"/>
      <c r="K47" s="517"/>
      <c r="L47" s="517"/>
      <c r="M47" s="517"/>
      <c r="N47" s="517"/>
      <c r="O47" s="518"/>
      <c r="P47" s="396"/>
      <c r="Q47" s="391"/>
      <c r="R47" s="381"/>
      <c r="S47" s="381"/>
      <c r="T47" s="381"/>
      <c r="U47" s="381"/>
      <c r="V47" s="381"/>
      <c r="W47" s="381"/>
      <c r="X47" s="381"/>
      <c r="Y47" s="381"/>
      <c r="Z47" s="381"/>
      <c r="AA47" s="381"/>
      <c r="AB47" s="381"/>
      <c r="AC47" s="99" t="s">
        <v>149</v>
      </c>
    </row>
    <row r="48" spans="1:34" ht="17.100000000000001" customHeight="1" thickBot="1">
      <c r="A48" s="93">
        <v>38</v>
      </c>
      <c r="B48" s="98"/>
      <c r="C48" s="96" t="s">
        <v>150</v>
      </c>
      <c r="D48" s="122" t="s">
        <v>240</v>
      </c>
      <c r="E48" s="122" t="s">
        <v>241</v>
      </c>
      <c r="F48" s="516" t="s">
        <v>143</v>
      </c>
      <c r="G48" s="517"/>
      <c r="H48" s="517"/>
      <c r="I48" s="517"/>
      <c r="J48" s="517"/>
      <c r="K48" s="517"/>
      <c r="L48" s="517"/>
      <c r="M48" s="517"/>
      <c r="N48" s="517"/>
      <c r="O48" s="518"/>
      <c r="P48" s="397"/>
      <c r="Q48" s="391"/>
      <c r="R48" s="381"/>
      <c r="S48" s="381"/>
      <c r="T48" s="381"/>
      <c r="U48" s="381"/>
      <c r="V48" s="381"/>
      <c r="W48" s="381"/>
      <c r="X48" s="381"/>
      <c r="Y48" s="381"/>
      <c r="Z48" s="381"/>
      <c r="AA48" s="381"/>
      <c r="AB48" s="381"/>
      <c r="AC48" s="99" t="s">
        <v>242</v>
      </c>
      <c r="AD48" s="273" t="s">
        <v>360</v>
      </c>
      <c r="AG48" s="435" t="b">
        <v>0</v>
      </c>
    </row>
    <row r="49" ht="18" customHeight="1" thickTop="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sheetData>
  <mergeCells count="49">
    <mergeCell ref="F20:O20"/>
    <mergeCell ref="F13:O13"/>
    <mergeCell ref="F21:O21"/>
    <mergeCell ref="A1:AC1"/>
    <mergeCell ref="F8:O8"/>
    <mergeCell ref="F9:O9"/>
    <mergeCell ref="F10:O10"/>
    <mergeCell ref="F11:O11"/>
    <mergeCell ref="D5:E5"/>
    <mergeCell ref="P5:AB5"/>
    <mergeCell ref="A3:F3"/>
    <mergeCell ref="G3:Z3"/>
    <mergeCell ref="F31:O31"/>
    <mergeCell ref="F14:O14"/>
    <mergeCell ref="A7:O7"/>
    <mergeCell ref="A25:O25"/>
    <mergeCell ref="F38:O38"/>
    <mergeCell ref="F17:O17"/>
    <mergeCell ref="F24:O24"/>
    <mergeCell ref="F15:O15"/>
    <mergeCell ref="F37:O37"/>
    <mergeCell ref="A32:O32"/>
    <mergeCell ref="A34:O34"/>
    <mergeCell ref="F12:O12"/>
    <mergeCell ref="F22:O22"/>
    <mergeCell ref="F23:O23"/>
    <mergeCell ref="F18:O18"/>
    <mergeCell ref="F19:O19"/>
    <mergeCell ref="F26:O26"/>
    <mergeCell ref="F27:O27"/>
    <mergeCell ref="F28:O28"/>
    <mergeCell ref="F29:O29"/>
    <mergeCell ref="F30:O30"/>
    <mergeCell ref="AD28:AI28"/>
    <mergeCell ref="F48:O48"/>
    <mergeCell ref="F5:O5"/>
    <mergeCell ref="F40:O40"/>
    <mergeCell ref="F41:O41"/>
    <mergeCell ref="F42:O42"/>
    <mergeCell ref="F43:O43"/>
    <mergeCell ref="F44:O44"/>
    <mergeCell ref="F45:O45"/>
    <mergeCell ref="F33:O33"/>
    <mergeCell ref="F35:O35"/>
    <mergeCell ref="F36:O36"/>
    <mergeCell ref="F47:O47"/>
    <mergeCell ref="F16:O16"/>
    <mergeCell ref="F46:O46"/>
    <mergeCell ref="F39:O39"/>
  </mergeCells>
  <phoneticPr fontId="2"/>
  <dataValidations count="3">
    <dataValidation type="list" allowBlank="1" showInputMessage="1" showErrorMessage="1" sqref="C16">
      <formula1>"1,2,3,4,5,6,7,8"</formula1>
    </dataValidation>
    <dataValidation type="list" allowBlank="1" showInputMessage="1" showErrorMessage="1" sqref="C33">
      <formula1>"１号,２・３号,両方"</formula1>
    </dataValidation>
    <dataValidation type="list" allowBlank="1" showInputMessage="1" showErrorMessage="1" sqref="C20">
      <formula1>"～210人,211人～279人,280人～349人,350人～419人,420人～489人,490人～559人,560人～629人,630人～699人,700人～769人,770人～839人,840人～909人,910人～979人,980人～1,049人,1,050人～"</formula1>
    </dataValidation>
  </dataValidations>
  <hyperlinks>
    <hyperlink ref="AC9" location="副園長・教頭配置加算!A1" display="調書"/>
    <hyperlink ref="AC10" location="学級編成調整加配加算!A1" display="調書"/>
    <hyperlink ref="AC11" location="要確認資料!A12" display="確認書"/>
    <hyperlink ref="AC18" location="給食実施加算!A1" display="調書"/>
    <hyperlink ref="AC17" location="通園送迎加算!A1" display="調書"/>
    <hyperlink ref="AC20" location="休日保育加算!A1" display="調書"/>
    <hyperlink ref="AC23" location="賃借料加算!A1" display="調書"/>
    <hyperlink ref="AC13" location="要確認資料!A13" display="確認書"/>
    <hyperlink ref="AC19" location="要確認資料!A26" display="確認書"/>
    <hyperlink ref="AC24" location="要確認資料!A30" display="確認書"/>
    <hyperlink ref="AC15" location="要確認資料!A17" display="確認書"/>
    <hyperlink ref="AC16" location="要確認資料!A22" display="確認書"/>
    <hyperlink ref="AC33" location="定員を恒常的に超過する場合!A1" display="調書"/>
    <hyperlink ref="AC46" location="小学校接続加算!A1" display="調書"/>
    <hyperlink ref="AC29" location="主幹専任化要件!A1" display="調書"/>
    <hyperlink ref="AC35" location="療育支援加算!A1" display="調書"/>
    <hyperlink ref="AC26" location="要確認資料!A36" display="確認書"/>
    <hyperlink ref="AC30" location="要確認資料!A40" display="確認書"/>
    <hyperlink ref="AC31" location="要確認資料!A47" display="確認書"/>
    <hyperlink ref="AC36" location="要確認資料!A54" display="確認書"/>
    <hyperlink ref="AC47" location="栄養管理加算!A1" display="調書"/>
    <hyperlink ref="AC41" location="施設関係者評価加算!A1" display="調書"/>
    <hyperlink ref="AC44" location="高齢者等活躍促進加算!A1" display="調書"/>
    <hyperlink ref="AC45" location="施設機能強化推進費加算!A1" display="調書"/>
    <hyperlink ref="AC48" location="'第三者評価受審加算（申請）'!A1" display="調書"/>
    <hyperlink ref="AD48" location="'第三者評価受審加算（実績報告）'!A1" display="実績報告書"/>
    <hyperlink ref="AC28" location="'土曜日閉所（4-8月）'!A1" display="実績報告書"/>
    <hyperlink ref="AD28:AI28" location="'土曜日閉所（9-3月）'!A1" display="9月～3月の報告はこちら"/>
    <hyperlink ref="AC12" location="要確認資料!A12" display="確認書"/>
    <hyperlink ref="AC22" location="減価償却費加算!A1" display="調書"/>
    <hyperlink ref="AD29" location="園内研修の実施について!A1" display="園内研修の実施についての調書はこちら"/>
    <hyperlink ref="AC14" location="'1歳児配置改善加算'!A13" display="調書"/>
  </hyperlinks>
  <pageMargins left="0.70866141732283472" right="0.70866141732283472" top="0.55118110236220474" bottom="0.35433070866141736"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8" name="Check Box 10">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47" r:id="rId9" name="Check Box 11">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48" r:id="rId10" name="Check Box 12">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49" r:id="rId11" name="Check Box 13">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0" r:id="rId12" name="Check Box 14">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1" r:id="rId13" name="Check Box 15">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2" r:id="rId14" name="Check Box 16">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3" r:id="rId15" name="Check Box 17">
              <controlPr defaultSize="0" autoFill="0" autoLine="0" autoPict="0">
                <anchor moveWithCells="1">
                  <from>
                    <xdr:col>1</xdr:col>
                    <xdr:colOff>95250</xdr:colOff>
                    <xdr:row>21</xdr:row>
                    <xdr:rowOff>0</xdr:rowOff>
                  </from>
                  <to>
                    <xdr:col>1</xdr:col>
                    <xdr:colOff>381000</xdr:colOff>
                    <xdr:row>22</xdr:row>
                    <xdr:rowOff>28575</xdr:rowOff>
                  </to>
                </anchor>
              </controlPr>
            </control>
          </mc:Choice>
        </mc:AlternateContent>
        <mc:AlternateContent xmlns:mc="http://schemas.openxmlformats.org/markup-compatibility/2006">
          <mc:Choice Requires="x14">
            <control shapeId="14354" r:id="rId16" name="Check Box 18">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5" r:id="rId17" name="Check Box 19">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6" r:id="rId18" name="Check Box 20">
              <controlPr defaultSize="0" autoFill="0" autoLine="0" autoPict="0">
                <anchor moveWithCells="1">
                  <from>
                    <xdr:col>1</xdr:col>
                    <xdr:colOff>95250</xdr:colOff>
                    <xdr:row>25</xdr:row>
                    <xdr:rowOff>0</xdr:rowOff>
                  </from>
                  <to>
                    <xdr:col>1</xdr:col>
                    <xdr:colOff>381000</xdr:colOff>
                    <xdr:row>26</xdr:row>
                    <xdr:rowOff>28575</xdr:rowOff>
                  </to>
                </anchor>
              </controlPr>
            </control>
          </mc:Choice>
        </mc:AlternateContent>
        <mc:AlternateContent xmlns:mc="http://schemas.openxmlformats.org/markup-compatibility/2006">
          <mc:Choice Requires="x14">
            <control shapeId="14357" r:id="rId19" name="Check Box 21">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58" r:id="rId20" name="Check Box 22">
              <controlPr defaultSize="0" autoFill="0" autoLine="0" autoPict="0">
                <anchor moveWithCells="1">
                  <from>
                    <xdr:col>1</xdr:col>
                    <xdr:colOff>95250</xdr:colOff>
                    <xdr:row>27</xdr:row>
                    <xdr:rowOff>85725</xdr:rowOff>
                  </from>
                  <to>
                    <xdr:col>1</xdr:col>
                    <xdr:colOff>381000</xdr:colOff>
                    <xdr:row>28</xdr:row>
                    <xdr:rowOff>0</xdr:rowOff>
                  </to>
                </anchor>
              </controlPr>
            </control>
          </mc:Choice>
        </mc:AlternateContent>
        <mc:AlternateContent xmlns:mc="http://schemas.openxmlformats.org/markup-compatibility/2006">
          <mc:Choice Requires="x14">
            <control shapeId="14359" r:id="rId21" name="Check Box 23">
              <controlPr defaultSize="0" autoFill="0" autoLine="0" autoPict="0">
                <anchor moveWithCells="1">
                  <from>
                    <xdr:col>1</xdr:col>
                    <xdr:colOff>95250</xdr:colOff>
                    <xdr:row>28</xdr:row>
                    <xdr:rowOff>57150</xdr:rowOff>
                  </from>
                  <to>
                    <xdr:col>1</xdr:col>
                    <xdr:colOff>381000</xdr:colOff>
                    <xdr:row>28</xdr:row>
                    <xdr:rowOff>295275</xdr:rowOff>
                  </to>
                </anchor>
              </controlPr>
            </control>
          </mc:Choice>
        </mc:AlternateContent>
        <mc:AlternateContent xmlns:mc="http://schemas.openxmlformats.org/markup-compatibility/2006">
          <mc:Choice Requires="x14">
            <control shapeId="14360" r:id="rId22" name="Check Box 24">
              <controlPr defaultSize="0" autoFill="0" autoLine="0" autoPict="0">
                <anchor moveWithCells="1">
                  <from>
                    <xdr:col>1</xdr:col>
                    <xdr:colOff>95250</xdr:colOff>
                    <xdr:row>29</xdr:row>
                    <xdr:rowOff>0</xdr:rowOff>
                  </from>
                  <to>
                    <xdr:col>1</xdr:col>
                    <xdr:colOff>381000</xdr:colOff>
                    <xdr:row>30</xdr:row>
                    <xdr:rowOff>28575</xdr:rowOff>
                  </to>
                </anchor>
              </controlPr>
            </control>
          </mc:Choice>
        </mc:AlternateContent>
        <mc:AlternateContent xmlns:mc="http://schemas.openxmlformats.org/markup-compatibility/2006">
          <mc:Choice Requires="x14">
            <control shapeId="14361" r:id="rId23" name="Check Box 25">
              <controlPr defaultSize="0" autoFill="0" autoLine="0" autoPict="0">
                <anchor moveWithCells="1">
                  <from>
                    <xdr:col>1</xdr:col>
                    <xdr:colOff>95250</xdr:colOff>
                    <xdr:row>30</xdr:row>
                    <xdr:rowOff>0</xdr:rowOff>
                  </from>
                  <to>
                    <xdr:col>1</xdr:col>
                    <xdr:colOff>381000</xdr:colOff>
                    <xdr:row>31</xdr:row>
                    <xdr:rowOff>28575</xdr:rowOff>
                  </to>
                </anchor>
              </controlPr>
            </control>
          </mc:Choice>
        </mc:AlternateContent>
        <mc:AlternateContent xmlns:mc="http://schemas.openxmlformats.org/markup-compatibility/2006">
          <mc:Choice Requires="x14">
            <control shapeId="14362" r:id="rId24" name="Check Box 26">
              <controlPr defaultSize="0" autoFill="0" autoLine="0" autoPict="0">
                <anchor moveWithCells="1">
                  <from>
                    <xdr:col>1</xdr:col>
                    <xdr:colOff>95250</xdr:colOff>
                    <xdr:row>32</xdr:row>
                    <xdr:rowOff>76200</xdr:rowOff>
                  </from>
                  <to>
                    <xdr:col>1</xdr:col>
                    <xdr:colOff>381000</xdr:colOff>
                    <xdr:row>33</xdr:row>
                    <xdr:rowOff>0</xdr:rowOff>
                  </to>
                </anchor>
              </controlPr>
            </control>
          </mc:Choice>
        </mc:AlternateContent>
        <mc:AlternateContent xmlns:mc="http://schemas.openxmlformats.org/markup-compatibility/2006">
          <mc:Choice Requires="x14">
            <control shapeId="14363" r:id="rId25" name="Check Box 27">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4" r:id="rId26" name="Check Box 28">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5" r:id="rId27" name="Check Box 29">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6" r:id="rId28" name="Check Box 30">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67" r:id="rId29" name="Check Box 31">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68" r:id="rId30" name="Check Box 32">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69" r:id="rId31" name="Check Box 33">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0" r:id="rId32" name="Check Box 34">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1" r:id="rId33" name="Check Box 35">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2" r:id="rId34" name="Check Box 36">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mc:AlternateContent xmlns:mc="http://schemas.openxmlformats.org/markup-compatibility/2006">
          <mc:Choice Requires="x14">
            <control shapeId="14373" r:id="rId35" name="Check Box 37">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4" r:id="rId36" name="Check Box 38">
              <controlPr defaultSize="0" autoFill="0" autoLine="0" autoPict="0">
                <anchor moveWithCells="1">
                  <from>
                    <xdr:col>1</xdr:col>
                    <xdr:colOff>95250</xdr:colOff>
                    <xdr:row>45</xdr:row>
                    <xdr:rowOff>0</xdr:rowOff>
                  </from>
                  <to>
                    <xdr:col>1</xdr:col>
                    <xdr:colOff>381000</xdr:colOff>
                    <xdr:row>46</xdr:row>
                    <xdr:rowOff>28575</xdr:rowOff>
                  </to>
                </anchor>
              </controlPr>
            </control>
          </mc:Choice>
        </mc:AlternateContent>
        <mc:AlternateContent xmlns:mc="http://schemas.openxmlformats.org/markup-compatibility/2006">
          <mc:Choice Requires="x14">
            <control shapeId="14375" r:id="rId37" name="Check Box 39">
              <controlPr defaultSize="0" autoFill="0" autoLine="0" autoPict="0">
                <anchor moveWithCells="1">
                  <from>
                    <xdr:col>1</xdr:col>
                    <xdr:colOff>95250</xdr:colOff>
                    <xdr:row>47</xdr:row>
                    <xdr:rowOff>0</xdr:rowOff>
                  </from>
                  <to>
                    <xdr:col>1</xdr:col>
                    <xdr:colOff>381000</xdr:colOff>
                    <xdr:row>48</xdr:row>
                    <xdr:rowOff>28575</xdr:rowOff>
                  </to>
                </anchor>
              </controlPr>
            </control>
          </mc:Choice>
        </mc:AlternateContent>
        <mc:AlternateContent xmlns:mc="http://schemas.openxmlformats.org/markup-compatibility/2006">
          <mc:Choice Requires="x14">
            <control shapeId="14376" r:id="rId38" name="Check Box 40">
              <controlPr defaultSize="0" autoFill="0" autoLine="0" autoPict="0">
                <anchor moveWithCells="1">
                  <from>
                    <xdr:col>1</xdr:col>
                    <xdr:colOff>95250</xdr:colOff>
                    <xdr:row>46</xdr:row>
                    <xdr:rowOff>0</xdr:rowOff>
                  </from>
                  <to>
                    <xdr:col>1</xdr:col>
                    <xdr:colOff>381000</xdr:colOff>
                    <xdr:row>47</xdr:row>
                    <xdr:rowOff>28575</xdr:rowOff>
                  </to>
                </anchor>
              </controlPr>
            </control>
          </mc:Choice>
        </mc:AlternateContent>
        <mc:AlternateContent xmlns:mc="http://schemas.openxmlformats.org/markup-compatibility/2006">
          <mc:Choice Requires="x14">
            <control shapeId="14381" r:id="rId39" name="Check Box 45">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82" r:id="rId40" name="Check Box 46">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83" r:id="rId41" name="Check Box 47">
              <controlPr defaultSize="0" autoFill="0" autoLine="0" autoPict="0">
                <anchor moveWithCells="1">
                  <from>
                    <xdr:col>15</xdr:col>
                    <xdr:colOff>152400</xdr:colOff>
                    <xdr:row>6</xdr:row>
                    <xdr:rowOff>219075</xdr:rowOff>
                  </from>
                  <to>
                    <xdr:col>15</xdr:col>
                    <xdr:colOff>438150</xdr:colOff>
                    <xdr:row>8</xdr:row>
                    <xdr:rowOff>9525</xdr:rowOff>
                  </to>
                </anchor>
              </controlPr>
            </control>
          </mc:Choice>
        </mc:AlternateContent>
        <mc:AlternateContent xmlns:mc="http://schemas.openxmlformats.org/markup-compatibility/2006">
          <mc:Choice Requires="x14">
            <control shapeId="14384" r:id="rId42" name="Check Box 48">
              <controlPr defaultSize="0" autoFill="0" autoLine="0" autoPict="0">
                <anchor moveWithCells="1">
                  <from>
                    <xdr:col>15</xdr:col>
                    <xdr:colOff>152400</xdr:colOff>
                    <xdr:row>7</xdr:row>
                    <xdr:rowOff>219075</xdr:rowOff>
                  </from>
                  <to>
                    <xdr:col>15</xdr:col>
                    <xdr:colOff>438150</xdr:colOff>
                    <xdr:row>9</xdr:row>
                    <xdr:rowOff>28575</xdr:rowOff>
                  </to>
                </anchor>
              </controlPr>
            </control>
          </mc:Choice>
        </mc:AlternateContent>
        <mc:AlternateContent xmlns:mc="http://schemas.openxmlformats.org/markup-compatibility/2006">
          <mc:Choice Requires="x14">
            <control shapeId="14385" r:id="rId43" name="Check Box 49">
              <controlPr defaultSize="0" autoFill="0" autoLine="0" autoPict="0">
                <anchor moveWithCells="1">
                  <from>
                    <xdr:col>15</xdr:col>
                    <xdr:colOff>152400</xdr:colOff>
                    <xdr:row>8</xdr:row>
                    <xdr:rowOff>219075</xdr:rowOff>
                  </from>
                  <to>
                    <xdr:col>15</xdr:col>
                    <xdr:colOff>438150</xdr:colOff>
                    <xdr:row>10</xdr:row>
                    <xdr:rowOff>28575</xdr:rowOff>
                  </to>
                </anchor>
              </controlPr>
            </control>
          </mc:Choice>
        </mc:AlternateContent>
        <mc:AlternateContent xmlns:mc="http://schemas.openxmlformats.org/markup-compatibility/2006">
          <mc:Choice Requires="x14">
            <control shapeId="14386" r:id="rId44" name="Check Box 50">
              <controlPr defaultSize="0" autoFill="0" autoLine="0" autoPict="0">
                <anchor moveWithCells="1">
                  <from>
                    <xdr:col>15</xdr:col>
                    <xdr:colOff>152400</xdr:colOff>
                    <xdr:row>9</xdr:row>
                    <xdr:rowOff>219075</xdr:rowOff>
                  </from>
                  <to>
                    <xdr:col>15</xdr:col>
                    <xdr:colOff>438150</xdr:colOff>
                    <xdr:row>11</xdr:row>
                    <xdr:rowOff>28575</xdr:rowOff>
                  </to>
                </anchor>
              </controlPr>
            </control>
          </mc:Choice>
        </mc:AlternateContent>
        <mc:AlternateContent xmlns:mc="http://schemas.openxmlformats.org/markup-compatibility/2006">
          <mc:Choice Requires="x14">
            <control shapeId="14387" r:id="rId45" name="Check Box 51">
              <controlPr defaultSize="0" autoFill="0" autoLine="0" autoPict="0">
                <anchor moveWithCells="1">
                  <from>
                    <xdr:col>15</xdr:col>
                    <xdr:colOff>152400</xdr:colOff>
                    <xdr:row>10</xdr:row>
                    <xdr:rowOff>219075</xdr:rowOff>
                  </from>
                  <to>
                    <xdr:col>15</xdr:col>
                    <xdr:colOff>438150</xdr:colOff>
                    <xdr:row>12</xdr:row>
                    <xdr:rowOff>28575</xdr:rowOff>
                  </to>
                </anchor>
              </controlPr>
            </control>
          </mc:Choice>
        </mc:AlternateContent>
        <mc:AlternateContent xmlns:mc="http://schemas.openxmlformats.org/markup-compatibility/2006">
          <mc:Choice Requires="x14">
            <control shapeId="14389" r:id="rId46" name="Check Box 53">
              <controlPr defaultSize="0" autoFill="0" autoLine="0" autoPict="0">
                <anchor moveWithCells="1">
                  <from>
                    <xdr:col>15</xdr:col>
                    <xdr:colOff>152400</xdr:colOff>
                    <xdr:row>14</xdr:row>
                    <xdr:rowOff>219075</xdr:rowOff>
                  </from>
                  <to>
                    <xdr:col>15</xdr:col>
                    <xdr:colOff>438150</xdr:colOff>
                    <xdr:row>16</xdr:row>
                    <xdr:rowOff>28575</xdr:rowOff>
                  </to>
                </anchor>
              </controlPr>
            </control>
          </mc:Choice>
        </mc:AlternateContent>
        <mc:AlternateContent xmlns:mc="http://schemas.openxmlformats.org/markup-compatibility/2006">
          <mc:Choice Requires="x14">
            <control shapeId="14390" r:id="rId47" name="Check Box 54">
              <controlPr defaultSize="0" autoFill="0" autoLine="0" autoPict="0">
                <anchor moveWithCells="1">
                  <from>
                    <xdr:col>15</xdr:col>
                    <xdr:colOff>152400</xdr:colOff>
                    <xdr:row>15</xdr:row>
                    <xdr:rowOff>219075</xdr:rowOff>
                  </from>
                  <to>
                    <xdr:col>15</xdr:col>
                    <xdr:colOff>438150</xdr:colOff>
                    <xdr:row>17</xdr:row>
                    <xdr:rowOff>28575</xdr:rowOff>
                  </to>
                </anchor>
              </controlPr>
            </control>
          </mc:Choice>
        </mc:AlternateContent>
        <mc:AlternateContent xmlns:mc="http://schemas.openxmlformats.org/markup-compatibility/2006">
          <mc:Choice Requires="x14">
            <control shapeId="14391" r:id="rId48" name="Check Box 55">
              <controlPr defaultSize="0" autoFill="0" autoLine="0" autoPict="0">
                <anchor moveWithCells="1">
                  <from>
                    <xdr:col>15</xdr:col>
                    <xdr:colOff>152400</xdr:colOff>
                    <xdr:row>16</xdr:row>
                    <xdr:rowOff>219075</xdr:rowOff>
                  </from>
                  <to>
                    <xdr:col>15</xdr:col>
                    <xdr:colOff>438150</xdr:colOff>
                    <xdr:row>18</xdr:row>
                    <xdr:rowOff>28575</xdr:rowOff>
                  </to>
                </anchor>
              </controlPr>
            </control>
          </mc:Choice>
        </mc:AlternateContent>
        <mc:AlternateContent xmlns:mc="http://schemas.openxmlformats.org/markup-compatibility/2006">
          <mc:Choice Requires="x14">
            <control shapeId="14393" r:id="rId49" name="Check Box 57">
              <controlPr defaultSize="0" autoFill="0" autoLine="0" autoPict="0">
                <anchor moveWithCells="1">
                  <from>
                    <xdr:col>15</xdr:col>
                    <xdr:colOff>152400</xdr:colOff>
                    <xdr:row>18</xdr:row>
                    <xdr:rowOff>219075</xdr:rowOff>
                  </from>
                  <to>
                    <xdr:col>15</xdr:col>
                    <xdr:colOff>438150</xdr:colOff>
                    <xdr:row>20</xdr:row>
                    <xdr:rowOff>28575</xdr:rowOff>
                  </to>
                </anchor>
              </controlPr>
            </control>
          </mc:Choice>
        </mc:AlternateContent>
        <mc:AlternateContent xmlns:mc="http://schemas.openxmlformats.org/markup-compatibility/2006">
          <mc:Choice Requires="x14">
            <control shapeId="14394" r:id="rId50" name="Check Box 58">
              <controlPr defaultSize="0" autoFill="0" autoLine="0" autoPict="0">
                <anchor moveWithCells="1">
                  <from>
                    <xdr:col>15</xdr:col>
                    <xdr:colOff>152400</xdr:colOff>
                    <xdr:row>19</xdr:row>
                    <xdr:rowOff>219075</xdr:rowOff>
                  </from>
                  <to>
                    <xdr:col>15</xdr:col>
                    <xdr:colOff>438150</xdr:colOff>
                    <xdr:row>21</xdr:row>
                    <xdr:rowOff>28575</xdr:rowOff>
                  </to>
                </anchor>
              </controlPr>
            </control>
          </mc:Choice>
        </mc:AlternateContent>
        <mc:AlternateContent xmlns:mc="http://schemas.openxmlformats.org/markup-compatibility/2006">
          <mc:Choice Requires="x14">
            <control shapeId="14395" r:id="rId51" name="Check Box 59">
              <controlPr defaultSize="0" autoFill="0" autoLine="0" autoPict="0">
                <anchor moveWithCells="1">
                  <from>
                    <xdr:col>15</xdr:col>
                    <xdr:colOff>152400</xdr:colOff>
                    <xdr:row>20</xdr:row>
                    <xdr:rowOff>219075</xdr:rowOff>
                  </from>
                  <to>
                    <xdr:col>15</xdr:col>
                    <xdr:colOff>438150</xdr:colOff>
                    <xdr:row>22</xdr:row>
                    <xdr:rowOff>28575</xdr:rowOff>
                  </to>
                </anchor>
              </controlPr>
            </control>
          </mc:Choice>
        </mc:AlternateContent>
        <mc:AlternateContent xmlns:mc="http://schemas.openxmlformats.org/markup-compatibility/2006">
          <mc:Choice Requires="x14">
            <control shapeId="14396" r:id="rId52" name="Check Box 60">
              <controlPr defaultSize="0" autoFill="0" autoLine="0" autoPict="0">
                <anchor moveWithCells="1">
                  <from>
                    <xdr:col>15</xdr:col>
                    <xdr:colOff>152400</xdr:colOff>
                    <xdr:row>21</xdr:row>
                    <xdr:rowOff>219075</xdr:rowOff>
                  </from>
                  <to>
                    <xdr:col>15</xdr:col>
                    <xdr:colOff>438150</xdr:colOff>
                    <xdr:row>23</xdr:row>
                    <xdr:rowOff>28575</xdr:rowOff>
                  </to>
                </anchor>
              </controlPr>
            </control>
          </mc:Choice>
        </mc:AlternateContent>
        <mc:AlternateContent xmlns:mc="http://schemas.openxmlformats.org/markup-compatibility/2006">
          <mc:Choice Requires="x14">
            <control shapeId="14397" r:id="rId53" name="Check Box 61">
              <controlPr defaultSize="0" autoFill="0" autoLine="0" autoPict="0">
                <anchor moveWithCells="1">
                  <from>
                    <xdr:col>15</xdr:col>
                    <xdr:colOff>152400</xdr:colOff>
                    <xdr:row>22</xdr:row>
                    <xdr:rowOff>219075</xdr:rowOff>
                  </from>
                  <to>
                    <xdr:col>15</xdr:col>
                    <xdr:colOff>438150</xdr:colOff>
                    <xdr:row>24</xdr:row>
                    <xdr:rowOff>28575</xdr:rowOff>
                  </to>
                </anchor>
              </controlPr>
            </control>
          </mc:Choice>
        </mc:AlternateContent>
        <mc:AlternateContent xmlns:mc="http://schemas.openxmlformats.org/markup-compatibility/2006">
          <mc:Choice Requires="x14">
            <control shapeId="14398" r:id="rId54" name="Check Box 62">
              <controlPr defaultSize="0" autoFill="0" autoLine="0" autoPict="0">
                <anchor moveWithCells="1">
                  <from>
                    <xdr:col>15</xdr:col>
                    <xdr:colOff>152400</xdr:colOff>
                    <xdr:row>24</xdr:row>
                    <xdr:rowOff>219075</xdr:rowOff>
                  </from>
                  <to>
                    <xdr:col>15</xdr:col>
                    <xdr:colOff>438150</xdr:colOff>
                    <xdr:row>26</xdr:row>
                    <xdr:rowOff>28575</xdr:rowOff>
                  </to>
                </anchor>
              </controlPr>
            </control>
          </mc:Choice>
        </mc:AlternateContent>
        <mc:AlternateContent xmlns:mc="http://schemas.openxmlformats.org/markup-compatibility/2006">
          <mc:Choice Requires="x14">
            <control shapeId="14399" r:id="rId55" name="Check Box 63">
              <controlPr defaultSize="0" autoFill="0" autoLine="0" autoPict="0">
                <anchor moveWithCells="1">
                  <from>
                    <xdr:col>15</xdr:col>
                    <xdr:colOff>152400</xdr:colOff>
                    <xdr:row>25</xdr:row>
                    <xdr:rowOff>219075</xdr:rowOff>
                  </from>
                  <to>
                    <xdr:col>15</xdr:col>
                    <xdr:colOff>438150</xdr:colOff>
                    <xdr:row>27</xdr:row>
                    <xdr:rowOff>28575</xdr:rowOff>
                  </to>
                </anchor>
              </controlPr>
            </control>
          </mc:Choice>
        </mc:AlternateContent>
        <mc:AlternateContent xmlns:mc="http://schemas.openxmlformats.org/markup-compatibility/2006">
          <mc:Choice Requires="x14">
            <control shapeId="14400" r:id="rId56" name="Check Box 64">
              <controlPr defaultSize="0" autoFill="0" autoLine="0" autoPict="0">
                <anchor moveWithCells="1">
                  <from>
                    <xdr:col>15</xdr:col>
                    <xdr:colOff>152400</xdr:colOff>
                    <xdr:row>27</xdr:row>
                    <xdr:rowOff>57150</xdr:rowOff>
                  </from>
                  <to>
                    <xdr:col>15</xdr:col>
                    <xdr:colOff>438150</xdr:colOff>
                    <xdr:row>27</xdr:row>
                    <xdr:rowOff>295275</xdr:rowOff>
                  </to>
                </anchor>
              </controlPr>
            </control>
          </mc:Choice>
        </mc:AlternateContent>
        <mc:AlternateContent xmlns:mc="http://schemas.openxmlformats.org/markup-compatibility/2006">
          <mc:Choice Requires="x14">
            <control shapeId="14401" r:id="rId57" name="Check Box 65">
              <controlPr defaultSize="0" autoFill="0" autoLine="0" autoPict="0">
                <anchor moveWithCells="1">
                  <from>
                    <xdr:col>15</xdr:col>
                    <xdr:colOff>152400</xdr:colOff>
                    <xdr:row>28</xdr:row>
                    <xdr:rowOff>66675</xdr:rowOff>
                  </from>
                  <to>
                    <xdr:col>15</xdr:col>
                    <xdr:colOff>438150</xdr:colOff>
                    <xdr:row>28</xdr:row>
                    <xdr:rowOff>304800</xdr:rowOff>
                  </to>
                </anchor>
              </controlPr>
            </control>
          </mc:Choice>
        </mc:AlternateContent>
        <mc:AlternateContent xmlns:mc="http://schemas.openxmlformats.org/markup-compatibility/2006">
          <mc:Choice Requires="x14">
            <control shapeId="14402" r:id="rId58" name="Check Box 66">
              <controlPr defaultSize="0" autoFill="0" autoLine="0" autoPict="0">
                <anchor moveWithCells="1">
                  <from>
                    <xdr:col>15</xdr:col>
                    <xdr:colOff>152400</xdr:colOff>
                    <xdr:row>28</xdr:row>
                    <xdr:rowOff>352425</xdr:rowOff>
                  </from>
                  <to>
                    <xdr:col>15</xdr:col>
                    <xdr:colOff>438150</xdr:colOff>
                    <xdr:row>30</xdr:row>
                    <xdr:rowOff>19050</xdr:rowOff>
                  </to>
                </anchor>
              </controlPr>
            </control>
          </mc:Choice>
        </mc:AlternateContent>
        <mc:AlternateContent xmlns:mc="http://schemas.openxmlformats.org/markup-compatibility/2006">
          <mc:Choice Requires="x14">
            <control shapeId="14403" r:id="rId59" name="Check Box 67">
              <controlPr defaultSize="0" autoFill="0" autoLine="0" autoPict="0">
                <anchor moveWithCells="1">
                  <from>
                    <xdr:col>15</xdr:col>
                    <xdr:colOff>152400</xdr:colOff>
                    <xdr:row>29</xdr:row>
                    <xdr:rowOff>219075</xdr:rowOff>
                  </from>
                  <to>
                    <xdr:col>15</xdr:col>
                    <xdr:colOff>438150</xdr:colOff>
                    <xdr:row>31</xdr:row>
                    <xdr:rowOff>28575</xdr:rowOff>
                  </to>
                </anchor>
              </controlPr>
            </control>
          </mc:Choice>
        </mc:AlternateContent>
        <mc:AlternateContent xmlns:mc="http://schemas.openxmlformats.org/markup-compatibility/2006">
          <mc:Choice Requires="x14">
            <control shapeId="14404" r:id="rId60" name="Check Box 68">
              <controlPr defaultSize="0" autoFill="0" autoLine="0" autoPict="0">
                <anchor moveWithCells="1">
                  <from>
                    <xdr:col>15</xdr:col>
                    <xdr:colOff>152400</xdr:colOff>
                    <xdr:row>32</xdr:row>
                    <xdr:rowOff>66675</xdr:rowOff>
                  </from>
                  <to>
                    <xdr:col>15</xdr:col>
                    <xdr:colOff>438150</xdr:colOff>
                    <xdr:row>32</xdr:row>
                    <xdr:rowOff>304800</xdr:rowOff>
                  </to>
                </anchor>
              </controlPr>
            </control>
          </mc:Choice>
        </mc:AlternateContent>
        <mc:AlternateContent xmlns:mc="http://schemas.openxmlformats.org/markup-compatibility/2006">
          <mc:Choice Requires="x14">
            <control shapeId="14405" r:id="rId61" name="Check Box 69">
              <controlPr defaultSize="0" autoFill="0" autoLine="0" autoPict="0">
                <anchor moveWithCells="1">
                  <from>
                    <xdr:col>15</xdr:col>
                    <xdr:colOff>152400</xdr:colOff>
                    <xdr:row>33</xdr:row>
                    <xdr:rowOff>219075</xdr:rowOff>
                  </from>
                  <to>
                    <xdr:col>15</xdr:col>
                    <xdr:colOff>438150</xdr:colOff>
                    <xdr:row>35</xdr:row>
                    <xdr:rowOff>28575</xdr:rowOff>
                  </to>
                </anchor>
              </controlPr>
            </control>
          </mc:Choice>
        </mc:AlternateContent>
        <mc:AlternateContent xmlns:mc="http://schemas.openxmlformats.org/markup-compatibility/2006">
          <mc:Choice Requires="x14">
            <control shapeId="14409" r:id="rId62" name="Check Box 73">
              <controlPr defaultSize="0" autoFill="0" autoLine="0" autoPict="0">
                <anchor moveWithCells="1">
                  <from>
                    <xdr:col>15</xdr:col>
                    <xdr:colOff>152400</xdr:colOff>
                    <xdr:row>37</xdr:row>
                    <xdr:rowOff>219075</xdr:rowOff>
                  </from>
                  <to>
                    <xdr:col>15</xdr:col>
                    <xdr:colOff>438150</xdr:colOff>
                    <xdr:row>39</xdr:row>
                    <xdr:rowOff>28575</xdr:rowOff>
                  </to>
                </anchor>
              </controlPr>
            </control>
          </mc:Choice>
        </mc:AlternateContent>
        <mc:AlternateContent xmlns:mc="http://schemas.openxmlformats.org/markup-compatibility/2006">
          <mc:Choice Requires="x14">
            <control shapeId="14410" r:id="rId63" name="Check Box 74">
              <controlPr defaultSize="0" autoFill="0" autoLine="0" autoPict="0">
                <anchor moveWithCells="1">
                  <from>
                    <xdr:col>15</xdr:col>
                    <xdr:colOff>152400</xdr:colOff>
                    <xdr:row>38</xdr:row>
                    <xdr:rowOff>219075</xdr:rowOff>
                  </from>
                  <to>
                    <xdr:col>15</xdr:col>
                    <xdr:colOff>438150</xdr:colOff>
                    <xdr:row>40</xdr:row>
                    <xdr:rowOff>28575</xdr:rowOff>
                  </to>
                </anchor>
              </controlPr>
            </control>
          </mc:Choice>
        </mc:AlternateContent>
        <mc:AlternateContent xmlns:mc="http://schemas.openxmlformats.org/markup-compatibility/2006">
          <mc:Choice Requires="x14">
            <control shapeId="14411" r:id="rId64" name="Check Box 75">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2" r:id="rId65" name="Check Box 76">
              <controlPr defaultSize="0" autoFill="0" autoLine="0" autoPict="0">
                <anchor moveWithCells="1">
                  <from>
                    <xdr:col>15</xdr:col>
                    <xdr:colOff>152400</xdr:colOff>
                    <xdr:row>39</xdr:row>
                    <xdr:rowOff>0</xdr:rowOff>
                  </from>
                  <to>
                    <xdr:col>15</xdr:col>
                    <xdr:colOff>438150</xdr:colOff>
                    <xdr:row>40</xdr:row>
                    <xdr:rowOff>28575</xdr:rowOff>
                  </to>
                </anchor>
              </controlPr>
            </control>
          </mc:Choice>
        </mc:AlternateContent>
        <mc:AlternateContent xmlns:mc="http://schemas.openxmlformats.org/markup-compatibility/2006">
          <mc:Choice Requires="x14">
            <control shapeId="14419" r:id="rId66" name="Check Box 83">
              <controlPr defaultSize="0" autoFill="0" autoLine="0" autoPict="0">
                <anchor moveWithCells="1">
                  <from>
                    <xdr:col>15</xdr:col>
                    <xdr:colOff>152400</xdr:colOff>
                    <xdr:row>45</xdr:row>
                    <xdr:rowOff>219075</xdr:rowOff>
                  </from>
                  <to>
                    <xdr:col>15</xdr:col>
                    <xdr:colOff>438150</xdr:colOff>
                    <xdr:row>47</xdr:row>
                    <xdr:rowOff>28575</xdr:rowOff>
                  </to>
                </anchor>
              </controlPr>
            </control>
          </mc:Choice>
        </mc:AlternateContent>
        <mc:AlternateContent xmlns:mc="http://schemas.openxmlformats.org/markup-compatibility/2006">
          <mc:Choice Requires="x14">
            <control shapeId="14433" r:id="rId67" name="Check Box 97">
              <controlPr defaultSize="0" autoFill="0" autoLine="0" autoPict="0">
                <anchor moveWithCells="1">
                  <from>
                    <xdr:col>16</xdr:col>
                    <xdr:colOff>28575</xdr:colOff>
                    <xdr:row>8</xdr:row>
                    <xdr:rowOff>9525</xdr:rowOff>
                  </from>
                  <to>
                    <xdr:col>16</xdr:col>
                    <xdr:colOff>238125</xdr:colOff>
                    <xdr:row>8</xdr:row>
                    <xdr:rowOff>200025</xdr:rowOff>
                  </to>
                </anchor>
              </controlPr>
            </control>
          </mc:Choice>
        </mc:AlternateContent>
        <mc:AlternateContent xmlns:mc="http://schemas.openxmlformats.org/markup-compatibility/2006">
          <mc:Choice Requires="x14">
            <control shapeId="14434" r:id="rId68" name="Check Box 98">
              <controlPr defaultSize="0" autoFill="0" autoLine="0" autoPict="0">
                <anchor moveWithCells="1">
                  <from>
                    <xdr:col>17</xdr:col>
                    <xdr:colOff>28575</xdr:colOff>
                    <xdr:row>8</xdr:row>
                    <xdr:rowOff>9525</xdr:rowOff>
                  </from>
                  <to>
                    <xdr:col>17</xdr:col>
                    <xdr:colOff>238125</xdr:colOff>
                    <xdr:row>8</xdr:row>
                    <xdr:rowOff>200025</xdr:rowOff>
                  </to>
                </anchor>
              </controlPr>
            </control>
          </mc:Choice>
        </mc:AlternateContent>
        <mc:AlternateContent xmlns:mc="http://schemas.openxmlformats.org/markup-compatibility/2006">
          <mc:Choice Requires="x14">
            <control shapeId="14435" r:id="rId69" name="Check Box 99">
              <controlPr defaultSize="0" autoFill="0" autoLine="0" autoPict="0">
                <anchor moveWithCells="1">
                  <from>
                    <xdr:col>18</xdr:col>
                    <xdr:colOff>28575</xdr:colOff>
                    <xdr:row>8</xdr:row>
                    <xdr:rowOff>9525</xdr:rowOff>
                  </from>
                  <to>
                    <xdr:col>18</xdr:col>
                    <xdr:colOff>238125</xdr:colOff>
                    <xdr:row>8</xdr:row>
                    <xdr:rowOff>200025</xdr:rowOff>
                  </to>
                </anchor>
              </controlPr>
            </control>
          </mc:Choice>
        </mc:AlternateContent>
        <mc:AlternateContent xmlns:mc="http://schemas.openxmlformats.org/markup-compatibility/2006">
          <mc:Choice Requires="x14">
            <control shapeId="14436" r:id="rId70" name="Check Box 100">
              <controlPr defaultSize="0" autoFill="0" autoLine="0" autoPict="0">
                <anchor moveWithCells="1">
                  <from>
                    <xdr:col>19</xdr:col>
                    <xdr:colOff>28575</xdr:colOff>
                    <xdr:row>8</xdr:row>
                    <xdr:rowOff>9525</xdr:rowOff>
                  </from>
                  <to>
                    <xdr:col>19</xdr:col>
                    <xdr:colOff>238125</xdr:colOff>
                    <xdr:row>8</xdr:row>
                    <xdr:rowOff>200025</xdr:rowOff>
                  </to>
                </anchor>
              </controlPr>
            </control>
          </mc:Choice>
        </mc:AlternateContent>
        <mc:AlternateContent xmlns:mc="http://schemas.openxmlformats.org/markup-compatibility/2006">
          <mc:Choice Requires="x14">
            <control shapeId="14437" r:id="rId71" name="Check Box 101">
              <controlPr defaultSize="0" autoFill="0" autoLine="0" autoPict="0">
                <anchor moveWithCells="1">
                  <from>
                    <xdr:col>20</xdr:col>
                    <xdr:colOff>28575</xdr:colOff>
                    <xdr:row>8</xdr:row>
                    <xdr:rowOff>9525</xdr:rowOff>
                  </from>
                  <to>
                    <xdr:col>20</xdr:col>
                    <xdr:colOff>238125</xdr:colOff>
                    <xdr:row>8</xdr:row>
                    <xdr:rowOff>200025</xdr:rowOff>
                  </to>
                </anchor>
              </controlPr>
            </control>
          </mc:Choice>
        </mc:AlternateContent>
        <mc:AlternateContent xmlns:mc="http://schemas.openxmlformats.org/markup-compatibility/2006">
          <mc:Choice Requires="x14">
            <control shapeId="14438" r:id="rId72" name="Check Box 102">
              <controlPr defaultSize="0" autoFill="0" autoLine="0" autoPict="0">
                <anchor moveWithCells="1">
                  <from>
                    <xdr:col>21</xdr:col>
                    <xdr:colOff>28575</xdr:colOff>
                    <xdr:row>8</xdr:row>
                    <xdr:rowOff>9525</xdr:rowOff>
                  </from>
                  <to>
                    <xdr:col>21</xdr:col>
                    <xdr:colOff>238125</xdr:colOff>
                    <xdr:row>8</xdr:row>
                    <xdr:rowOff>200025</xdr:rowOff>
                  </to>
                </anchor>
              </controlPr>
            </control>
          </mc:Choice>
        </mc:AlternateContent>
        <mc:AlternateContent xmlns:mc="http://schemas.openxmlformats.org/markup-compatibility/2006">
          <mc:Choice Requires="x14">
            <control shapeId="14439" r:id="rId73" name="Check Box 103">
              <controlPr defaultSize="0" autoFill="0" autoLine="0" autoPict="0">
                <anchor moveWithCells="1">
                  <from>
                    <xdr:col>22</xdr:col>
                    <xdr:colOff>28575</xdr:colOff>
                    <xdr:row>8</xdr:row>
                    <xdr:rowOff>9525</xdr:rowOff>
                  </from>
                  <to>
                    <xdr:col>22</xdr:col>
                    <xdr:colOff>238125</xdr:colOff>
                    <xdr:row>8</xdr:row>
                    <xdr:rowOff>200025</xdr:rowOff>
                  </to>
                </anchor>
              </controlPr>
            </control>
          </mc:Choice>
        </mc:AlternateContent>
        <mc:AlternateContent xmlns:mc="http://schemas.openxmlformats.org/markup-compatibility/2006">
          <mc:Choice Requires="x14">
            <control shapeId="14440" r:id="rId74" name="Check Box 104">
              <controlPr defaultSize="0" autoFill="0" autoLine="0" autoPict="0">
                <anchor moveWithCells="1">
                  <from>
                    <xdr:col>23</xdr:col>
                    <xdr:colOff>28575</xdr:colOff>
                    <xdr:row>8</xdr:row>
                    <xdr:rowOff>9525</xdr:rowOff>
                  </from>
                  <to>
                    <xdr:col>23</xdr:col>
                    <xdr:colOff>238125</xdr:colOff>
                    <xdr:row>8</xdr:row>
                    <xdr:rowOff>200025</xdr:rowOff>
                  </to>
                </anchor>
              </controlPr>
            </control>
          </mc:Choice>
        </mc:AlternateContent>
        <mc:AlternateContent xmlns:mc="http://schemas.openxmlformats.org/markup-compatibility/2006">
          <mc:Choice Requires="x14">
            <control shapeId="14441" r:id="rId75" name="Check Box 105">
              <controlPr defaultSize="0" autoFill="0" autoLine="0" autoPict="0">
                <anchor moveWithCells="1">
                  <from>
                    <xdr:col>24</xdr:col>
                    <xdr:colOff>28575</xdr:colOff>
                    <xdr:row>8</xdr:row>
                    <xdr:rowOff>9525</xdr:rowOff>
                  </from>
                  <to>
                    <xdr:col>24</xdr:col>
                    <xdr:colOff>238125</xdr:colOff>
                    <xdr:row>8</xdr:row>
                    <xdr:rowOff>200025</xdr:rowOff>
                  </to>
                </anchor>
              </controlPr>
            </control>
          </mc:Choice>
        </mc:AlternateContent>
        <mc:AlternateContent xmlns:mc="http://schemas.openxmlformats.org/markup-compatibility/2006">
          <mc:Choice Requires="x14">
            <control shapeId="14442" r:id="rId76" name="Check Box 106">
              <controlPr defaultSize="0" autoFill="0" autoLine="0" autoPict="0">
                <anchor moveWithCells="1">
                  <from>
                    <xdr:col>25</xdr:col>
                    <xdr:colOff>28575</xdr:colOff>
                    <xdr:row>8</xdr:row>
                    <xdr:rowOff>9525</xdr:rowOff>
                  </from>
                  <to>
                    <xdr:col>25</xdr:col>
                    <xdr:colOff>238125</xdr:colOff>
                    <xdr:row>8</xdr:row>
                    <xdr:rowOff>200025</xdr:rowOff>
                  </to>
                </anchor>
              </controlPr>
            </control>
          </mc:Choice>
        </mc:AlternateContent>
        <mc:AlternateContent xmlns:mc="http://schemas.openxmlformats.org/markup-compatibility/2006">
          <mc:Choice Requires="x14">
            <control shapeId="14443" r:id="rId77" name="Check Box 107">
              <controlPr defaultSize="0" autoFill="0" autoLine="0" autoPict="0">
                <anchor moveWithCells="1">
                  <from>
                    <xdr:col>26</xdr:col>
                    <xdr:colOff>28575</xdr:colOff>
                    <xdr:row>8</xdr:row>
                    <xdr:rowOff>9525</xdr:rowOff>
                  </from>
                  <to>
                    <xdr:col>26</xdr:col>
                    <xdr:colOff>238125</xdr:colOff>
                    <xdr:row>8</xdr:row>
                    <xdr:rowOff>200025</xdr:rowOff>
                  </to>
                </anchor>
              </controlPr>
            </control>
          </mc:Choice>
        </mc:AlternateContent>
        <mc:AlternateContent xmlns:mc="http://schemas.openxmlformats.org/markup-compatibility/2006">
          <mc:Choice Requires="x14">
            <control shapeId="14444" r:id="rId78" name="Check Box 108">
              <controlPr defaultSize="0" autoFill="0" autoLine="0" autoPict="0">
                <anchor moveWithCells="1">
                  <from>
                    <xdr:col>27</xdr:col>
                    <xdr:colOff>28575</xdr:colOff>
                    <xdr:row>8</xdr:row>
                    <xdr:rowOff>9525</xdr:rowOff>
                  </from>
                  <to>
                    <xdr:col>27</xdr:col>
                    <xdr:colOff>238125</xdr:colOff>
                    <xdr:row>8</xdr:row>
                    <xdr:rowOff>200025</xdr:rowOff>
                  </to>
                </anchor>
              </controlPr>
            </control>
          </mc:Choice>
        </mc:AlternateContent>
        <mc:AlternateContent xmlns:mc="http://schemas.openxmlformats.org/markup-compatibility/2006">
          <mc:Choice Requires="x14">
            <control shapeId="14445" r:id="rId79" name="Check Box 109">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14446" r:id="rId80" name="Check Box 110">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14447" r:id="rId81" name="Check Box 111">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14448" r:id="rId82" name="Check Box 112">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14449" r:id="rId83" name="Check Box 113">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14450" r:id="rId84" name="Check Box 114">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14451" r:id="rId85" name="Check Box 115">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14452" r:id="rId86" name="Check Box 116">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14453" r:id="rId87" name="Check Box 117">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14454" r:id="rId88" name="Check Box 118">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14455" r:id="rId89" name="Check Box 119">
              <controlPr defaultSize="0" autoFill="0" autoLine="0" autoPict="0">
                <anchor moveWithCells="1">
                  <from>
                    <xdr:col>26</xdr:col>
                    <xdr:colOff>28575</xdr:colOff>
                    <xdr:row>9</xdr:row>
                    <xdr:rowOff>9525</xdr:rowOff>
                  </from>
                  <to>
                    <xdr:col>26</xdr:col>
                    <xdr:colOff>238125</xdr:colOff>
                    <xdr:row>9</xdr:row>
                    <xdr:rowOff>200025</xdr:rowOff>
                  </to>
                </anchor>
              </controlPr>
            </control>
          </mc:Choice>
        </mc:AlternateContent>
        <mc:AlternateContent xmlns:mc="http://schemas.openxmlformats.org/markup-compatibility/2006">
          <mc:Choice Requires="x14">
            <control shapeId="14456" r:id="rId90" name="Check Box 120">
              <controlPr defaultSize="0" autoFill="0" autoLine="0" autoPict="0">
                <anchor moveWithCells="1">
                  <from>
                    <xdr:col>27</xdr:col>
                    <xdr:colOff>28575</xdr:colOff>
                    <xdr:row>9</xdr:row>
                    <xdr:rowOff>9525</xdr:rowOff>
                  </from>
                  <to>
                    <xdr:col>27</xdr:col>
                    <xdr:colOff>238125</xdr:colOff>
                    <xdr:row>9</xdr:row>
                    <xdr:rowOff>200025</xdr:rowOff>
                  </to>
                </anchor>
              </controlPr>
            </control>
          </mc:Choice>
        </mc:AlternateContent>
        <mc:AlternateContent xmlns:mc="http://schemas.openxmlformats.org/markup-compatibility/2006">
          <mc:Choice Requires="x14">
            <control shapeId="14457" r:id="rId91" name="Check Box 121">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14458" r:id="rId92" name="Check Box 122">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14459" r:id="rId93" name="Check Box 123">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14460" r:id="rId94" name="Check Box 124">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14461" r:id="rId95" name="Check Box 125">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14462" r:id="rId96" name="Check Box 126">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14463" r:id="rId97" name="Check Box 127">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14464" r:id="rId98" name="Check Box 128">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14465" r:id="rId99" name="Check Box 129">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14466" r:id="rId100" name="Check Box 130">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mc:AlternateContent xmlns:mc="http://schemas.openxmlformats.org/markup-compatibility/2006">
          <mc:Choice Requires="x14">
            <control shapeId="14467" r:id="rId101" name="Check Box 131">
              <controlPr defaultSize="0" autoFill="0" autoLine="0" autoPict="0">
                <anchor moveWithCells="1">
                  <from>
                    <xdr:col>26</xdr:col>
                    <xdr:colOff>28575</xdr:colOff>
                    <xdr:row>10</xdr:row>
                    <xdr:rowOff>9525</xdr:rowOff>
                  </from>
                  <to>
                    <xdr:col>26</xdr:col>
                    <xdr:colOff>238125</xdr:colOff>
                    <xdr:row>10</xdr:row>
                    <xdr:rowOff>200025</xdr:rowOff>
                  </to>
                </anchor>
              </controlPr>
            </control>
          </mc:Choice>
        </mc:AlternateContent>
        <mc:AlternateContent xmlns:mc="http://schemas.openxmlformats.org/markup-compatibility/2006">
          <mc:Choice Requires="x14">
            <control shapeId="14468" r:id="rId102" name="Check Box 132">
              <controlPr defaultSize="0" autoFill="0" autoLine="0" autoPict="0">
                <anchor moveWithCells="1">
                  <from>
                    <xdr:col>27</xdr:col>
                    <xdr:colOff>28575</xdr:colOff>
                    <xdr:row>10</xdr:row>
                    <xdr:rowOff>9525</xdr:rowOff>
                  </from>
                  <to>
                    <xdr:col>27</xdr:col>
                    <xdr:colOff>238125</xdr:colOff>
                    <xdr:row>10</xdr:row>
                    <xdr:rowOff>200025</xdr:rowOff>
                  </to>
                </anchor>
              </controlPr>
            </control>
          </mc:Choice>
        </mc:AlternateContent>
        <mc:AlternateContent xmlns:mc="http://schemas.openxmlformats.org/markup-compatibility/2006">
          <mc:Choice Requires="x14">
            <control shapeId="14481" r:id="rId103" name="Check Box 145">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14482" r:id="rId104" name="Check Box 146">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14483" r:id="rId105" name="Check Box 147">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14484" r:id="rId106" name="Check Box 148">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14485" r:id="rId107" name="Check Box 149">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14486" r:id="rId108" name="Check Box 150">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14487" r:id="rId109" name="Check Box 151">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14488" r:id="rId110" name="Check Box 152">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14489" r:id="rId111" name="Check Box 153">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14490" r:id="rId112" name="Check Box 154">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14491" r:id="rId113" name="Check Box 155">
              <controlPr defaultSize="0" autoFill="0" autoLine="0" autoPict="0">
                <anchor moveWithCells="1">
                  <from>
                    <xdr:col>26</xdr:col>
                    <xdr:colOff>28575</xdr:colOff>
                    <xdr:row>14</xdr:row>
                    <xdr:rowOff>9525</xdr:rowOff>
                  </from>
                  <to>
                    <xdr:col>26</xdr:col>
                    <xdr:colOff>238125</xdr:colOff>
                    <xdr:row>14</xdr:row>
                    <xdr:rowOff>200025</xdr:rowOff>
                  </to>
                </anchor>
              </controlPr>
            </control>
          </mc:Choice>
        </mc:AlternateContent>
        <mc:AlternateContent xmlns:mc="http://schemas.openxmlformats.org/markup-compatibility/2006">
          <mc:Choice Requires="x14">
            <control shapeId="14492" r:id="rId114" name="Check Box 156">
              <controlPr defaultSize="0" autoFill="0" autoLine="0" autoPict="0">
                <anchor moveWithCells="1">
                  <from>
                    <xdr:col>27</xdr:col>
                    <xdr:colOff>28575</xdr:colOff>
                    <xdr:row>14</xdr:row>
                    <xdr:rowOff>9525</xdr:rowOff>
                  </from>
                  <to>
                    <xdr:col>27</xdr:col>
                    <xdr:colOff>238125</xdr:colOff>
                    <xdr:row>14</xdr:row>
                    <xdr:rowOff>200025</xdr:rowOff>
                  </to>
                </anchor>
              </controlPr>
            </control>
          </mc:Choice>
        </mc:AlternateContent>
        <mc:AlternateContent xmlns:mc="http://schemas.openxmlformats.org/markup-compatibility/2006">
          <mc:Choice Requires="x14">
            <control shapeId="14493" r:id="rId115" name="Check Box 157">
              <controlPr defaultSize="0" autoFill="0" autoLine="0" autoPict="0">
                <anchor moveWithCells="1">
                  <from>
                    <xdr:col>16</xdr:col>
                    <xdr:colOff>28575</xdr:colOff>
                    <xdr:row>15</xdr:row>
                    <xdr:rowOff>9525</xdr:rowOff>
                  </from>
                  <to>
                    <xdr:col>16</xdr:col>
                    <xdr:colOff>238125</xdr:colOff>
                    <xdr:row>15</xdr:row>
                    <xdr:rowOff>200025</xdr:rowOff>
                  </to>
                </anchor>
              </controlPr>
            </control>
          </mc:Choice>
        </mc:AlternateContent>
        <mc:AlternateContent xmlns:mc="http://schemas.openxmlformats.org/markup-compatibility/2006">
          <mc:Choice Requires="x14">
            <control shapeId="14494" r:id="rId116" name="Check Box 158">
              <controlPr defaultSize="0" autoFill="0" autoLine="0" autoPict="0">
                <anchor moveWithCells="1">
                  <from>
                    <xdr:col>17</xdr:col>
                    <xdr:colOff>28575</xdr:colOff>
                    <xdr:row>15</xdr:row>
                    <xdr:rowOff>9525</xdr:rowOff>
                  </from>
                  <to>
                    <xdr:col>17</xdr:col>
                    <xdr:colOff>238125</xdr:colOff>
                    <xdr:row>15</xdr:row>
                    <xdr:rowOff>200025</xdr:rowOff>
                  </to>
                </anchor>
              </controlPr>
            </control>
          </mc:Choice>
        </mc:AlternateContent>
        <mc:AlternateContent xmlns:mc="http://schemas.openxmlformats.org/markup-compatibility/2006">
          <mc:Choice Requires="x14">
            <control shapeId="14495" r:id="rId117" name="Check Box 159">
              <controlPr defaultSize="0" autoFill="0" autoLine="0" autoPict="0">
                <anchor moveWithCells="1">
                  <from>
                    <xdr:col>18</xdr:col>
                    <xdr:colOff>28575</xdr:colOff>
                    <xdr:row>15</xdr:row>
                    <xdr:rowOff>9525</xdr:rowOff>
                  </from>
                  <to>
                    <xdr:col>18</xdr:col>
                    <xdr:colOff>238125</xdr:colOff>
                    <xdr:row>15</xdr:row>
                    <xdr:rowOff>200025</xdr:rowOff>
                  </to>
                </anchor>
              </controlPr>
            </control>
          </mc:Choice>
        </mc:AlternateContent>
        <mc:AlternateContent xmlns:mc="http://schemas.openxmlformats.org/markup-compatibility/2006">
          <mc:Choice Requires="x14">
            <control shapeId="14496" r:id="rId118" name="Check Box 160">
              <controlPr defaultSize="0" autoFill="0" autoLine="0" autoPict="0">
                <anchor moveWithCells="1">
                  <from>
                    <xdr:col>19</xdr:col>
                    <xdr:colOff>28575</xdr:colOff>
                    <xdr:row>15</xdr:row>
                    <xdr:rowOff>9525</xdr:rowOff>
                  </from>
                  <to>
                    <xdr:col>19</xdr:col>
                    <xdr:colOff>238125</xdr:colOff>
                    <xdr:row>15</xdr:row>
                    <xdr:rowOff>200025</xdr:rowOff>
                  </to>
                </anchor>
              </controlPr>
            </control>
          </mc:Choice>
        </mc:AlternateContent>
        <mc:AlternateContent xmlns:mc="http://schemas.openxmlformats.org/markup-compatibility/2006">
          <mc:Choice Requires="x14">
            <control shapeId="14497" r:id="rId119" name="Check Box 161">
              <controlPr defaultSize="0" autoFill="0" autoLine="0" autoPict="0">
                <anchor moveWithCells="1">
                  <from>
                    <xdr:col>20</xdr:col>
                    <xdr:colOff>28575</xdr:colOff>
                    <xdr:row>15</xdr:row>
                    <xdr:rowOff>9525</xdr:rowOff>
                  </from>
                  <to>
                    <xdr:col>20</xdr:col>
                    <xdr:colOff>238125</xdr:colOff>
                    <xdr:row>15</xdr:row>
                    <xdr:rowOff>200025</xdr:rowOff>
                  </to>
                </anchor>
              </controlPr>
            </control>
          </mc:Choice>
        </mc:AlternateContent>
        <mc:AlternateContent xmlns:mc="http://schemas.openxmlformats.org/markup-compatibility/2006">
          <mc:Choice Requires="x14">
            <control shapeId="14498" r:id="rId120" name="Check Box 162">
              <controlPr defaultSize="0" autoFill="0" autoLine="0" autoPict="0">
                <anchor moveWithCells="1">
                  <from>
                    <xdr:col>21</xdr:col>
                    <xdr:colOff>28575</xdr:colOff>
                    <xdr:row>15</xdr:row>
                    <xdr:rowOff>9525</xdr:rowOff>
                  </from>
                  <to>
                    <xdr:col>21</xdr:col>
                    <xdr:colOff>238125</xdr:colOff>
                    <xdr:row>15</xdr:row>
                    <xdr:rowOff>200025</xdr:rowOff>
                  </to>
                </anchor>
              </controlPr>
            </control>
          </mc:Choice>
        </mc:AlternateContent>
        <mc:AlternateContent xmlns:mc="http://schemas.openxmlformats.org/markup-compatibility/2006">
          <mc:Choice Requires="x14">
            <control shapeId="14499" r:id="rId121" name="Check Box 163">
              <controlPr defaultSize="0" autoFill="0" autoLine="0" autoPict="0">
                <anchor moveWithCells="1">
                  <from>
                    <xdr:col>22</xdr:col>
                    <xdr:colOff>28575</xdr:colOff>
                    <xdr:row>15</xdr:row>
                    <xdr:rowOff>9525</xdr:rowOff>
                  </from>
                  <to>
                    <xdr:col>22</xdr:col>
                    <xdr:colOff>238125</xdr:colOff>
                    <xdr:row>15</xdr:row>
                    <xdr:rowOff>200025</xdr:rowOff>
                  </to>
                </anchor>
              </controlPr>
            </control>
          </mc:Choice>
        </mc:AlternateContent>
        <mc:AlternateContent xmlns:mc="http://schemas.openxmlformats.org/markup-compatibility/2006">
          <mc:Choice Requires="x14">
            <control shapeId="14500" r:id="rId122" name="Check Box 164">
              <controlPr defaultSize="0" autoFill="0" autoLine="0" autoPict="0">
                <anchor moveWithCells="1">
                  <from>
                    <xdr:col>23</xdr:col>
                    <xdr:colOff>28575</xdr:colOff>
                    <xdr:row>15</xdr:row>
                    <xdr:rowOff>9525</xdr:rowOff>
                  </from>
                  <to>
                    <xdr:col>23</xdr:col>
                    <xdr:colOff>238125</xdr:colOff>
                    <xdr:row>15</xdr:row>
                    <xdr:rowOff>200025</xdr:rowOff>
                  </to>
                </anchor>
              </controlPr>
            </control>
          </mc:Choice>
        </mc:AlternateContent>
        <mc:AlternateContent xmlns:mc="http://schemas.openxmlformats.org/markup-compatibility/2006">
          <mc:Choice Requires="x14">
            <control shapeId="14501" r:id="rId123" name="Check Box 165">
              <controlPr defaultSize="0" autoFill="0" autoLine="0" autoPict="0">
                <anchor moveWithCells="1">
                  <from>
                    <xdr:col>24</xdr:col>
                    <xdr:colOff>28575</xdr:colOff>
                    <xdr:row>15</xdr:row>
                    <xdr:rowOff>9525</xdr:rowOff>
                  </from>
                  <to>
                    <xdr:col>24</xdr:col>
                    <xdr:colOff>238125</xdr:colOff>
                    <xdr:row>15</xdr:row>
                    <xdr:rowOff>200025</xdr:rowOff>
                  </to>
                </anchor>
              </controlPr>
            </control>
          </mc:Choice>
        </mc:AlternateContent>
        <mc:AlternateContent xmlns:mc="http://schemas.openxmlformats.org/markup-compatibility/2006">
          <mc:Choice Requires="x14">
            <control shapeId="14502" r:id="rId124" name="Check Box 166">
              <controlPr defaultSize="0" autoFill="0" autoLine="0" autoPict="0">
                <anchor moveWithCells="1">
                  <from>
                    <xdr:col>25</xdr:col>
                    <xdr:colOff>28575</xdr:colOff>
                    <xdr:row>15</xdr:row>
                    <xdr:rowOff>9525</xdr:rowOff>
                  </from>
                  <to>
                    <xdr:col>25</xdr:col>
                    <xdr:colOff>238125</xdr:colOff>
                    <xdr:row>15</xdr:row>
                    <xdr:rowOff>200025</xdr:rowOff>
                  </to>
                </anchor>
              </controlPr>
            </control>
          </mc:Choice>
        </mc:AlternateContent>
        <mc:AlternateContent xmlns:mc="http://schemas.openxmlformats.org/markup-compatibility/2006">
          <mc:Choice Requires="x14">
            <control shapeId="14503" r:id="rId125" name="Check Box 167">
              <controlPr defaultSize="0" autoFill="0" autoLine="0" autoPict="0">
                <anchor moveWithCells="1">
                  <from>
                    <xdr:col>26</xdr:col>
                    <xdr:colOff>28575</xdr:colOff>
                    <xdr:row>15</xdr:row>
                    <xdr:rowOff>9525</xdr:rowOff>
                  </from>
                  <to>
                    <xdr:col>26</xdr:col>
                    <xdr:colOff>238125</xdr:colOff>
                    <xdr:row>15</xdr:row>
                    <xdr:rowOff>200025</xdr:rowOff>
                  </to>
                </anchor>
              </controlPr>
            </control>
          </mc:Choice>
        </mc:AlternateContent>
        <mc:AlternateContent xmlns:mc="http://schemas.openxmlformats.org/markup-compatibility/2006">
          <mc:Choice Requires="x14">
            <control shapeId="14504" r:id="rId126" name="Check Box 168">
              <controlPr defaultSize="0" autoFill="0" autoLine="0" autoPict="0">
                <anchor moveWithCells="1">
                  <from>
                    <xdr:col>27</xdr:col>
                    <xdr:colOff>28575</xdr:colOff>
                    <xdr:row>15</xdr:row>
                    <xdr:rowOff>9525</xdr:rowOff>
                  </from>
                  <to>
                    <xdr:col>27</xdr:col>
                    <xdr:colOff>238125</xdr:colOff>
                    <xdr:row>15</xdr:row>
                    <xdr:rowOff>200025</xdr:rowOff>
                  </to>
                </anchor>
              </controlPr>
            </control>
          </mc:Choice>
        </mc:AlternateContent>
        <mc:AlternateContent xmlns:mc="http://schemas.openxmlformats.org/markup-compatibility/2006">
          <mc:Choice Requires="x14">
            <control shapeId="14505" r:id="rId127" name="Check Box 169">
              <controlPr defaultSize="0" autoFill="0" autoLine="0" autoPict="0">
                <anchor moveWithCells="1">
                  <from>
                    <xdr:col>16</xdr:col>
                    <xdr:colOff>28575</xdr:colOff>
                    <xdr:row>16</xdr:row>
                    <xdr:rowOff>9525</xdr:rowOff>
                  </from>
                  <to>
                    <xdr:col>16</xdr:col>
                    <xdr:colOff>238125</xdr:colOff>
                    <xdr:row>16</xdr:row>
                    <xdr:rowOff>200025</xdr:rowOff>
                  </to>
                </anchor>
              </controlPr>
            </control>
          </mc:Choice>
        </mc:AlternateContent>
        <mc:AlternateContent xmlns:mc="http://schemas.openxmlformats.org/markup-compatibility/2006">
          <mc:Choice Requires="x14">
            <control shapeId="14506" r:id="rId128" name="Check Box 170">
              <controlPr defaultSize="0" autoFill="0" autoLine="0" autoPict="0">
                <anchor moveWithCells="1">
                  <from>
                    <xdr:col>17</xdr:col>
                    <xdr:colOff>28575</xdr:colOff>
                    <xdr:row>16</xdr:row>
                    <xdr:rowOff>9525</xdr:rowOff>
                  </from>
                  <to>
                    <xdr:col>17</xdr:col>
                    <xdr:colOff>238125</xdr:colOff>
                    <xdr:row>16</xdr:row>
                    <xdr:rowOff>200025</xdr:rowOff>
                  </to>
                </anchor>
              </controlPr>
            </control>
          </mc:Choice>
        </mc:AlternateContent>
        <mc:AlternateContent xmlns:mc="http://schemas.openxmlformats.org/markup-compatibility/2006">
          <mc:Choice Requires="x14">
            <control shapeId="14507" r:id="rId129" name="Check Box 171">
              <controlPr defaultSize="0" autoFill="0" autoLine="0" autoPict="0">
                <anchor moveWithCells="1">
                  <from>
                    <xdr:col>18</xdr:col>
                    <xdr:colOff>28575</xdr:colOff>
                    <xdr:row>16</xdr:row>
                    <xdr:rowOff>9525</xdr:rowOff>
                  </from>
                  <to>
                    <xdr:col>18</xdr:col>
                    <xdr:colOff>238125</xdr:colOff>
                    <xdr:row>16</xdr:row>
                    <xdr:rowOff>200025</xdr:rowOff>
                  </to>
                </anchor>
              </controlPr>
            </control>
          </mc:Choice>
        </mc:AlternateContent>
        <mc:AlternateContent xmlns:mc="http://schemas.openxmlformats.org/markup-compatibility/2006">
          <mc:Choice Requires="x14">
            <control shapeId="14508" r:id="rId130" name="Check Box 172">
              <controlPr defaultSize="0" autoFill="0" autoLine="0" autoPict="0">
                <anchor moveWithCells="1">
                  <from>
                    <xdr:col>19</xdr:col>
                    <xdr:colOff>28575</xdr:colOff>
                    <xdr:row>16</xdr:row>
                    <xdr:rowOff>9525</xdr:rowOff>
                  </from>
                  <to>
                    <xdr:col>19</xdr:col>
                    <xdr:colOff>238125</xdr:colOff>
                    <xdr:row>16</xdr:row>
                    <xdr:rowOff>200025</xdr:rowOff>
                  </to>
                </anchor>
              </controlPr>
            </control>
          </mc:Choice>
        </mc:AlternateContent>
        <mc:AlternateContent xmlns:mc="http://schemas.openxmlformats.org/markup-compatibility/2006">
          <mc:Choice Requires="x14">
            <control shapeId="14509" r:id="rId131" name="Check Box 173">
              <controlPr defaultSize="0" autoFill="0" autoLine="0" autoPict="0">
                <anchor moveWithCells="1">
                  <from>
                    <xdr:col>20</xdr:col>
                    <xdr:colOff>28575</xdr:colOff>
                    <xdr:row>16</xdr:row>
                    <xdr:rowOff>9525</xdr:rowOff>
                  </from>
                  <to>
                    <xdr:col>20</xdr:col>
                    <xdr:colOff>238125</xdr:colOff>
                    <xdr:row>16</xdr:row>
                    <xdr:rowOff>200025</xdr:rowOff>
                  </to>
                </anchor>
              </controlPr>
            </control>
          </mc:Choice>
        </mc:AlternateContent>
        <mc:AlternateContent xmlns:mc="http://schemas.openxmlformats.org/markup-compatibility/2006">
          <mc:Choice Requires="x14">
            <control shapeId="14510" r:id="rId132" name="Check Box 174">
              <controlPr defaultSize="0" autoFill="0" autoLine="0" autoPict="0">
                <anchor moveWithCells="1">
                  <from>
                    <xdr:col>21</xdr:col>
                    <xdr:colOff>28575</xdr:colOff>
                    <xdr:row>16</xdr:row>
                    <xdr:rowOff>9525</xdr:rowOff>
                  </from>
                  <to>
                    <xdr:col>21</xdr:col>
                    <xdr:colOff>238125</xdr:colOff>
                    <xdr:row>16</xdr:row>
                    <xdr:rowOff>200025</xdr:rowOff>
                  </to>
                </anchor>
              </controlPr>
            </control>
          </mc:Choice>
        </mc:AlternateContent>
        <mc:AlternateContent xmlns:mc="http://schemas.openxmlformats.org/markup-compatibility/2006">
          <mc:Choice Requires="x14">
            <control shapeId="14511" r:id="rId133" name="Check Box 175">
              <controlPr defaultSize="0" autoFill="0" autoLine="0" autoPict="0">
                <anchor moveWithCells="1">
                  <from>
                    <xdr:col>22</xdr:col>
                    <xdr:colOff>28575</xdr:colOff>
                    <xdr:row>16</xdr:row>
                    <xdr:rowOff>9525</xdr:rowOff>
                  </from>
                  <to>
                    <xdr:col>22</xdr:col>
                    <xdr:colOff>238125</xdr:colOff>
                    <xdr:row>16</xdr:row>
                    <xdr:rowOff>200025</xdr:rowOff>
                  </to>
                </anchor>
              </controlPr>
            </control>
          </mc:Choice>
        </mc:AlternateContent>
        <mc:AlternateContent xmlns:mc="http://schemas.openxmlformats.org/markup-compatibility/2006">
          <mc:Choice Requires="x14">
            <control shapeId="14512" r:id="rId134" name="Check Box 176">
              <controlPr defaultSize="0" autoFill="0" autoLine="0" autoPict="0">
                <anchor moveWithCells="1">
                  <from>
                    <xdr:col>23</xdr:col>
                    <xdr:colOff>28575</xdr:colOff>
                    <xdr:row>16</xdr:row>
                    <xdr:rowOff>9525</xdr:rowOff>
                  </from>
                  <to>
                    <xdr:col>23</xdr:col>
                    <xdr:colOff>238125</xdr:colOff>
                    <xdr:row>16</xdr:row>
                    <xdr:rowOff>200025</xdr:rowOff>
                  </to>
                </anchor>
              </controlPr>
            </control>
          </mc:Choice>
        </mc:AlternateContent>
        <mc:AlternateContent xmlns:mc="http://schemas.openxmlformats.org/markup-compatibility/2006">
          <mc:Choice Requires="x14">
            <control shapeId="14513" r:id="rId135" name="Check Box 177">
              <controlPr defaultSize="0" autoFill="0" autoLine="0" autoPict="0">
                <anchor moveWithCells="1">
                  <from>
                    <xdr:col>24</xdr:col>
                    <xdr:colOff>28575</xdr:colOff>
                    <xdr:row>16</xdr:row>
                    <xdr:rowOff>9525</xdr:rowOff>
                  </from>
                  <to>
                    <xdr:col>24</xdr:col>
                    <xdr:colOff>238125</xdr:colOff>
                    <xdr:row>16</xdr:row>
                    <xdr:rowOff>200025</xdr:rowOff>
                  </to>
                </anchor>
              </controlPr>
            </control>
          </mc:Choice>
        </mc:AlternateContent>
        <mc:AlternateContent xmlns:mc="http://schemas.openxmlformats.org/markup-compatibility/2006">
          <mc:Choice Requires="x14">
            <control shapeId="14514" r:id="rId136" name="Check Box 178">
              <controlPr defaultSize="0" autoFill="0" autoLine="0" autoPict="0">
                <anchor moveWithCells="1">
                  <from>
                    <xdr:col>25</xdr:col>
                    <xdr:colOff>28575</xdr:colOff>
                    <xdr:row>16</xdr:row>
                    <xdr:rowOff>9525</xdr:rowOff>
                  </from>
                  <to>
                    <xdr:col>25</xdr:col>
                    <xdr:colOff>238125</xdr:colOff>
                    <xdr:row>16</xdr:row>
                    <xdr:rowOff>200025</xdr:rowOff>
                  </to>
                </anchor>
              </controlPr>
            </control>
          </mc:Choice>
        </mc:AlternateContent>
        <mc:AlternateContent xmlns:mc="http://schemas.openxmlformats.org/markup-compatibility/2006">
          <mc:Choice Requires="x14">
            <control shapeId="14515" r:id="rId137" name="Check Box 179">
              <controlPr defaultSize="0" autoFill="0" autoLine="0" autoPict="0">
                <anchor moveWithCells="1">
                  <from>
                    <xdr:col>26</xdr:col>
                    <xdr:colOff>28575</xdr:colOff>
                    <xdr:row>16</xdr:row>
                    <xdr:rowOff>9525</xdr:rowOff>
                  </from>
                  <to>
                    <xdr:col>26</xdr:col>
                    <xdr:colOff>238125</xdr:colOff>
                    <xdr:row>16</xdr:row>
                    <xdr:rowOff>200025</xdr:rowOff>
                  </to>
                </anchor>
              </controlPr>
            </control>
          </mc:Choice>
        </mc:AlternateContent>
        <mc:AlternateContent xmlns:mc="http://schemas.openxmlformats.org/markup-compatibility/2006">
          <mc:Choice Requires="x14">
            <control shapeId="14516" r:id="rId138" name="Check Box 180">
              <controlPr defaultSize="0" autoFill="0" autoLine="0" autoPict="0">
                <anchor moveWithCells="1">
                  <from>
                    <xdr:col>27</xdr:col>
                    <xdr:colOff>28575</xdr:colOff>
                    <xdr:row>16</xdr:row>
                    <xdr:rowOff>9525</xdr:rowOff>
                  </from>
                  <to>
                    <xdr:col>27</xdr:col>
                    <xdr:colOff>238125</xdr:colOff>
                    <xdr:row>16</xdr:row>
                    <xdr:rowOff>200025</xdr:rowOff>
                  </to>
                </anchor>
              </controlPr>
            </control>
          </mc:Choice>
        </mc:AlternateContent>
        <mc:AlternateContent xmlns:mc="http://schemas.openxmlformats.org/markup-compatibility/2006">
          <mc:Choice Requires="x14">
            <control shapeId="14517" r:id="rId139" name="Check Box 181">
              <controlPr defaultSize="0" autoFill="0" autoLine="0" autoPict="0">
                <anchor moveWithCells="1">
                  <from>
                    <xdr:col>16</xdr:col>
                    <xdr:colOff>28575</xdr:colOff>
                    <xdr:row>17</xdr:row>
                    <xdr:rowOff>9525</xdr:rowOff>
                  </from>
                  <to>
                    <xdr:col>16</xdr:col>
                    <xdr:colOff>238125</xdr:colOff>
                    <xdr:row>17</xdr:row>
                    <xdr:rowOff>200025</xdr:rowOff>
                  </to>
                </anchor>
              </controlPr>
            </control>
          </mc:Choice>
        </mc:AlternateContent>
        <mc:AlternateContent xmlns:mc="http://schemas.openxmlformats.org/markup-compatibility/2006">
          <mc:Choice Requires="x14">
            <control shapeId="14518" r:id="rId140" name="Check Box 182">
              <controlPr defaultSize="0" autoFill="0" autoLine="0" autoPict="0">
                <anchor moveWithCells="1">
                  <from>
                    <xdr:col>17</xdr:col>
                    <xdr:colOff>28575</xdr:colOff>
                    <xdr:row>17</xdr:row>
                    <xdr:rowOff>9525</xdr:rowOff>
                  </from>
                  <to>
                    <xdr:col>17</xdr:col>
                    <xdr:colOff>238125</xdr:colOff>
                    <xdr:row>17</xdr:row>
                    <xdr:rowOff>200025</xdr:rowOff>
                  </to>
                </anchor>
              </controlPr>
            </control>
          </mc:Choice>
        </mc:AlternateContent>
        <mc:AlternateContent xmlns:mc="http://schemas.openxmlformats.org/markup-compatibility/2006">
          <mc:Choice Requires="x14">
            <control shapeId="14519" r:id="rId141" name="Check Box 183">
              <controlPr defaultSize="0" autoFill="0" autoLine="0" autoPict="0">
                <anchor moveWithCells="1">
                  <from>
                    <xdr:col>18</xdr:col>
                    <xdr:colOff>28575</xdr:colOff>
                    <xdr:row>17</xdr:row>
                    <xdr:rowOff>9525</xdr:rowOff>
                  </from>
                  <to>
                    <xdr:col>18</xdr:col>
                    <xdr:colOff>238125</xdr:colOff>
                    <xdr:row>17</xdr:row>
                    <xdr:rowOff>200025</xdr:rowOff>
                  </to>
                </anchor>
              </controlPr>
            </control>
          </mc:Choice>
        </mc:AlternateContent>
        <mc:AlternateContent xmlns:mc="http://schemas.openxmlformats.org/markup-compatibility/2006">
          <mc:Choice Requires="x14">
            <control shapeId="14520" r:id="rId142" name="Check Box 184">
              <controlPr defaultSize="0" autoFill="0" autoLine="0" autoPict="0">
                <anchor moveWithCells="1">
                  <from>
                    <xdr:col>19</xdr:col>
                    <xdr:colOff>28575</xdr:colOff>
                    <xdr:row>17</xdr:row>
                    <xdr:rowOff>9525</xdr:rowOff>
                  </from>
                  <to>
                    <xdr:col>19</xdr:col>
                    <xdr:colOff>238125</xdr:colOff>
                    <xdr:row>17</xdr:row>
                    <xdr:rowOff>200025</xdr:rowOff>
                  </to>
                </anchor>
              </controlPr>
            </control>
          </mc:Choice>
        </mc:AlternateContent>
        <mc:AlternateContent xmlns:mc="http://schemas.openxmlformats.org/markup-compatibility/2006">
          <mc:Choice Requires="x14">
            <control shapeId="14521" r:id="rId143" name="Check Box 185">
              <controlPr defaultSize="0" autoFill="0" autoLine="0" autoPict="0">
                <anchor moveWithCells="1">
                  <from>
                    <xdr:col>20</xdr:col>
                    <xdr:colOff>28575</xdr:colOff>
                    <xdr:row>17</xdr:row>
                    <xdr:rowOff>9525</xdr:rowOff>
                  </from>
                  <to>
                    <xdr:col>20</xdr:col>
                    <xdr:colOff>238125</xdr:colOff>
                    <xdr:row>17</xdr:row>
                    <xdr:rowOff>200025</xdr:rowOff>
                  </to>
                </anchor>
              </controlPr>
            </control>
          </mc:Choice>
        </mc:AlternateContent>
        <mc:AlternateContent xmlns:mc="http://schemas.openxmlformats.org/markup-compatibility/2006">
          <mc:Choice Requires="x14">
            <control shapeId="14522" r:id="rId144" name="Check Box 186">
              <controlPr defaultSize="0" autoFill="0" autoLine="0" autoPict="0">
                <anchor moveWithCells="1">
                  <from>
                    <xdr:col>21</xdr:col>
                    <xdr:colOff>28575</xdr:colOff>
                    <xdr:row>17</xdr:row>
                    <xdr:rowOff>9525</xdr:rowOff>
                  </from>
                  <to>
                    <xdr:col>21</xdr:col>
                    <xdr:colOff>238125</xdr:colOff>
                    <xdr:row>17</xdr:row>
                    <xdr:rowOff>200025</xdr:rowOff>
                  </to>
                </anchor>
              </controlPr>
            </control>
          </mc:Choice>
        </mc:AlternateContent>
        <mc:AlternateContent xmlns:mc="http://schemas.openxmlformats.org/markup-compatibility/2006">
          <mc:Choice Requires="x14">
            <control shapeId="14523" r:id="rId145" name="Check Box 187">
              <controlPr defaultSize="0" autoFill="0" autoLine="0" autoPict="0">
                <anchor moveWithCells="1">
                  <from>
                    <xdr:col>22</xdr:col>
                    <xdr:colOff>28575</xdr:colOff>
                    <xdr:row>17</xdr:row>
                    <xdr:rowOff>9525</xdr:rowOff>
                  </from>
                  <to>
                    <xdr:col>22</xdr:col>
                    <xdr:colOff>238125</xdr:colOff>
                    <xdr:row>17</xdr:row>
                    <xdr:rowOff>200025</xdr:rowOff>
                  </to>
                </anchor>
              </controlPr>
            </control>
          </mc:Choice>
        </mc:AlternateContent>
        <mc:AlternateContent xmlns:mc="http://schemas.openxmlformats.org/markup-compatibility/2006">
          <mc:Choice Requires="x14">
            <control shapeId="14524" r:id="rId146" name="Check Box 188">
              <controlPr defaultSize="0" autoFill="0" autoLine="0" autoPict="0">
                <anchor moveWithCells="1">
                  <from>
                    <xdr:col>23</xdr:col>
                    <xdr:colOff>28575</xdr:colOff>
                    <xdr:row>17</xdr:row>
                    <xdr:rowOff>9525</xdr:rowOff>
                  </from>
                  <to>
                    <xdr:col>23</xdr:col>
                    <xdr:colOff>238125</xdr:colOff>
                    <xdr:row>17</xdr:row>
                    <xdr:rowOff>200025</xdr:rowOff>
                  </to>
                </anchor>
              </controlPr>
            </control>
          </mc:Choice>
        </mc:AlternateContent>
        <mc:AlternateContent xmlns:mc="http://schemas.openxmlformats.org/markup-compatibility/2006">
          <mc:Choice Requires="x14">
            <control shapeId="14525" r:id="rId147" name="Check Box 189">
              <controlPr defaultSize="0" autoFill="0" autoLine="0" autoPict="0">
                <anchor moveWithCells="1">
                  <from>
                    <xdr:col>24</xdr:col>
                    <xdr:colOff>28575</xdr:colOff>
                    <xdr:row>17</xdr:row>
                    <xdr:rowOff>9525</xdr:rowOff>
                  </from>
                  <to>
                    <xdr:col>24</xdr:col>
                    <xdr:colOff>238125</xdr:colOff>
                    <xdr:row>17</xdr:row>
                    <xdr:rowOff>200025</xdr:rowOff>
                  </to>
                </anchor>
              </controlPr>
            </control>
          </mc:Choice>
        </mc:AlternateContent>
        <mc:AlternateContent xmlns:mc="http://schemas.openxmlformats.org/markup-compatibility/2006">
          <mc:Choice Requires="x14">
            <control shapeId="14526" r:id="rId148" name="Check Box 190">
              <controlPr defaultSize="0" autoFill="0" autoLine="0" autoPict="0">
                <anchor moveWithCells="1">
                  <from>
                    <xdr:col>25</xdr:col>
                    <xdr:colOff>28575</xdr:colOff>
                    <xdr:row>17</xdr:row>
                    <xdr:rowOff>9525</xdr:rowOff>
                  </from>
                  <to>
                    <xdr:col>25</xdr:col>
                    <xdr:colOff>238125</xdr:colOff>
                    <xdr:row>17</xdr:row>
                    <xdr:rowOff>200025</xdr:rowOff>
                  </to>
                </anchor>
              </controlPr>
            </control>
          </mc:Choice>
        </mc:AlternateContent>
        <mc:AlternateContent xmlns:mc="http://schemas.openxmlformats.org/markup-compatibility/2006">
          <mc:Choice Requires="x14">
            <control shapeId="14527" r:id="rId149" name="Check Box 191">
              <controlPr defaultSize="0" autoFill="0" autoLine="0" autoPict="0">
                <anchor moveWithCells="1">
                  <from>
                    <xdr:col>26</xdr:col>
                    <xdr:colOff>28575</xdr:colOff>
                    <xdr:row>17</xdr:row>
                    <xdr:rowOff>9525</xdr:rowOff>
                  </from>
                  <to>
                    <xdr:col>26</xdr:col>
                    <xdr:colOff>238125</xdr:colOff>
                    <xdr:row>17</xdr:row>
                    <xdr:rowOff>200025</xdr:rowOff>
                  </to>
                </anchor>
              </controlPr>
            </control>
          </mc:Choice>
        </mc:AlternateContent>
        <mc:AlternateContent xmlns:mc="http://schemas.openxmlformats.org/markup-compatibility/2006">
          <mc:Choice Requires="x14">
            <control shapeId="14528" r:id="rId150" name="Check Box 192">
              <controlPr defaultSize="0" autoFill="0" autoLine="0" autoPict="0">
                <anchor moveWithCells="1">
                  <from>
                    <xdr:col>27</xdr:col>
                    <xdr:colOff>28575</xdr:colOff>
                    <xdr:row>17</xdr:row>
                    <xdr:rowOff>9525</xdr:rowOff>
                  </from>
                  <to>
                    <xdr:col>27</xdr:col>
                    <xdr:colOff>238125</xdr:colOff>
                    <xdr:row>17</xdr:row>
                    <xdr:rowOff>200025</xdr:rowOff>
                  </to>
                </anchor>
              </controlPr>
            </control>
          </mc:Choice>
        </mc:AlternateContent>
        <mc:AlternateContent xmlns:mc="http://schemas.openxmlformats.org/markup-compatibility/2006">
          <mc:Choice Requires="x14">
            <control shapeId="14541" r:id="rId151" name="Check Box 205">
              <controlPr defaultSize="0" autoFill="0" autoLine="0" autoPict="0">
                <anchor moveWithCells="1">
                  <from>
                    <xdr:col>16</xdr:col>
                    <xdr:colOff>28575</xdr:colOff>
                    <xdr:row>19</xdr:row>
                    <xdr:rowOff>9525</xdr:rowOff>
                  </from>
                  <to>
                    <xdr:col>16</xdr:col>
                    <xdr:colOff>238125</xdr:colOff>
                    <xdr:row>19</xdr:row>
                    <xdr:rowOff>200025</xdr:rowOff>
                  </to>
                </anchor>
              </controlPr>
            </control>
          </mc:Choice>
        </mc:AlternateContent>
        <mc:AlternateContent xmlns:mc="http://schemas.openxmlformats.org/markup-compatibility/2006">
          <mc:Choice Requires="x14">
            <control shapeId="14542" r:id="rId152" name="Check Box 206">
              <controlPr defaultSize="0" autoFill="0" autoLine="0" autoPict="0">
                <anchor moveWithCells="1">
                  <from>
                    <xdr:col>17</xdr:col>
                    <xdr:colOff>28575</xdr:colOff>
                    <xdr:row>19</xdr:row>
                    <xdr:rowOff>9525</xdr:rowOff>
                  </from>
                  <to>
                    <xdr:col>17</xdr:col>
                    <xdr:colOff>238125</xdr:colOff>
                    <xdr:row>19</xdr:row>
                    <xdr:rowOff>200025</xdr:rowOff>
                  </to>
                </anchor>
              </controlPr>
            </control>
          </mc:Choice>
        </mc:AlternateContent>
        <mc:AlternateContent xmlns:mc="http://schemas.openxmlformats.org/markup-compatibility/2006">
          <mc:Choice Requires="x14">
            <control shapeId="14543" r:id="rId153" name="Check Box 207">
              <controlPr defaultSize="0" autoFill="0" autoLine="0" autoPict="0">
                <anchor moveWithCells="1">
                  <from>
                    <xdr:col>18</xdr:col>
                    <xdr:colOff>28575</xdr:colOff>
                    <xdr:row>19</xdr:row>
                    <xdr:rowOff>9525</xdr:rowOff>
                  </from>
                  <to>
                    <xdr:col>18</xdr:col>
                    <xdr:colOff>238125</xdr:colOff>
                    <xdr:row>19</xdr:row>
                    <xdr:rowOff>200025</xdr:rowOff>
                  </to>
                </anchor>
              </controlPr>
            </control>
          </mc:Choice>
        </mc:AlternateContent>
        <mc:AlternateContent xmlns:mc="http://schemas.openxmlformats.org/markup-compatibility/2006">
          <mc:Choice Requires="x14">
            <control shapeId="14544" r:id="rId154" name="Check Box 208">
              <controlPr defaultSize="0" autoFill="0" autoLine="0" autoPict="0">
                <anchor moveWithCells="1">
                  <from>
                    <xdr:col>19</xdr:col>
                    <xdr:colOff>28575</xdr:colOff>
                    <xdr:row>19</xdr:row>
                    <xdr:rowOff>9525</xdr:rowOff>
                  </from>
                  <to>
                    <xdr:col>19</xdr:col>
                    <xdr:colOff>238125</xdr:colOff>
                    <xdr:row>19</xdr:row>
                    <xdr:rowOff>200025</xdr:rowOff>
                  </to>
                </anchor>
              </controlPr>
            </control>
          </mc:Choice>
        </mc:AlternateContent>
        <mc:AlternateContent xmlns:mc="http://schemas.openxmlformats.org/markup-compatibility/2006">
          <mc:Choice Requires="x14">
            <control shapeId="14545" r:id="rId155" name="Check Box 209">
              <controlPr defaultSize="0" autoFill="0" autoLine="0" autoPict="0">
                <anchor moveWithCells="1">
                  <from>
                    <xdr:col>20</xdr:col>
                    <xdr:colOff>28575</xdr:colOff>
                    <xdr:row>19</xdr:row>
                    <xdr:rowOff>9525</xdr:rowOff>
                  </from>
                  <to>
                    <xdr:col>20</xdr:col>
                    <xdr:colOff>238125</xdr:colOff>
                    <xdr:row>19</xdr:row>
                    <xdr:rowOff>200025</xdr:rowOff>
                  </to>
                </anchor>
              </controlPr>
            </control>
          </mc:Choice>
        </mc:AlternateContent>
        <mc:AlternateContent xmlns:mc="http://schemas.openxmlformats.org/markup-compatibility/2006">
          <mc:Choice Requires="x14">
            <control shapeId="14546" r:id="rId156" name="Check Box 210">
              <controlPr defaultSize="0" autoFill="0" autoLine="0" autoPict="0">
                <anchor moveWithCells="1">
                  <from>
                    <xdr:col>21</xdr:col>
                    <xdr:colOff>28575</xdr:colOff>
                    <xdr:row>19</xdr:row>
                    <xdr:rowOff>9525</xdr:rowOff>
                  </from>
                  <to>
                    <xdr:col>21</xdr:col>
                    <xdr:colOff>238125</xdr:colOff>
                    <xdr:row>19</xdr:row>
                    <xdr:rowOff>200025</xdr:rowOff>
                  </to>
                </anchor>
              </controlPr>
            </control>
          </mc:Choice>
        </mc:AlternateContent>
        <mc:AlternateContent xmlns:mc="http://schemas.openxmlformats.org/markup-compatibility/2006">
          <mc:Choice Requires="x14">
            <control shapeId="14547" r:id="rId157" name="Check Box 211">
              <controlPr defaultSize="0" autoFill="0" autoLine="0" autoPict="0">
                <anchor moveWithCells="1">
                  <from>
                    <xdr:col>22</xdr:col>
                    <xdr:colOff>28575</xdr:colOff>
                    <xdr:row>19</xdr:row>
                    <xdr:rowOff>9525</xdr:rowOff>
                  </from>
                  <to>
                    <xdr:col>22</xdr:col>
                    <xdr:colOff>238125</xdr:colOff>
                    <xdr:row>19</xdr:row>
                    <xdr:rowOff>200025</xdr:rowOff>
                  </to>
                </anchor>
              </controlPr>
            </control>
          </mc:Choice>
        </mc:AlternateContent>
        <mc:AlternateContent xmlns:mc="http://schemas.openxmlformats.org/markup-compatibility/2006">
          <mc:Choice Requires="x14">
            <control shapeId="14548" r:id="rId158" name="Check Box 212">
              <controlPr defaultSize="0" autoFill="0" autoLine="0" autoPict="0">
                <anchor moveWithCells="1">
                  <from>
                    <xdr:col>23</xdr:col>
                    <xdr:colOff>28575</xdr:colOff>
                    <xdr:row>19</xdr:row>
                    <xdr:rowOff>9525</xdr:rowOff>
                  </from>
                  <to>
                    <xdr:col>23</xdr:col>
                    <xdr:colOff>238125</xdr:colOff>
                    <xdr:row>19</xdr:row>
                    <xdr:rowOff>200025</xdr:rowOff>
                  </to>
                </anchor>
              </controlPr>
            </control>
          </mc:Choice>
        </mc:AlternateContent>
        <mc:AlternateContent xmlns:mc="http://schemas.openxmlformats.org/markup-compatibility/2006">
          <mc:Choice Requires="x14">
            <control shapeId="14549" r:id="rId159" name="Check Box 213">
              <controlPr defaultSize="0" autoFill="0" autoLine="0" autoPict="0">
                <anchor moveWithCells="1">
                  <from>
                    <xdr:col>24</xdr:col>
                    <xdr:colOff>28575</xdr:colOff>
                    <xdr:row>19</xdr:row>
                    <xdr:rowOff>9525</xdr:rowOff>
                  </from>
                  <to>
                    <xdr:col>24</xdr:col>
                    <xdr:colOff>238125</xdr:colOff>
                    <xdr:row>19</xdr:row>
                    <xdr:rowOff>200025</xdr:rowOff>
                  </to>
                </anchor>
              </controlPr>
            </control>
          </mc:Choice>
        </mc:AlternateContent>
        <mc:AlternateContent xmlns:mc="http://schemas.openxmlformats.org/markup-compatibility/2006">
          <mc:Choice Requires="x14">
            <control shapeId="14550" r:id="rId160" name="Check Box 214">
              <controlPr defaultSize="0" autoFill="0" autoLine="0" autoPict="0">
                <anchor moveWithCells="1">
                  <from>
                    <xdr:col>25</xdr:col>
                    <xdr:colOff>28575</xdr:colOff>
                    <xdr:row>19</xdr:row>
                    <xdr:rowOff>9525</xdr:rowOff>
                  </from>
                  <to>
                    <xdr:col>25</xdr:col>
                    <xdr:colOff>238125</xdr:colOff>
                    <xdr:row>19</xdr:row>
                    <xdr:rowOff>200025</xdr:rowOff>
                  </to>
                </anchor>
              </controlPr>
            </control>
          </mc:Choice>
        </mc:AlternateContent>
        <mc:AlternateContent xmlns:mc="http://schemas.openxmlformats.org/markup-compatibility/2006">
          <mc:Choice Requires="x14">
            <control shapeId="14551" r:id="rId161" name="Check Box 215">
              <controlPr defaultSize="0" autoFill="0" autoLine="0" autoPict="0">
                <anchor moveWithCells="1">
                  <from>
                    <xdr:col>26</xdr:col>
                    <xdr:colOff>28575</xdr:colOff>
                    <xdr:row>19</xdr:row>
                    <xdr:rowOff>9525</xdr:rowOff>
                  </from>
                  <to>
                    <xdr:col>26</xdr:col>
                    <xdr:colOff>238125</xdr:colOff>
                    <xdr:row>19</xdr:row>
                    <xdr:rowOff>200025</xdr:rowOff>
                  </to>
                </anchor>
              </controlPr>
            </control>
          </mc:Choice>
        </mc:AlternateContent>
        <mc:AlternateContent xmlns:mc="http://schemas.openxmlformats.org/markup-compatibility/2006">
          <mc:Choice Requires="x14">
            <control shapeId="14552" r:id="rId162" name="Check Box 216">
              <controlPr defaultSize="0" autoFill="0" autoLine="0" autoPict="0">
                <anchor moveWithCells="1">
                  <from>
                    <xdr:col>27</xdr:col>
                    <xdr:colOff>28575</xdr:colOff>
                    <xdr:row>19</xdr:row>
                    <xdr:rowOff>9525</xdr:rowOff>
                  </from>
                  <to>
                    <xdr:col>27</xdr:col>
                    <xdr:colOff>238125</xdr:colOff>
                    <xdr:row>19</xdr:row>
                    <xdr:rowOff>200025</xdr:rowOff>
                  </to>
                </anchor>
              </controlPr>
            </control>
          </mc:Choice>
        </mc:AlternateContent>
        <mc:AlternateContent xmlns:mc="http://schemas.openxmlformats.org/markup-compatibility/2006">
          <mc:Choice Requires="x14">
            <control shapeId="14553" r:id="rId163" name="Check Box 217">
              <controlPr defaultSize="0" autoFill="0" autoLine="0" autoPict="0">
                <anchor moveWithCells="1">
                  <from>
                    <xdr:col>16</xdr:col>
                    <xdr:colOff>28575</xdr:colOff>
                    <xdr:row>20</xdr:row>
                    <xdr:rowOff>9525</xdr:rowOff>
                  </from>
                  <to>
                    <xdr:col>16</xdr:col>
                    <xdr:colOff>238125</xdr:colOff>
                    <xdr:row>20</xdr:row>
                    <xdr:rowOff>200025</xdr:rowOff>
                  </to>
                </anchor>
              </controlPr>
            </control>
          </mc:Choice>
        </mc:AlternateContent>
        <mc:AlternateContent xmlns:mc="http://schemas.openxmlformats.org/markup-compatibility/2006">
          <mc:Choice Requires="x14">
            <control shapeId="14554" r:id="rId164" name="Check Box 218">
              <controlPr defaultSize="0" autoFill="0" autoLine="0" autoPict="0">
                <anchor moveWithCells="1">
                  <from>
                    <xdr:col>17</xdr:col>
                    <xdr:colOff>28575</xdr:colOff>
                    <xdr:row>20</xdr:row>
                    <xdr:rowOff>9525</xdr:rowOff>
                  </from>
                  <to>
                    <xdr:col>17</xdr:col>
                    <xdr:colOff>238125</xdr:colOff>
                    <xdr:row>20</xdr:row>
                    <xdr:rowOff>200025</xdr:rowOff>
                  </to>
                </anchor>
              </controlPr>
            </control>
          </mc:Choice>
        </mc:AlternateContent>
        <mc:AlternateContent xmlns:mc="http://schemas.openxmlformats.org/markup-compatibility/2006">
          <mc:Choice Requires="x14">
            <control shapeId="14555" r:id="rId165" name="Check Box 219">
              <controlPr defaultSize="0" autoFill="0" autoLine="0" autoPict="0">
                <anchor moveWithCells="1">
                  <from>
                    <xdr:col>18</xdr:col>
                    <xdr:colOff>28575</xdr:colOff>
                    <xdr:row>20</xdr:row>
                    <xdr:rowOff>9525</xdr:rowOff>
                  </from>
                  <to>
                    <xdr:col>18</xdr:col>
                    <xdr:colOff>238125</xdr:colOff>
                    <xdr:row>20</xdr:row>
                    <xdr:rowOff>200025</xdr:rowOff>
                  </to>
                </anchor>
              </controlPr>
            </control>
          </mc:Choice>
        </mc:AlternateContent>
        <mc:AlternateContent xmlns:mc="http://schemas.openxmlformats.org/markup-compatibility/2006">
          <mc:Choice Requires="x14">
            <control shapeId="14556" r:id="rId166" name="Check Box 220">
              <controlPr defaultSize="0" autoFill="0" autoLine="0" autoPict="0">
                <anchor moveWithCells="1">
                  <from>
                    <xdr:col>19</xdr:col>
                    <xdr:colOff>28575</xdr:colOff>
                    <xdr:row>20</xdr:row>
                    <xdr:rowOff>9525</xdr:rowOff>
                  </from>
                  <to>
                    <xdr:col>19</xdr:col>
                    <xdr:colOff>238125</xdr:colOff>
                    <xdr:row>20</xdr:row>
                    <xdr:rowOff>200025</xdr:rowOff>
                  </to>
                </anchor>
              </controlPr>
            </control>
          </mc:Choice>
        </mc:AlternateContent>
        <mc:AlternateContent xmlns:mc="http://schemas.openxmlformats.org/markup-compatibility/2006">
          <mc:Choice Requires="x14">
            <control shapeId="14557" r:id="rId167" name="Check Box 221">
              <controlPr defaultSize="0" autoFill="0" autoLine="0" autoPict="0">
                <anchor moveWithCells="1">
                  <from>
                    <xdr:col>20</xdr:col>
                    <xdr:colOff>28575</xdr:colOff>
                    <xdr:row>20</xdr:row>
                    <xdr:rowOff>9525</xdr:rowOff>
                  </from>
                  <to>
                    <xdr:col>20</xdr:col>
                    <xdr:colOff>238125</xdr:colOff>
                    <xdr:row>20</xdr:row>
                    <xdr:rowOff>200025</xdr:rowOff>
                  </to>
                </anchor>
              </controlPr>
            </control>
          </mc:Choice>
        </mc:AlternateContent>
        <mc:AlternateContent xmlns:mc="http://schemas.openxmlformats.org/markup-compatibility/2006">
          <mc:Choice Requires="x14">
            <control shapeId="14558" r:id="rId168" name="Check Box 222">
              <controlPr defaultSize="0" autoFill="0" autoLine="0" autoPict="0">
                <anchor moveWithCells="1">
                  <from>
                    <xdr:col>21</xdr:col>
                    <xdr:colOff>28575</xdr:colOff>
                    <xdr:row>20</xdr:row>
                    <xdr:rowOff>9525</xdr:rowOff>
                  </from>
                  <to>
                    <xdr:col>21</xdr:col>
                    <xdr:colOff>238125</xdr:colOff>
                    <xdr:row>20</xdr:row>
                    <xdr:rowOff>200025</xdr:rowOff>
                  </to>
                </anchor>
              </controlPr>
            </control>
          </mc:Choice>
        </mc:AlternateContent>
        <mc:AlternateContent xmlns:mc="http://schemas.openxmlformats.org/markup-compatibility/2006">
          <mc:Choice Requires="x14">
            <control shapeId="14559" r:id="rId169" name="Check Box 223">
              <controlPr defaultSize="0" autoFill="0" autoLine="0" autoPict="0">
                <anchor moveWithCells="1">
                  <from>
                    <xdr:col>22</xdr:col>
                    <xdr:colOff>28575</xdr:colOff>
                    <xdr:row>20</xdr:row>
                    <xdr:rowOff>9525</xdr:rowOff>
                  </from>
                  <to>
                    <xdr:col>22</xdr:col>
                    <xdr:colOff>238125</xdr:colOff>
                    <xdr:row>20</xdr:row>
                    <xdr:rowOff>200025</xdr:rowOff>
                  </to>
                </anchor>
              </controlPr>
            </control>
          </mc:Choice>
        </mc:AlternateContent>
        <mc:AlternateContent xmlns:mc="http://schemas.openxmlformats.org/markup-compatibility/2006">
          <mc:Choice Requires="x14">
            <control shapeId="14560" r:id="rId170" name="Check Box 224">
              <controlPr defaultSize="0" autoFill="0" autoLine="0" autoPict="0">
                <anchor moveWithCells="1">
                  <from>
                    <xdr:col>23</xdr:col>
                    <xdr:colOff>28575</xdr:colOff>
                    <xdr:row>20</xdr:row>
                    <xdr:rowOff>9525</xdr:rowOff>
                  </from>
                  <to>
                    <xdr:col>23</xdr:col>
                    <xdr:colOff>238125</xdr:colOff>
                    <xdr:row>20</xdr:row>
                    <xdr:rowOff>200025</xdr:rowOff>
                  </to>
                </anchor>
              </controlPr>
            </control>
          </mc:Choice>
        </mc:AlternateContent>
        <mc:AlternateContent xmlns:mc="http://schemas.openxmlformats.org/markup-compatibility/2006">
          <mc:Choice Requires="x14">
            <control shapeId="14561" r:id="rId171" name="Check Box 225">
              <controlPr defaultSize="0" autoFill="0" autoLine="0" autoPict="0">
                <anchor moveWithCells="1">
                  <from>
                    <xdr:col>24</xdr:col>
                    <xdr:colOff>28575</xdr:colOff>
                    <xdr:row>20</xdr:row>
                    <xdr:rowOff>9525</xdr:rowOff>
                  </from>
                  <to>
                    <xdr:col>24</xdr:col>
                    <xdr:colOff>238125</xdr:colOff>
                    <xdr:row>20</xdr:row>
                    <xdr:rowOff>200025</xdr:rowOff>
                  </to>
                </anchor>
              </controlPr>
            </control>
          </mc:Choice>
        </mc:AlternateContent>
        <mc:AlternateContent xmlns:mc="http://schemas.openxmlformats.org/markup-compatibility/2006">
          <mc:Choice Requires="x14">
            <control shapeId="14562" r:id="rId172" name="Check Box 226">
              <controlPr defaultSize="0" autoFill="0" autoLine="0" autoPict="0">
                <anchor moveWithCells="1">
                  <from>
                    <xdr:col>25</xdr:col>
                    <xdr:colOff>28575</xdr:colOff>
                    <xdr:row>20</xdr:row>
                    <xdr:rowOff>9525</xdr:rowOff>
                  </from>
                  <to>
                    <xdr:col>25</xdr:col>
                    <xdr:colOff>238125</xdr:colOff>
                    <xdr:row>20</xdr:row>
                    <xdr:rowOff>200025</xdr:rowOff>
                  </to>
                </anchor>
              </controlPr>
            </control>
          </mc:Choice>
        </mc:AlternateContent>
        <mc:AlternateContent xmlns:mc="http://schemas.openxmlformats.org/markup-compatibility/2006">
          <mc:Choice Requires="x14">
            <control shapeId="14563" r:id="rId173" name="Check Box 227">
              <controlPr defaultSize="0" autoFill="0" autoLine="0" autoPict="0">
                <anchor moveWithCells="1">
                  <from>
                    <xdr:col>26</xdr:col>
                    <xdr:colOff>28575</xdr:colOff>
                    <xdr:row>20</xdr:row>
                    <xdr:rowOff>9525</xdr:rowOff>
                  </from>
                  <to>
                    <xdr:col>26</xdr:col>
                    <xdr:colOff>238125</xdr:colOff>
                    <xdr:row>20</xdr:row>
                    <xdr:rowOff>200025</xdr:rowOff>
                  </to>
                </anchor>
              </controlPr>
            </control>
          </mc:Choice>
        </mc:AlternateContent>
        <mc:AlternateContent xmlns:mc="http://schemas.openxmlformats.org/markup-compatibility/2006">
          <mc:Choice Requires="x14">
            <control shapeId="14564" r:id="rId174" name="Check Box 228">
              <controlPr defaultSize="0" autoFill="0" autoLine="0" autoPict="0">
                <anchor moveWithCells="1">
                  <from>
                    <xdr:col>27</xdr:col>
                    <xdr:colOff>28575</xdr:colOff>
                    <xdr:row>20</xdr:row>
                    <xdr:rowOff>9525</xdr:rowOff>
                  </from>
                  <to>
                    <xdr:col>27</xdr:col>
                    <xdr:colOff>238125</xdr:colOff>
                    <xdr:row>20</xdr:row>
                    <xdr:rowOff>200025</xdr:rowOff>
                  </to>
                </anchor>
              </controlPr>
            </control>
          </mc:Choice>
        </mc:AlternateContent>
        <mc:AlternateContent xmlns:mc="http://schemas.openxmlformats.org/markup-compatibility/2006">
          <mc:Choice Requires="x14">
            <control shapeId="14565" r:id="rId175" name="Check Box 229">
              <controlPr defaultSize="0" autoFill="0" autoLine="0" autoPict="0">
                <anchor moveWithCells="1">
                  <from>
                    <xdr:col>16</xdr:col>
                    <xdr:colOff>28575</xdr:colOff>
                    <xdr:row>21</xdr:row>
                    <xdr:rowOff>9525</xdr:rowOff>
                  </from>
                  <to>
                    <xdr:col>16</xdr:col>
                    <xdr:colOff>238125</xdr:colOff>
                    <xdr:row>21</xdr:row>
                    <xdr:rowOff>200025</xdr:rowOff>
                  </to>
                </anchor>
              </controlPr>
            </control>
          </mc:Choice>
        </mc:AlternateContent>
        <mc:AlternateContent xmlns:mc="http://schemas.openxmlformats.org/markup-compatibility/2006">
          <mc:Choice Requires="x14">
            <control shapeId="14566" r:id="rId176" name="Check Box 230">
              <controlPr defaultSize="0" autoFill="0" autoLine="0" autoPict="0">
                <anchor moveWithCells="1">
                  <from>
                    <xdr:col>17</xdr:col>
                    <xdr:colOff>28575</xdr:colOff>
                    <xdr:row>21</xdr:row>
                    <xdr:rowOff>9525</xdr:rowOff>
                  </from>
                  <to>
                    <xdr:col>17</xdr:col>
                    <xdr:colOff>238125</xdr:colOff>
                    <xdr:row>21</xdr:row>
                    <xdr:rowOff>200025</xdr:rowOff>
                  </to>
                </anchor>
              </controlPr>
            </control>
          </mc:Choice>
        </mc:AlternateContent>
        <mc:AlternateContent xmlns:mc="http://schemas.openxmlformats.org/markup-compatibility/2006">
          <mc:Choice Requires="x14">
            <control shapeId="14567" r:id="rId177" name="Check Box 231">
              <controlPr defaultSize="0" autoFill="0" autoLine="0" autoPict="0">
                <anchor moveWithCells="1">
                  <from>
                    <xdr:col>18</xdr:col>
                    <xdr:colOff>28575</xdr:colOff>
                    <xdr:row>21</xdr:row>
                    <xdr:rowOff>9525</xdr:rowOff>
                  </from>
                  <to>
                    <xdr:col>18</xdr:col>
                    <xdr:colOff>238125</xdr:colOff>
                    <xdr:row>21</xdr:row>
                    <xdr:rowOff>200025</xdr:rowOff>
                  </to>
                </anchor>
              </controlPr>
            </control>
          </mc:Choice>
        </mc:AlternateContent>
        <mc:AlternateContent xmlns:mc="http://schemas.openxmlformats.org/markup-compatibility/2006">
          <mc:Choice Requires="x14">
            <control shapeId="14568" r:id="rId178" name="Check Box 232">
              <controlPr defaultSize="0" autoFill="0" autoLine="0" autoPict="0">
                <anchor moveWithCells="1">
                  <from>
                    <xdr:col>19</xdr:col>
                    <xdr:colOff>28575</xdr:colOff>
                    <xdr:row>21</xdr:row>
                    <xdr:rowOff>9525</xdr:rowOff>
                  </from>
                  <to>
                    <xdr:col>19</xdr:col>
                    <xdr:colOff>238125</xdr:colOff>
                    <xdr:row>21</xdr:row>
                    <xdr:rowOff>200025</xdr:rowOff>
                  </to>
                </anchor>
              </controlPr>
            </control>
          </mc:Choice>
        </mc:AlternateContent>
        <mc:AlternateContent xmlns:mc="http://schemas.openxmlformats.org/markup-compatibility/2006">
          <mc:Choice Requires="x14">
            <control shapeId="14569" r:id="rId179" name="Check Box 233">
              <controlPr defaultSize="0" autoFill="0" autoLine="0" autoPict="0">
                <anchor moveWithCells="1">
                  <from>
                    <xdr:col>20</xdr:col>
                    <xdr:colOff>28575</xdr:colOff>
                    <xdr:row>21</xdr:row>
                    <xdr:rowOff>9525</xdr:rowOff>
                  </from>
                  <to>
                    <xdr:col>20</xdr:col>
                    <xdr:colOff>238125</xdr:colOff>
                    <xdr:row>21</xdr:row>
                    <xdr:rowOff>200025</xdr:rowOff>
                  </to>
                </anchor>
              </controlPr>
            </control>
          </mc:Choice>
        </mc:AlternateContent>
        <mc:AlternateContent xmlns:mc="http://schemas.openxmlformats.org/markup-compatibility/2006">
          <mc:Choice Requires="x14">
            <control shapeId="14570" r:id="rId180" name="Check Box 234">
              <controlPr defaultSize="0" autoFill="0" autoLine="0" autoPict="0">
                <anchor moveWithCells="1">
                  <from>
                    <xdr:col>21</xdr:col>
                    <xdr:colOff>28575</xdr:colOff>
                    <xdr:row>21</xdr:row>
                    <xdr:rowOff>9525</xdr:rowOff>
                  </from>
                  <to>
                    <xdr:col>21</xdr:col>
                    <xdr:colOff>238125</xdr:colOff>
                    <xdr:row>21</xdr:row>
                    <xdr:rowOff>200025</xdr:rowOff>
                  </to>
                </anchor>
              </controlPr>
            </control>
          </mc:Choice>
        </mc:AlternateContent>
        <mc:AlternateContent xmlns:mc="http://schemas.openxmlformats.org/markup-compatibility/2006">
          <mc:Choice Requires="x14">
            <control shapeId="14571" r:id="rId181" name="Check Box 235">
              <controlPr defaultSize="0" autoFill="0" autoLine="0" autoPict="0">
                <anchor moveWithCells="1">
                  <from>
                    <xdr:col>22</xdr:col>
                    <xdr:colOff>28575</xdr:colOff>
                    <xdr:row>21</xdr:row>
                    <xdr:rowOff>9525</xdr:rowOff>
                  </from>
                  <to>
                    <xdr:col>22</xdr:col>
                    <xdr:colOff>238125</xdr:colOff>
                    <xdr:row>21</xdr:row>
                    <xdr:rowOff>200025</xdr:rowOff>
                  </to>
                </anchor>
              </controlPr>
            </control>
          </mc:Choice>
        </mc:AlternateContent>
        <mc:AlternateContent xmlns:mc="http://schemas.openxmlformats.org/markup-compatibility/2006">
          <mc:Choice Requires="x14">
            <control shapeId="14572" r:id="rId182" name="Check Box 236">
              <controlPr defaultSize="0" autoFill="0" autoLine="0" autoPict="0">
                <anchor moveWithCells="1">
                  <from>
                    <xdr:col>23</xdr:col>
                    <xdr:colOff>28575</xdr:colOff>
                    <xdr:row>21</xdr:row>
                    <xdr:rowOff>9525</xdr:rowOff>
                  </from>
                  <to>
                    <xdr:col>23</xdr:col>
                    <xdr:colOff>238125</xdr:colOff>
                    <xdr:row>21</xdr:row>
                    <xdr:rowOff>200025</xdr:rowOff>
                  </to>
                </anchor>
              </controlPr>
            </control>
          </mc:Choice>
        </mc:AlternateContent>
        <mc:AlternateContent xmlns:mc="http://schemas.openxmlformats.org/markup-compatibility/2006">
          <mc:Choice Requires="x14">
            <control shapeId="14573" r:id="rId183" name="Check Box 237">
              <controlPr defaultSize="0" autoFill="0" autoLine="0" autoPict="0">
                <anchor moveWithCells="1">
                  <from>
                    <xdr:col>24</xdr:col>
                    <xdr:colOff>28575</xdr:colOff>
                    <xdr:row>21</xdr:row>
                    <xdr:rowOff>9525</xdr:rowOff>
                  </from>
                  <to>
                    <xdr:col>24</xdr:col>
                    <xdr:colOff>238125</xdr:colOff>
                    <xdr:row>21</xdr:row>
                    <xdr:rowOff>200025</xdr:rowOff>
                  </to>
                </anchor>
              </controlPr>
            </control>
          </mc:Choice>
        </mc:AlternateContent>
        <mc:AlternateContent xmlns:mc="http://schemas.openxmlformats.org/markup-compatibility/2006">
          <mc:Choice Requires="x14">
            <control shapeId="14574" r:id="rId184" name="Check Box 238">
              <controlPr defaultSize="0" autoFill="0" autoLine="0" autoPict="0">
                <anchor moveWithCells="1">
                  <from>
                    <xdr:col>25</xdr:col>
                    <xdr:colOff>28575</xdr:colOff>
                    <xdr:row>21</xdr:row>
                    <xdr:rowOff>9525</xdr:rowOff>
                  </from>
                  <to>
                    <xdr:col>25</xdr:col>
                    <xdr:colOff>238125</xdr:colOff>
                    <xdr:row>21</xdr:row>
                    <xdr:rowOff>200025</xdr:rowOff>
                  </to>
                </anchor>
              </controlPr>
            </control>
          </mc:Choice>
        </mc:AlternateContent>
        <mc:AlternateContent xmlns:mc="http://schemas.openxmlformats.org/markup-compatibility/2006">
          <mc:Choice Requires="x14">
            <control shapeId="14575" r:id="rId185" name="Check Box 239">
              <controlPr defaultSize="0" autoFill="0" autoLine="0" autoPict="0">
                <anchor moveWithCells="1">
                  <from>
                    <xdr:col>26</xdr:col>
                    <xdr:colOff>28575</xdr:colOff>
                    <xdr:row>21</xdr:row>
                    <xdr:rowOff>9525</xdr:rowOff>
                  </from>
                  <to>
                    <xdr:col>26</xdr:col>
                    <xdr:colOff>238125</xdr:colOff>
                    <xdr:row>21</xdr:row>
                    <xdr:rowOff>200025</xdr:rowOff>
                  </to>
                </anchor>
              </controlPr>
            </control>
          </mc:Choice>
        </mc:AlternateContent>
        <mc:AlternateContent xmlns:mc="http://schemas.openxmlformats.org/markup-compatibility/2006">
          <mc:Choice Requires="x14">
            <control shapeId="14576" r:id="rId186" name="Check Box 240">
              <controlPr defaultSize="0" autoFill="0" autoLine="0" autoPict="0">
                <anchor moveWithCells="1">
                  <from>
                    <xdr:col>27</xdr:col>
                    <xdr:colOff>28575</xdr:colOff>
                    <xdr:row>21</xdr:row>
                    <xdr:rowOff>9525</xdr:rowOff>
                  </from>
                  <to>
                    <xdr:col>27</xdr:col>
                    <xdr:colOff>238125</xdr:colOff>
                    <xdr:row>21</xdr:row>
                    <xdr:rowOff>200025</xdr:rowOff>
                  </to>
                </anchor>
              </controlPr>
            </control>
          </mc:Choice>
        </mc:AlternateContent>
        <mc:AlternateContent xmlns:mc="http://schemas.openxmlformats.org/markup-compatibility/2006">
          <mc:Choice Requires="x14">
            <control shapeId="14577" r:id="rId187" name="Check Box 241">
              <controlPr defaultSize="0" autoFill="0" autoLine="0" autoPict="0">
                <anchor moveWithCells="1">
                  <from>
                    <xdr:col>16</xdr:col>
                    <xdr:colOff>28575</xdr:colOff>
                    <xdr:row>22</xdr:row>
                    <xdr:rowOff>9525</xdr:rowOff>
                  </from>
                  <to>
                    <xdr:col>16</xdr:col>
                    <xdr:colOff>238125</xdr:colOff>
                    <xdr:row>22</xdr:row>
                    <xdr:rowOff>200025</xdr:rowOff>
                  </to>
                </anchor>
              </controlPr>
            </control>
          </mc:Choice>
        </mc:AlternateContent>
        <mc:AlternateContent xmlns:mc="http://schemas.openxmlformats.org/markup-compatibility/2006">
          <mc:Choice Requires="x14">
            <control shapeId="14578" r:id="rId188" name="Check Box 242">
              <controlPr defaultSize="0" autoFill="0" autoLine="0" autoPict="0">
                <anchor moveWithCells="1">
                  <from>
                    <xdr:col>17</xdr:col>
                    <xdr:colOff>28575</xdr:colOff>
                    <xdr:row>22</xdr:row>
                    <xdr:rowOff>9525</xdr:rowOff>
                  </from>
                  <to>
                    <xdr:col>17</xdr:col>
                    <xdr:colOff>238125</xdr:colOff>
                    <xdr:row>22</xdr:row>
                    <xdr:rowOff>200025</xdr:rowOff>
                  </to>
                </anchor>
              </controlPr>
            </control>
          </mc:Choice>
        </mc:AlternateContent>
        <mc:AlternateContent xmlns:mc="http://schemas.openxmlformats.org/markup-compatibility/2006">
          <mc:Choice Requires="x14">
            <control shapeId="14579" r:id="rId189" name="Check Box 243">
              <controlPr defaultSize="0" autoFill="0" autoLine="0" autoPict="0">
                <anchor moveWithCells="1">
                  <from>
                    <xdr:col>18</xdr:col>
                    <xdr:colOff>28575</xdr:colOff>
                    <xdr:row>22</xdr:row>
                    <xdr:rowOff>9525</xdr:rowOff>
                  </from>
                  <to>
                    <xdr:col>18</xdr:col>
                    <xdr:colOff>238125</xdr:colOff>
                    <xdr:row>22</xdr:row>
                    <xdr:rowOff>200025</xdr:rowOff>
                  </to>
                </anchor>
              </controlPr>
            </control>
          </mc:Choice>
        </mc:AlternateContent>
        <mc:AlternateContent xmlns:mc="http://schemas.openxmlformats.org/markup-compatibility/2006">
          <mc:Choice Requires="x14">
            <control shapeId="14580" r:id="rId190" name="Check Box 244">
              <controlPr defaultSize="0" autoFill="0" autoLine="0" autoPict="0">
                <anchor moveWithCells="1">
                  <from>
                    <xdr:col>19</xdr:col>
                    <xdr:colOff>28575</xdr:colOff>
                    <xdr:row>22</xdr:row>
                    <xdr:rowOff>9525</xdr:rowOff>
                  </from>
                  <to>
                    <xdr:col>19</xdr:col>
                    <xdr:colOff>238125</xdr:colOff>
                    <xdr:row>22</xdr:row>
                    <xdr:rowOff>200025</xdr:rowOff>
                  </to>
                </anchor>
              </controlPr>
            </control>
          </mc:Choice>
        </mc:AlternateContent>
        <mc:AlternateContent xmlns:mc="http://schemas.openxmlformats.org/markup-compatibility/2006">
          <mc:Choice Requires="x14">
            <control shapeId="14581" r:id="rId191" name="Check Box 245">
              <controlPr defaultSize="0" autoFill="0" autoLine="0" autoPict="0">
                <anchor moveWithCells="1">
                  <from>
                    <xdr:col>20</xdr:col>
                    <xdr:colOff>28575</xdr:colOff>
                    <xdr:row>22</xdr:row>
                    <xdr:rowOff>9525</xdr:rowOff>
                  </from>
                  <to>
                    <xdr:col>20</xdr:col>
                    <xdr:colOff>238125</xdr:colOff>
                    <xdr:row>22</xdr:row>
                    <xdr:rowOff>200025</xdr:rowOff>
                  </to>
                </anchor>
              </controlPr>
            </control>
          </mc:Choice>
        </mc:AlternateContent>
        <mc:AlternateContent xmlns:mc="http://schemas.openxmlformats.org/markup-compatibility/2006">
          <mc:Choice Requires="x14">
            <control shapeId="14582" r:id="rId192" name="Check Box 246">
              <controlPr defaultSize="0" autoFill="0" autoLine="0" autoPict="0">
                <anchor moveWithCells="1">
                  <from>
                    <xdr:col>21</xdr:col>
                    <xdr:colOff>28575</xdr:colOff>
                    <xdr:row>22</xdr:row>
                    <xdr:rowOff>9525</xdr:rowOff>
                  </from>
                  <to>
                    <xdr:col>21</xdr:col>
                    <xdr:colOff>238125</xdr:colOff>
                    <xdr:row>22</xdr:row>
                    <xdr:rowOff>200025</xdr:rowOff>
                  </to>
                </anchor>
              </controlPr>
            </control>
          </mc:Choice>
        </mc:AlternateContent>
        <mc:AlternateContent xmlns:mc="http://schemas.openxmlformats.org/markup-compatibility/2006">
          <mc:Choice Requires="x14">
            <control shapeId="14583" r:id="rId193" name="Check Box 247">
              <controlPr defaultSize="0" autoFill="0" autoLine="0" autoPict="0">
                <anchor moveWithCells="1">
                  <from>
                    <xdr:col>22</xdr:col>
                    <xdr:colOff>28575</xdr:colOff>
                    <xdr:row>22</xdr:row>
                    <xdr:rowOff>9525</xdr:rowOff>
                  </from>
                  <to>
                    <xdr:col>22</xdr:col>
                    <xdr:colOff>238125</xdr:colOff>
                    <xdr:row>22</xdr:row>
                    <xdr:rowOff>200025</xdr:rowOff>
                  </to>
                </anchor>
              </controlPr>
            </control>
          </mc:Choice>
        </mc:AlternateContent>
        <mc:AlternateContent xmlns:mc="http://schemas.openxmlformats.org/markup-compatibility/2006">
          <mc:Choice Requires="x14">
            <control shapeId="14584" r:id="rId194" name="Check Box 248">
              <controlPr defaultSize="0" autoFill="0" autoLine="0" autoPict="0">
                <anchor moveWithCells="1">
                  <from>
                    <xdr:col>23</xdr:col>
                    <xdr:colOff>28575</xdr:colOff>
                    <xdr:row>22</xdr:row>
                    <xdr:rowOff>9525</xdr:rowOff>
                  </from>
                  <to>
                    <xdr:col>23</xdr:col>
                    <xdr:colOff>238125</xdr:colOff>
                    <xdr:row>22</xdr:row>
                    <xdr:rowOff>200025</xdr:rowOff>
                  </to>
                </anchor>
              </controlPr>
            </control>
          </mc:Choice>
        </mc:AlternateContent>
        <mc:AlternateContent xmlns:mc="http://schemas.openxmlformats.org/markup-compatibility/2006">
          <mc:Choice Requires="x14">
            <control shapeId="14585" r:id="rId195" name="Check Box 249">
              <controlPr defaultSize="0" autoFill="0" autoLine="0" autoPict="0">
                <anchor moveWithCells="1">
                  <from>
                    <xdr:col>24</xdr:col>
                    <xdr:colOff>28575</xdr:colOff>
                    <xdr:row>22</xdr:row>
                    <xdr:rowOff>9525</xdr:rowOff>
                  </from>
                  <to>
                    <xdr:col>24</xdr:col>
                    <xdr:colOff>238125</xdr:colOff>
                    <xdr:row>22</xdr:row>
                    <xdr:rowOff>200025</xdr:rowOff>
                  </to>
                </anchor>
              </controlPr>
            </control>
          </mc:Choice>
        </mc:AlternateContent>
        <mc:AlternateContent xmlns:mc="http://schemas.openxmlformats.org/markup-compatibility/2006">
          <mc:Choice Requires="x14">
            <control shapeId="14586" r:id="rId196" name="Check Box 250">
              <controlPr defaultSize="0" autoFill="0" autoLine="0" autoPict="0">
                <anchor moveWithCells="1">
                  <from>
                    <xdr:col>25</xdr:col>
                    <xdr:colOff>28575</xdr:colOff>
                    <xdr:row>22</xdr:row>
                    <xdr:rowOff>9525</xdr:rowOff>
                  </from>
                  <to>
                    <xdr:col>25</xdr:col>
                    <xdr:colOff>238125</xdr:colOff>
                    <xdr:row>22</xdr:row>
                    <xdr:rowOff>200025</xdr:rowOff>
                  </to>
                </anchor>
              </controlPr>
            </control>
          </mc:Choice>
        </mc:AlternateContent>
        <mc:AlternateContent xmlns:mc="http://schemas.openxmlformats.org/markup-compatibility/2006">
          <mc:Choice Requires="x14">
            <control shapeId="14587" r:id="rId197" name="Check Box 251">
              <controlPr defaultSize="0" autoFill="0" autoLine="0" autoPict="0">
                <anchor moveWithCells="1">
                  <from>
                    <xdr:col>26</xdr:col>
                    <xdr:colOff>28575</xdr:colOff>
                    <xdr:row>22</xdr:row>
                    <xdr:rowOff>9525</xdr:rowOff>
                  </from>
                  <to>
                    <xdr:col>26</xdr:col>
                    <xdr:colOff>238125</xdr:colOff>
                    <xdr:row>22</xdr:row>
                    <xdr:rowOff>200025</xdr:rowOff>
                  </to>
                </anchor>
              </controlPr>
            </control>
          </mc:Choice>
        </mc:AlternateContent>
        <mc:AlternateContent xmlns:mc="http://schemas.openxmlformats.org/markup-compatibility/2006">
          <mc:Choice Requires="x14">
            <control shapeId="14588" r:id="rId198" name="Check Box 252">
              <controlPr defaultSize="0" autoFill="0" autoLine="0" autoPict="0">
                <anchor moveWithCells="1">
                  <from>
                    <xdr:col>27</xdr:col>
                    <xdr:colOff>28575</xdr:colOff>
                    <xdr:row>22</xdr:row>
                    <xdr:rowOff>9525</xdr:rowOff>
                  </from>
                  <to>
                    <xdr:col>27</xdr:col>
                    <xdr:colOff>238125</xdr:colOff>
                    <xdr:row>22</xdr:row>
                    <xdr:rowOff>200025</xdr:rowOff>
                  </to>
                </anchor>
              </controlPr>
            </control>
          </mc:Choice>
        </mc:AlternateContent>
        <mc:AlternateContent xmlns:mc="http://schemas.openxmlformats.org/markup-compatibility/2006">
          <mc:Choice Requires="x14">
            <control shapeId="14589" r:id="rId199" name="Check Box 253">
              <controlPr defaultSize="0" autoFill="0" autoLine="0" autoPict="0">
                <anchor moveWithCells="1">
                  <from>
                    <xdr:col>16</xdr:col>
                    <xdr:colOff>28575</xdr:colOff>
                    <xdr:row>23</xdr:row>
                    <xdr:rowOff>9525</xdr:rowOff>
                  </from>
                  <to>
                    <xdr:col>16</xdr:col>
                    <xdr:colOff>238125</xdr:colOff>
                    <xdr:row>23</xdr:row>
                    <xdr:rowOff>200025</xdr:rowOff>
                  </to>
                </anchor>
              </controlPr>
            </control>
          </mc:Choice>
        </mc:AlternateContent>
        <mc:AlternateContent xmlns:mc="http://schemas.openxmlformats.org/markup-compatibility/2006">
          <mc:Choice Requires="x14">
            <control shapeId="14590" r:id="rId200" name="Check Box 254">
              <controlPr defaultSize="0" autoFill="0" autoLine="0" autoPict="0">
                <anchor moveWithCells="1">
                  <from>
                    <xdr:col>17</xdr:col>
                    <xdr:colOff>28575</xdr:colOff>
                    <xdr:row>23</xdr:row>
                    <xdr:rowOff>9525</xdr:rowOff>
                  </from>
                  <to>
                    <xdr:col>17</xdr:col>
                    <xdr:colOff>238125</xdr:colOff>
                    <xdr:row>23</xdr:row>
                    <xdr:rowOff>200025</xdr:rowOff>
                  </to>
                </anchor>
              </controlPr>
            </control>
          </mc:Choice>
        </mc:AlternateContent>
        <mc:AlternateContent xmlns:mc="http://schemas.openxmlformats.org/markup-compatibility/2006">
          <mc:Choice Requires="x14">
            <control shapeId="14591" r:id="rId201" name="Check Box 255">
              <controlPr defaultSize="0" autoFill="0" autoLine="0" autoPict="0">
                <anchor moveWithCells="1">
                  <from>
                    <xdr:col>18</xdr:col>
                    <xdr:colOff>28575</xdr:colOff>
                    <xdr:row>23</xdr:row>
                    <xdr:rowOff>9525</xdr:rowOff>
                  </from>
                  <to>
                    <xdr:col>18</xdr:col>
                    <xdr:colOff>238125</xdr:colOff>
                    <xdr:row>23</xdr:row>
                    <xdr:rowOff>200025</xdr:rowOff>
                  </to>
                </anchor>
              </controlPr>
            </control>
          </mc:Choice>
        </mc:AlternateContent>
        <mc:AlternateContent xmlns:mc="http://schemas.openxmlformats.org/markup-compatibility/2006">
          <mc:Choice Requires="x14">
            <control shapeId="14592" r:id="rId202" name="Check Box 256">
              <controlPr defaultSize="0" autoFill="0" autoLine="0" autoPict="0">
                <anchor moveWithCells="1">
                  <from>
                    <xdr:col>19</xdr:col>
                    <xdr:colOff>28575</xdr:colOff>
                    <xdr:row>23</xdr:row>
                    <xdr:rowOff>9525</xdr:rowOff>
                  </from>
                  <to>
                    <xdr:col>19</xdr:col>
                    <xdr:colOff>238125</xdr:colOff>
                    <xdr:row>23</xdr:row>
                    <xdr:rowOff>200025</xdr:rowOff>
                  </to>
                </anchor>
              </controlPr>
            </control>
          </mc:Choice>
        </mc:AlternateContent>
        <mc:AlternateContent xmlns:mc="http://schemas.openxmlformats.org/markup-compatibility/2006">
          <mc:Choice Requires="x14">
            <control shapeId="14593" r:id="rId203" name="Check Box 257">
              <controlPr defaultSize="0" autoFill="0" autoLine="0" autoPict="0">
                <anchor moveWithCells="1">
                  <from>
                    <xdr:col>20</xdr:col>
                    <xdr:colOff>28575</xdr:colOff>
                    <xdr:row>23</xdr:row>
                    <xdr:rowOff>9525</xdr:rowOff>
                  </from>
                  <to>
                    <xdr:col>20</xdr:col>
                    <xdr:colOff>238125</xdr:colOff>
                    <xdr:row>23</xdr:row>
                    <xdr:rowOff>200025</xdr:rowOff>
                  </to>
                </anchor>
              </controlPr>
            </control>
          </mc:Choice>
        </mc:AlternateContent>
        <mc:AlternateContent xmlns:mc="http://schemas.openxmlformats.org/markup-compatibility/2006">
          <mc:Choice Requires="x14">
            <control shapeId="14594" r:id="rId204" name="Check Box 258">
              <controlPr defaultSize="0" autoFill="0" autoLine="0" autoPict="0">
                <anchor moveWithCells="1">
                  <from>
                    <xdr:col>21</xdr:col>
                    <xdr:colOff>28575</xdr:colOff>
                    <xdr:row>23</xdr:row>
                    <xdr:rowOff>9525</xdr:rowOff>
                  </from>
                  <to>
                    <xdr:col>21</xdr:col>
                    <xdr:colOff>238125</xdr:colOff>
                    <xdr:row>23</xdr:row>
                    <xdr:rowOff>200025</xdr:rowOff>
                  </to>
                </anchor>
              </controlPr>
            </control>
          </mc:Choice>
        </mc:AlternateContent>
        <mc:AlternateContent xmlns:mc="http://schemas.openxmlformats.org/markup-compatibility/2006">
          <mc:Choice Requires="x14">
            <control shapeId="14595" r:id="rId205" name="Check Box 259">
              <controlPr defaultSize="0" autoFill="0" autoLine="0" autoPict="0">
                <anchor moveWithCells="1">
                  <from>
                    <xdr:col>22</xdr:col>
                    <xdr:colOff>28575</xdr:colOff>
                    <xdr:row>23</xdr:row>
                    <xdr:rowOff>9525</xdr:rowOff>
                  </from>
                  <to>
                    <xdr:col>22</xdr:col>
                    <xdr:colOff>238125</xdr:colOff>
                    <xdr:row>23</xdr:row>
                    <xdr:rowOff>200025</xdr:rowOff>
                  </to>
                </anchor>
              </controlPr>
            </control>
          </mc:Choice>
        </mc:AlternateContent>
        <mc:AlternateContent xmlns:mc="http://schemas.openxmlformats.org/markup-compatibility/2006">
          <mc:Choice Requires="x14">
            <control shapeId="14596" r:id="rId206" name="Check Box 260">
              <controlPr defaultSize="0" autoFill="0" autoLine="0" autoPict="0">
                <anchor moveWithCells="1">
                  <from>
                    <xdr:col>23</xdr:col>
                    <xdr:colOff>28575</xdr:colOff>
                    <xdr:row>23</xdr:row>
                    <xdr:rowOff>9525</xdr:rowOff>
                  </from>
                  <to>
                    <xdr:col>23</xdr:col>
                    <xdr:colOff>238125</xdr:colOff>
                    <xdr:row>23</xdr:row>
                    <xdr:rowOff>200025</xdr:rowOff>
                  </to>
                </anchor>
              </controlPr>
            </control>
          </mc:Choice>
        </mc:AlternateContent>
        <mc:AlternateContent xmlns:mc="http://schemas.openxmlformats.org/markup-compatibility/2006">
          <mc:Choice Requires="x14">
            <control shapeId="14597" r:id="rId207" name="Check Box 261">
              <controlPr defaultSize="0" autoFill="0" autoLine="0" autoPict="0">
                <anchor moveWithCells="1">
                  <from>
                    <xdr:col>24</xdr:col>
                    <xdr:colOff>28575</xdr:colOff>
                    <xdr:row>23</xdr:row>
                    <xdr:rowOff>9525</xdr:rowOff>
                  </from>
                  <to>
                    <xdr:col>24</xdr:col>
                    <xdr:colOff>238125</xdr:colOff>
                    <xdr:row>23</xdr:row>
                    <xdr:rowOff>200025</xdr:rowOff>
                  </to>
                </anchor>
              </controlPr>
            </control>
          </mc:Choice>
        </mc:AlternateContent>
        <mc:AlternateContent xmlns:mc="http://schemas.openxmlformats.org/markup-compatibility/2006">
          <mc:Choice Requires="x14">
            <control shapeId="14598" r:id="rId208" name="Check Box 262">
              <controlPr defaultSize="0" autoFill="0" autoLine="0" autoPict="0">
                <anchor moveWithCells="1">
                  <from>
                    <xdr:col>25</xdr:col>
                    <xdr:colOff>28575</xdr:colOff>
                    <xdr:row>23</xdr:row>
                    <xdr:rowOff>9525</xdr:rowOff>
                  </from>
                  <to>
                    <xdr:col>25</xdr:col>
                    <xdr:colOff>238125</xdr:colOff>
                    <xdr:row>23</xdr:row>
                    <xdr:rowOff>200025</xdr:rowOff>
                  </to>
                </anchor>
              </controlPr>
            </control>
          </mc:Choice>
        </mc:AlternateContent>
        <mc:AlternateContent xmlns:mc="http://schemas.openxmlformats.org/markup-compatibility/2006">
          <mc:Choice Requires="x14">
            <control shapeId="14599" r:id="rId209" name="Check Box 263">
              <controlPr defaultSize="0" autoFill="0" autoLine="0" autoPict="0">
                <anchor moveWithCells="1">
                  <from>
                    <xdr:col>26</xdr:col>
                    <xdr:colOff>28575</xdr:colOff>
                    <xdr:row>23</xdr:row>
                    <xdr:rowOff>9525</xdr:rowOff>
                  </from>
                  <to>
                    <xdr:col>26</xdr:col>
                    <xdr:colOff>238125</xdr:colOff>
                    <xdr:row>23</xdr:row>
                    <xdr:rowOff>200025</xdr:rowOff>
                  </to>
                </anchor>
              </controlPr>
            </control>
          </mc:Choice>
        </mc:AlternateContent>
        <mc:AlternateContent xmlns:mc="http://schemas.openxmlformats.org/markup-compatibility/2006">
          <mc:Choice Requires="x14">
            <control shapeId="14600" r:id="rId210" name="Check Box 264">
              <controlPr defaultSize="0" autoFill="0" autoLine="0" autoPict="0">
                <anchor moveWithCells="1">
                  <from>
                    <xdr:col>27</xdr:col>
                    <xdr:colOff>28575</xdr:colOff>
                    <xdr:row>23</xdr:row>
                    <xdr:rowOff>9525</xdr:rowOff>
                  </from>
                  <to>
                    <xdr:col>27</xdr:col>
                    <xdr:colOff>238125</xdr:colOff>
                    <xdr:row>23</xdr:row>
                    <xdr:rowOff>200025</xdr:rowOff>
                  </to>
                </anchor>
              </controlPr>
            </control>
          </mc:Choice>
        </mc:AlternateContent>
        <mc:AlternateContent xmlns:mc="http://schemas.openxmlformats.org/markup-compatibility/2006">
          <mc:Choice Requires="x14">
            <control shapeId="14601" r:id="rId211" name="Check Box 265">
              <controlPr defaultSize="0" autoFill="0" autoLine="0" autoPict="0">
                <anchor moveWithCells="1">
                  <from>
                    <xdr:col>16</xdr:col>
                    <xdr:colOff>28575</xdr:colOff>
                    <xdr:row>25</xdr:row>
                    <xdr:rowOff>9525</xdr:rowOff>
                  </from>
                  <to>
                    <xdr:col>16</xdr:col>
                    <xdr:colOff>238125</xdr:colOff>
                    <xdr:row>25</xdr:row>
                    <xdr:rowOff>200025</xdr:rowOff>
                  </to>
                </anchor>
              </controlPr>
            </control>
          </mc:Choice>
        </mc:AlternateContent>
        <mc:AlternateContent xmlns:mc="http://schemas.openxmlformats.org/markup-compatibility/2006">
          <mc:Choice Requires="x14">
            <control shapeId="14602" r:id="rId212" name="Check Box 266">
              <controlPr defaultSize="0" autoFill="0" autoLine="0" autoPict="0">
                <anchor moveWithCells="1">
                  <from>
                    <xdr:col>17</xdr:col>
                    <xdr:colOff>28575</xdr:colOff>
                    <xdr:row>25</xdr:row>
                    <xdr:rowOff>9525</xdr:rowOff>
                  </from>
                  <to>
                    <xdr:col>17</xdr:col>
                    <xdr:colOff>238125</xdr:colOff>
                    <xdr:row>25</xdr:row>
                    <xdr:rowOff>200025</xdr:rowOff>
                  </to>
                </anchor>
              </controlPr>
            </control>
          </mc:Choice>
        </mc:AlternateContent>
        <mc:AlternateContent xmlns:mc="http://schemas.openxmlformats.org/markup-compatibility/2006">
          <mc:Choice Requires="x14">
            <control shapeId="14603" r:id="rId213" name="Check Box 267">
              <controlPr defaultSize="0" autoFill="0" autoLine="0" autoPict="0">
                <anchor moveWithCells="1">
                  <from>
                    <xdr:col>18</xdr:col>
                    <xdr:colOff>28575</xdr:colOff>
                    <xdr:row>25</xdr:row>
                    <xdr:rowOff>9525</xdr:rowOff>
                  </from>
                  <to>
                    <xdr:col>18</xdr:col>
                    <xdr:colOff>238125</xdr:colOff>
                    <xdr:row>25</xdr:row>
                    <xdr:rowOff>200025</xdr:rowOff>
                  </to>
                </anchor>
              </controlPr>
            </control>
          </mc:Choice>
        </mc:AlternateContent>
        <mc:AlternateContent xmlns:mc="http://schemas.openxmlformats.org/markup-compatibility/2006">
          <mc:Choice Requires="x14">
            <control shapeId="14604" r:id="rId214" name="Check Box 268">
              <controlPr defaultSize="0" autoFill="0" autoLine="0" autoPict="0">
                <anchor moveWithCells="1">
                  <from>
                    <xdr:col>19</xdr:col>
                    <xdr:colOff>28575</xdr:colOff>
                    <xdr:row>25</xdr:row>
                    <xdr:rowOff>9525</xdr:rowOff>
                  </from>
                  <to>
                    <xdr:col>19</xdr:col>
                    <xdr:colOff>238125</xdr:colOff>
                    <xdr:row>25</xdr:row>
                    <xdr:rowOff>200025</xdr:rowOff>
                  </to>
                </anchor>
              </controlPr>
            </control>
          </mc:Choice>
        </mc:AlternateContent>
        <mc:AlternateContent xmlns:mc="http://schemas.openxmlformats.org/markup-compatibility/2006">
          <mc:Choice Requires="x14">
            <control shapeId="14605" r:id="rId215" name="Check Box 269">
              <controlPr defaultSize="0" autoFill="0" autoLine="0" autoPict="0">
                <anchor moveWithCells="1">
                  <from>
                    <xdr:col>20</xdr:col>
                    <xdr:colOff>28575</xdr:colOff>
                    <xdr:row>25</xdr:row>
                    <xdr:rowOff>9525</xdr:rowOff>
                  </from>
                  <to>
                    <xdr:col>20</xdr:col>
                    <xdr:colOff>238125</xdr:colOff>
                    <xdr:row>25</xdr:row>
                    <xdr:rowOff>200025</xdr:rowOff>
                  </to>
                </anchor>
              </controlPr>
            </control>
          </mc:Choice>
        </mc:AlternateContent>
        <mc:AlternateContent xmlns:mc="http://schemas.openxmlformats.org/markup-compatibility/2006">
          <mc:Choice Requires="x14">
            <control shapeId="14606" r:id="rId216" name="Check Box 270">
              <controlPr defaultSize="0" autoFill="0" autoLine="0" autoPict="0">
                <anchor moveWithCells="1">
                  <from>
                    <xdr:col>21</xdr:col>
                    <xdr:colOff>28575</xdr:colOff>
                    <xdr:row>25</xdr:row>
                    <xdr:rowOff>9525</xdr:rowOff>
                  </from>
                  <to>
                    <xdr:col>21</xdr:col>
                    <xdr:colOff>238125</xdr:colOff>
                    <xdr:row>25</xdr:row>
                    <xdr:rowOff>200025</xdr:rowOff>
                  </to>
                </anchor>
              </controlPr>
            </control>
          </mc:Choice>
        </mc:AlternateContent>
        <mc:AlternateContent xmlns:mc="http://schemas.openxmlformats.org/markup-compatibility/2006">
          <mc:Choice Requires="x14">
            <control shapeId="14607" r:id="rId217" name="Check Box 271">
              <controlPr defaultSize="0" autoFill="0" autoLine="0" autoPict="0">
                <anchor moveWithCells="1">
                  <from>
                    <xdr:col>22</xdr:col>
                    <xdr:colOff>28575</xdr:colOff>
                    <xdr:row>25</xdr:row>
                    <xdr:rowOff>9525</xdr:rowOff>
                  </from>
                  <to>
                    <xdr:col>22</xdr:col>
                    <xdr:colOff>238125</xdr:colOff>
                    <xdr:row>25</xdr:row>
                    <xdr:rowOff>200025</xdr:rowOff>
                  </to>
                </anchor>
              </controlPr>
            </control>
          </mc:Choice>
        </mc:AlternateContent>
        <mc:AlternateContent xmlns:mc="http://schemas.openxmlformats.org/markup-compatibility/2006">
          <mc:Choice Requires="x14">
            <control shapeId="14608" r:id="rId218" name="Check Box 272">
              <controlPr defaultSize="0" autoFill="0" autoLine="0" autoPict="0">
                <anchor moveWithCells="1">
                  <from>
                    <xdr:col>23</xdr:col>
                    <xdr:colOff>28575</xdr:colOff>
                    <xdr:row>25</xdr:row>
                    <xdr:rowOff>9525</xdr:rowOff>
                  </from>
                  <to>
                    <xdr:col>23</xdr:col>
                    <xdr:colOff>238125</xdr:colOff>
                    <xdr:row>25</xdr:row>
                    <xdr:rowOff>200025</xdr:rowOff>
                  </to>
                </anchor>
              </controlPr>
            </control>
          </mc:Choice>
        </mc:AlternateContent>
        <mc:AlternateContent xmlns:mc="http://schemas.openxmlformats.org/markup-compatibility/2006">
          <mc:Choice Requires="x14">
            <control shapeId="14609" r:id="rId219" name="Check Box 273">
              <controlPr defaultSize="0" autoFill="0" autoLine="0" autoPict="0">
                <anchor moveWithCells="1">
                  <from>
                    <xdr:col>24</xdr:col>
                    <xdr:colOff>28575</xdr:colOff>
                    <xdr:row>25</xdr:row>
                    <xdr:rowOff>9525</xdr:rowOff>
                  </from>
                  <to>
                    <xdr:col>24</xdr:col>
                    <xdr:colOff>238125</xdr:colOff>
                    <xdr:row>25</xdr:row>
                    <xdr:rowOff>200025</xdr:rowOff>
                  </to>
                </anchor>
              </controlPr>
            </control>
          </mc:Choice>
        </mc:AlternateContent>
        <mc:AlternateContent xmlns:mc="http://schemas.openxmlformats.org/markup-compatibility/2006">
          <mc:Choice Requires="x14">
            <control shapeId="14610" r:id="rId220" name="Check Box 274">
              <controlPr defaultSize="0" autoFill="0" autoLine="0" autoPict="0">
                <anchor moveWithCells="1">
                  <from>
                    <xdr:col>25</xdr:col>
                    <xdr:colOff>28575</xdr:colOff>
                    <xdr:row>25</xdr:row>
                    <xdr:rowOff>9525</xdr:rowOff>
                  </from>
                  <to>
                    <xdr:col>25</xdr:col>
                    <xdr:colOff>238125</xdr:colOff>
                    <xdr:row>25</xdr:row>
                    <xdr:rowOff>200025</xdr:rowOff>
                  </to>
                </anchor>
              </controlPr>
            </control>
          </mc:Choice>
        </mc:AlternateContent>
        <mc:AlternateContent xmlns:mc="http://schemas.openxmlformats.org/markup-compatibility/2006">
          <mc:Choice Requires="x14">
            <control shapeId="14611" r:id="rId221" name="Check Box 275">
              <controlPr defaultSize="0" autoFill="0" autoLine="0" autoPict="0">
                <anchor moveWithCells="1">
                  <from>
                    <xdr:col>26</xdr:col>
                    <xdr:colOff>28575</xdr:colOff>
                    <xdr:row>25</xdr:row>
                    <xdr:rowOff>9525</xdr:rowOff>
                  </from>
                  <to>
                    <xdr:col>26</xdr:col>
                    <xdr:colOff>238125</xdr:colOff>
                    <xdr:row>25</xdr:row>
                    <xdr:rowOff>200025</xdr:rowOff>
                  </to>
                </anchor>
              </controlPr>
            </control>
          </mc:Choice>
        </mc:AlternateContent>
        <mc:AlternateContent xmlns:mc="http://schemas.openxmlformats.org/markup-compatibility/2006">
          <mc:Choice Requires="x14">
            <control shapeId="14612" r:id="rId222" name="Check Box 276">
              <controlPr defaultSize="0" autoFill="0" autoLine="0" autoPict="0">
                <anchor moveWithCells="1">
                  <from>
                    <xdr:col>27</xdr:col>
                    <xdr:colOff>28575</xdr:colOff>
                    <xdr:row>25</xdr:row>
                    <xdr:rowOff>9525</xdr:rowOff>
                  </from>
                  <to>
                    <xdr:col>27</xdr:col>
                    <xdr:colOff>238125</xdr:colOff>
                    <xdr:row>25</xdr:row>
                    <xdr:rowOff>200025</xdr:rowOff>
                  </to>
                </anchor>
              </controlPr>
            </control>
          </mc:Choice>
        </mc:AlternateContent>
        <mc:AlternateContent xmlns:mc="http://schemas.openxmlformats.org/markup-compatibility/2006">
          <mc:Choice Requires="x14">
            <control shapeId="14613" r:id="rId223" name="Check Box 277">
              <controlPr defaultSize="0" autoFill="0" autoLine="0" autoPict="0">
                <anchor moveWithCells="1">
                  <from>
                    <xdr:col>16</xdr:col>
                    <xdr:colOff>28575</xdr:colOff>
                    <xdr:row>26</xdr:row>
                    <xdr:rowOff>9525</xdr:rowOff>
                  </from>
                  <to>
                    <xdr:col>16</xdr:col>
                    <xdr:colOff>238125</xdr:colOff>
                    <xdr:row>26</xdr:row>
                    <xdr:rowOff>200025</xdr:rowOff>
                  </to>
                </anchor>
              </controlPr>
            </control>
          </mc:Choice>
        </mc:AlternateContent>
        <mc:AlternateContent xmlns:mc="http://schemas.openxmlformats.org/markup-compatibility/2006">
          <mc:Choice Requires="x14">
            <control shapeId="14614" r:id="rId224" name="Check Box 278">
              <controlPr defaultSize="0" autoFill="0" autoLine="0" autoPict="0">
                <anchor moveWithCells="1">
                  <from>
                    <xdr:col>17</xdr:col>
                    <xdr:colOff>28575</xdr:colOff>
                    <xdr:row>26</xdr:row>
                    <xdr:rowOff>9525</xdr:rowOff>
                  </from>
                  <to>
                    <xdr:col>17</xdr:col>
                    <xdr:colOff>238125</xdr:colOff>
                    <xdr:row>26</xdr:row>
                    <xdr:rowOff>200025</xdr:rowOff>
                  </to>
                </anchor>
              </controlPr>
            </control>
          </mc:Choice>
        </mc:AlternateContent>
        <mc:AlternateContent xmlns:mc="http://schemas.openxmlformats.org/markup-compatibility/2006">
          <mc:Choice Requires="x14">
            <control shapeId="14615" r:id="rId225" name="Check Box 279">
              <controlPr defaultSize="0" autoFill="0" autoLine="0" autoPict="0">
                <anchor moveWithCells="1">
                  <from>
                    <xdr:col>18</xdr:col>
                    <xdr:colOff>28575</xdr:colOff>
                    <xdr:row>26</xdr:row>
                    <xdr:rowOff>9525</xdr:rowOff>
                  </from>
                  <to>
                    <xdr:col>18</xdr:col>
                    <xdr:colOff>238125</xdr:colOff>
                    <xdr:row>26</xdr:row>
                    <xdr:rowOff>200025</xdr:rowOff>
                  </to>
                </anchor>
              </controlPr>
            </control>
          </mc:Choice>
        </mc:AlternateContent>
        <mc:AlternateContent xmlns:mc="http://schemas.openxmlformats.org/markup-compatibility/2006">
          <mc:Choice Requires="x14">
            <control shapeId="14616" r:id="rId226" name="Check Box 280">
              <controlPr defaultSize="0" autoFill="0" autoLine="0" autoPict="0">
                <anchor moveWithCells="1">
                  <from>
                    <xdr:col>19</xdr:col>
                    <xdr:colOff>28575</xdr:colOff>
                    <xdr:row>26</xdr:row>
                    <xdr:rowOff>9525</xdr:rowOff>
                  </from>
                  <to>
                    <xdr:col>19</xdr:col>
                    <xdr:colOff>238125</xdr:colOff>
                    <xdr:row>26</xdr:row>
                    <xdr:rowOff>200025</xdr:rowOff>
                  </to>
                </anchor>
              </controlPr>
            </control>
          </mc:Choice>
        </mc:AlternateContent>
        <mc:AlternateContent xmlns:mc="http://schemas.openxmlformats.org/markup-compatibility/2006">
          <mc:Choice Requires="x14">
            <control shapeId="14617" r:id="rId227" name="Check Box 281">
              <controlPr defaultSize="0" autoFill="0" autoLine="0" autoPict="0">
                <anchor moveWithCells="1">
                  <from>
                    <xdr:col>20</xdr:col>
                    <xdr:colOff>28575</xdr:colOff>
                    <xdr:row>26</xdr:row>
                    <xdr:rowOff>9525</xdr:rowOff>
                  </from>
                  <to>
                    <xdr:col>20</xdr:col>
                    <xdr:colOff>238125</xdr:colOff>
                    <xdr:row>26</xdr:row>
                    <xdr:rowOff>200025</xdr:rowOff>
                  </to>
                </anchor>
              </controlPr>
            </control>
          </mc:Choice>
        </mc:AlternateContent>
        <mc:AlternateContent xmlns:mc="http://schemas.openxmlformats.org/markup-compatibility/2006">
          <mc:Choice Requires="x14">
            <control shapeId="14618" r:id="rId228" name="Check Box 282">
              <controlPr defaultSize="0" autoFill="0" autoLine="0" autoPict="0">
                <anchor moveWithCells="1">
                  <from>
                    <xdr:col>21</xdr:col>
                    <xdr:colOff>28575</xdr:colOff>
                    <xdr:row>26</xdr:row>
                    <xdr:rowOff>9525</xdr:rowOff>
                  </from>
                  <to>
                    <xdr:col>21</xdr:col>
                    <xdr:colOff>238125</xdr:colOff>
                    <xdr:row>26</xdr:row>
                    <xdr:rowOff>200025</xdr:rowOff>
                  </to>
                </anchor>
              </controlPr>
            </control>
          </mc:Choice>
        </mc:AlternateContent>
        <mc:AlternateContent xmlns:mc="http://schemas.openxmlformats.org/markup-compatibility/2006">
          <mc:Choice Requires="x14">
            <control shapeId="14619" r:id="rId229" name="Check Box 283">
              <controlPr defaultSize="0" autoFill="0" autoLine="0" autoPict="0">
                <anchor moveWithCells="1">
                  <from>
                    <xdr:col>22</xdr:col>
                    <xdr:colOff>28575</xdr:colOff>
                    <xdr:row>26</xdr:row>
                    <xdr:rowOff>9525</xdr:rowOff>
                  </from>
                  <to>
                    <xdr:col>22</xdr:col>
                    <xdr:colOff>238125</xdr:colOff>
                    <xdr:row>26</xdr:row>
                    <xdr:rowOff>200025</xdr:rowOff>
                  </to>
                </anchor>
              </controlPr>
            </control>
          </mc:Choice>
        </mc:AlternateContent>
        <mc:AlternateContent xmlns:mc="http://schemas.openxmlformats.org/markup-compatibility/2006">
          <mc:Choice Requires="x14">
            <control shapeId="14620" r:id="rId230" name="Check Box 284">
              <controlPr defaultSize="0" autoFill="0" autoLine="0" autoPict="0">
                <anchor moveWithCells="1">
                  <from>
                    <xdr:col>23</xdr:col>
                    <xdr:colOff>28575</xdr:colOff>
                    <xdr:row>26</xdr:row>
                    <xdr:rowOff>9525</xdr:rowOff>
                  </from>
                  <to>
                    <xdr:col>23</xdr:col>
                    <xdr:colOff>238125</xdr:colOff>
                    <xdr:row>26</xdr:row>
                    <xdr:rowOff>200025</xdr:rowOff>
                  </to>
                </anchor>
              </controlPr>
            </control>
          </mc:Choice>
        </mc:AlternateContent>
        <mc:AlternateContent xmlns:mc="http://schemas.openxmlformats.org/markup-compatibility/2006">
          <mc:Choice Requires="x14">
            <control shapeId="14621" r:id="rId231" name="Check Box 285">
              <controlPr defaultSize="0" autoFill="0" autoLine="0" autoPict="0">
                <anchor moveWithCells="1">
                  <from>
                    <xdr:col>24</xdr:col>
                    <xdr:colOff>28575</xdr:colOff>
                    <xdr:row>26</xdr:row>
                    <xdr:rowOff>9525</xdr:rowOff>
                  </from>
                  <to>
                    <xdr:col>24</xdr:col>
                    <xdr:colOff>238125</xdr:colOff>
                    <xdr:row>26</xdr:row>
                    <xdr:rowOff>200025</xdr:rowOff>
                  </to>
                </anchor>
              </controlPr>
            </control>
          </mc:Choice>
        </mc:AlternateContent>
        <mc:AlternateContent xmlns:mc="http://schemas.openxmlformats.org/markup-compatibility/2006">
          <mc:Choice Requires="x14">
            <control shapeId="14622" r:id="rId232" name="Check Box 286">
              <controlPr defaultSize="0" autoFill="0" autoLine="0" autoPict="0">
                <anchor moveWithCells="1">
                  <from>
                    <xdr:col>25</xdr:col>
                    <xdr:colOff>28575</xdr:colOff>
                    <xdr:row>26</xdr:row>
                    <xdr:rowOff>9525</xdr:rowOff>
                  </from>
                  <to>
                    <xdr:col>25</xdr:col>
                    <xdr:colOff>238125</xdr:colOff>
                    <xdr:row>26</xdr:row>
                    <xdr:rowOff>200025</xdr:rowOff>
                  </to>
                </anchor>
              </controlPr>
            </control>
          </mc:Choice>
        </mc:AlternateContent>
        <mc:AlternateContent xmlns:mc="http://schemas.openxmlformats.org/markup-compatibility/2006">
          <mc:Choice Requires="x14">
            <control shapeId="14623" r:id="rId233" name="Check Box 287">
              <controlPr defaultSize="0" autoFill="0" autoLine="0" autoPict="0">
                <anchor moveWithCells="1">
                  <from>
                    <xdr:col>26</xdr:col>
                    <xdr:colOff>28575</xdr:colOff>
                    <xdr:row>26</xdr:row>
                    <xdr:rowOff>9525</xdr:rowOff>
                  </from>
                  <to>
                    <xdr:col>26</xdr:col>
                    <xdr:colOff>238125</xdr:colOff>
                    <xdr:row>26</xdr:row>
                    <xdr:rowOff>200025</xdr:rowOff>
                  </to>
                </anchor>
              </controlPr>
            </control>
          </mc:Choice>
        </mc:AlternateContent>
        <mc:AlternateContent xmlns:mc="http://schemas.openxmlformats.org/markup-compatibility/2006">
          <mc:Choice Requires="x14">
            <control shapeId="14624" r:id="rId234" name="Check Box 288">
              <controlPr defaultSize="0" autoFill="0" autoLine="0" autoPict="0">
                <anchor moveWithCells="1">
                  <from>
                    <xdr:col>27</xdr:col>
                    <xdr:colOff>28575</xdr:colOff>
                    <xdr:row>26</xdr:row>
                    <xdr:rowOff>9525</xdr:rowOff>
                  </from>
                  <to>
                    <xdr:col>27</xdr:col>
                    <xdr:colOff>238125</xdr:colOff>
                    <xdr:row>26</xdr:row>
                    <xdr:rowOff>200025</xdr:rowOff>
                  </to>
                </anchor>
              </controlPr>
            </control>
          </mc:Choice>
        </mc:AlternateContent>
        <mc:AlternateContent xmlns:mc="http://schemas.openxmlformats.org/markup-compatibility/2006">
          <mc:Choice Requires="x14">
            <control shapeId="14625" r:id="rId235" name="Check Box 289">
              <controlPr defaultSize="0" autoFill="0" autoLine="0" autoPict="0">
                <anchor moveWithCells="1">
                  <from>
                    <xdr:col>16</xdr:col>
                    <xdr:colOff>28575</xdr:colOff>
                    <xdr:row>29</xdr:row>
                    <xdr:rowOff>9525</xdr:rowOff>
                  </from>
                  <to>
                    <xdr:col>16</xdr:col>
                    <xdr:colOff>238125</xdr:colOff>
                    <xdr:row>29</xdr:row>
                    <xdr:rowOff>200025</xdr:rowOff>
                  </to>
                </anchor>
              </controlPr>
            </control>
          </mc:Choice>
        </mc:AlternateContent>
        <mc:AlternateContent xmlns:mc="http://schemas.openxmlformats.org/markup-compatibility/2006">
          <mc:Choice Requires="x14">
            <control shapeId="14626" r:id="rId236" name="Check Box 290">
              <controlPr defaultSize="0" autoFill="0" autoLine="0" autoPict="0">
                <anchor moveWithCells="1">
                  <from>
                    <xdr:col>17</xdr:col>
                    <xdr:colOff>28575</xdr:colOff>
                    <xdr:row>29</xdr:row>
                    <xdr:rowOff>9525</xdr:rowOff>
                  </from>
                  <to>
                    <xdr:col>17</xdr:col>
                    <xdr:colOff>238125</xdr:colOff>
                    <xdr:row>29</xdr:row>
                    <xdr:rowOff>200025</xdr:rowOff>
                  </to>
                </anchor>
              </controlPr>
            </control>
          </mc:Choice>
        </mc:AlternateContent>
        <mc:AlternateContent xmlns:mc="http://schemas.openxmlformats.org/markup-compatibility/2006">
          <mc:Choice Requires="x14">
            <control shapeId="14627" r:id="rId237" name="Check Box 291">
              <controlPr defaultSize="0" autoFill="0" autoLine="0" autoPict="0">
                <anchor moveWithCells="1">
                  <from>
                    <xdr:col>18</xdr:col>
                    <xdr:colOff>28575</xdr:colOff>
                    <xdr:row>29</xdr:row>
                    <xdr:rowOff>9525</xdr:rowOff>
                  </from>
                  <to>
                    <xdr:col>18</xdr:col>
                    <xdr:colOff>238125</xdr:colOff>
                    <xdr:row>29</xdr:row>
                    <xdr:rowOff>200025</xdr:rowOff>
                  </to>
                </anchor>
              </controlPr>
            </control>
          </mc:Choice>
        </mc:AlternateContent>
        <mc:AlternateContent xmlns:mc="http://schemas.openxmlformats.org/markup-compatibility/2006">
          <mc:Choice Requires="x14">
            <control shapeId="14628" r:id="rId238" name="Check Box 292">
              <controlPr defaultSize="0" autoFill="0" autoLine="0" autoPict="0">
                <anchor moveWithCells="1">
                  <from>
                    <xdr:col>19</xdr:col>
                    <xdr:colOff>28575</xdr:colOff>
                    <xdr:row>29</xdr:row>
                    <xdr:rowOff>9525</xdr:rowOff>
                  </from>
                  <to>
                    <xdr:col>19</xdr:col>
                    <xdr:colOff>238125</xdr:colOff>
                    <xdr:row>29</xdr:row>
                    <xdr:rowOff>200025</xdr:rowOff>
                  </to>
                </anchor>
              </controlPr>
            </control>
          </mc:Choice>
        </mc:AlternateContent>
        <mc:AlternateContent xmlns:mc="http://schemas.openxmlformats.org/markup-compatibility/2006">
          <mc:Choice Requires="x14">
            <control shapeId="14629" r:id="rId239" name="Check Box 293">
              <controlPr defaultSize="0" autoFill="0" autoLine="0" autoPict="0">
                <anchor moveWithCells="1">
                  <from>
                    <xdr:col>20</xdr:col>
                    <xdr:colOff>28575</xdr:colOff>
                    <xdr:row>29</xdr:row>
                    <xdr:rowOff>9525</xdr:rowOff>
                  </from>
                  <to>
                    <xdr:col>20</xdr:col>
                    <xdr:colOff>238125</xdr:colOff>
                    <xdr:row>29</xdr:row>
                    <xdr:rowOff>200025</xdr:rowOff>
                  </to>
                </anchor>
              </controlPr>
            </control>
          </mc:Choice>
        </mc:AlternateContent>
        <mc:AlternateContent xmlns:mc="http://schemas.openxmlformats.org/markup-compatibility/2006">
          <mc:Choice Requires="x14">
            <control shapeId="14630" r:id="rId240" name="Check Box 294">
              <controlPr defaultSize="0" autoFill="0" autoLine="0" autoPict="0">
                <anchor moveWithCells="1">
                  <from>
                    <xdr:col>21</xdr:col>
                    <xdr:colOff>28575</xdr:colOff>
                    <xdr:row>29</xdr:row>
                    <xdr:rowOff>9525</xdr:rowOff>
                  </from>
                  <to>
                    <xdr:col>21</xdr:col>
                    <xdr:colOff>238125</xdr:colOff>
                    <xdr:row>29</xdr:row>
                    <xdr:rowOff>200025</xdr:rowOff>
                  </to>
                </anchor>
              </controlPr>
            </control>
          </mc:Choice>
        </mc:AlternateContent>
        <mc:AlternateContent xmlns:mc="http://schemas.openxmlformats.org/markup-compatibility/2006">
          <mc:Choice Requires="x14">
            <control shapeId="14631" r:id="rId241" name="Check Box 295">
              <controlPr defaultSize="0" autoFill="0" autoLine="0" autoPict="0">
                <anchor moveWithCells="1">
                  <from>
                    <xdr:col>22</xdr:col>
                    <xdr:colOff>28575</xdr:colOff>
                    <xdr:row>29</xdr:row>
                    <xdr:rowOff>9525</xdr:rowOff>
                  </from>
                  <to>
                    <xdr:col>22</xdr:col>
                    <xdr:colOff>238125</xdr:colOff>
                    <xdr:row>29</xdr:row>
                    <xdr:rowOff>200025</xdr:rowOff>
                  </to>
                </anchor>
              </controlPr>
            </control>
          </mc:Choice>
        </mc:AlternateContent>
        <mc:AlternateContent xmlns:mc="http://schemas.openxmlformats.org/markup-compatibility/2006">
          <mc:Choice Requires="x14">
            <control shapeId="14632" r:id="rId242" name="Check Box 296">
              <controlPr defaultSize="0" autoFill="0" autoLine="0" autoPict="0">
                <anchor moveWithCells="1">
                  <from>
                    <xdr:col>23</xdr:col>
                    <xdr:colOff>28575</xdr:colOff>
                    <xdr:row>29</xdr:row>
                    <xdr:rowOff>9525</xdr:rowOff>
                  </from>
                  <to>
                    <xdr:col>23</xdr:col>
                    <xdr:colOff>238125</xdr:colOff>
                    <xdr:row>29</xdr:row>
                    <xdr:rowOff>200025</xdr:rowOff>
                  </to>
                </anchor>
              </controlPr>
            </control>
          </mc:Choice>
        </mc:AlternateContent>
        <mc:AlternateContent xmlns:mc="http://schemas.openxmlformats.org/markup-compatibility/2006">
          <mc:Choice Requires="x14">
            <control shapeId="14633" r:id="rId243" name="Check Box 297">
              <controlPr defaultSize="0" autoFill="0" autoLine="0" autoPict="0">
                <anchor moveWithCells="1">
                  <from>
                    <xdr:col>24</xdr:col>
                    <xdr:colOff>28575</xdr:colOff>
                    <xdr:row>29</xdr:row>
                    <xdr:rowOff>9525</xdr:rowOff>
                  </from>
                  <to>
                    <xdr:col>24</xdr:col>
                    <xdr:colOff>238125</xdr:colOff>
                    <xdr:row>29</xdr:row>
                    <xdr:rowOff>200025</xdr:rowOff>
                  </to>
                </anchor>
              </controlPr>
            </control>
          </mc:Choice>
        </mc:AlternateContent>
        <mc:AlternateContent xmlns:mc="http://schemas.openxmlformats.org/markup-compatibility/2006">
          <mc:Choice Requires="x14">
            <control shapeId="14634" r:id="rId244" name="Check Box 298">
              <controlPr defaultSize="0" autoFill="0" autoLine="0" autoPict="0">
                <anchor moveWithCells="1">
                  <from>
                    <xdr:col>25</xdr:col>
                    <xdr:colOff>28575</xdr:colOff>
                    <xdr:row>29</xdr:row>
                    <xdr:rowOff>9525</xdr:rowOff>
                  </from>
                  <to>
                    <xdr:col>25</xdr:col>
                    <xdr:colOff>238125</xdr:colOff>
                    <xdr:row>29</xdr:row>
                    <xdr:rowOff>200025</xdr:rowOff>
                  </to>
                </anchor>
              </controlPr>
            </control>
          </mc:Choice>
        </mc:AlternateContent>
        <mc:AlternateContent xmlns:mc="http://schemas.openxmlformats.org/markup-compatibility/2006">
          <mc:Choice Requires="x14">
            <control shapeId="14635" r:id="rId245" name="Check Box 299">
              <controlPr defaultSize="0" autoFill="0" autoLine="0" autoPict="0">
                <anchor moveWithCells="1">
                  <from>
                    <xdr:col>26</xdr:col>
                    <xdr:colOff>28575</xdr:colOff>
                    <xdr:row>29</xdr:row>
                    <xdr:rowOff>9525</xdr:rowOff>
                  </from>
                  <to>
                    <xdr:col>26</xdr:col>
                    <xdr:colOff>238125</xdr:colOff>
                    <xdr:row>29</xdr:row>
                    <xdr:rowOff>200025</xdr:rowOff>
                  </to>
                </anchor>
              </controlPr>
            </control>
          </mc:Choice>
        </mc:AlternateContent>
        <mc:AlternateContent xmlns:mc="http://schemas.openxmlformats.org/markup-compatibility/2006">
          <mc:Choice Requires="x14">
            <control shapeId="14636" r:id="rId246" name="Check Box 300">
              <controlPr defaultSize="0" autoFill="0" autoLine="0" autoPict="0">
                <anchor moveWithCells="1">
                  <from>
                    <xdr:col>27</xdr:col>
                    <xdr:colOff>28575</xdr:colOff>
                    <xdr:row>29</xdr:row>
                    <xdr:rowOff>9525</xdr:rowOff>
                  </from>
                  <to>
                    <xdr:col>27</xdr:col>
                    <xdr:colOff>238125</xdr:colOff>
                    <xdr:row>29</xdr:row>
                    <xdr:rowOff>200025</xdr:rowOff>
                  </to>
                </anchor>
              </controlPr>
            </control>
          </mc:Choice>
        </mc:AlternateContent>
        <mc:AlternateContent xmlns:mc="http://schemas.openxmlformats.org/markup-compatibility/2006">
          <mc:Choice Requires="x14">
            <control shapeId="14637" r:id="rId247" name="Check Box 301">
              <controlPr defaultSize="0" autoFill="0" autoLine="0" autoPict="0">
                <anchor moveWithCells="1">
                  <from>
                    <xdr:col>16</xdr:col>
                    <xdr:colOff>28575</xdr:colOff>
                    <xdr:row>30</xdr:row>
                    <xdr:rowOff>9525</xdr:rowOff>
                  </from>
                  <to>
                    <xdr:col>16</xdr:col>
                    <xdr:colOff>238125</xdr:colOff>
                    <xdr:row>30</xdr:row>
                    <xdr:rowOff>200025</xdr:rowOff>
                  </to>
                </anchor>
              </controlPr>
            </control>
          </mc:Choice>
        </mc:AlternateContent>
        <mc:AlternateContent xmlns:mc="http://schemas.openxmlformats.org/markup-compatibility/2006">
          <mc:Choice Requires="x14">
            <control shapeId="14638" r:id="rId248" name="Check Box 302">
              <controlPr defaultSize="0" autoFill="0" autoLine="0" autoPict="0">
                <anchor moveWithCells="1">
                  <from>
                    <xdr:col>17</xdr:col>
                    <xdr:colOff>28575</xdr:colOff>
                    <xdr:row>30</xdr:row>
                    <xdr:rowOff>9525</xdr:rowOff>
                  </from>
                  <to>
                    <xdr:col>17</xdr:col>
                    <xdr:colOff>238125</xdr:colOff>
                    <xdr:row>30</xdr:row>
                    <xdr:rowOff>200025</xdr:rowOff>
                  </to>
                </anchor>
              </controlPr>
            </control>
          </mc:Choice>
        </mc:AlternateContent>
        <mc:AlternateContent xmlns:mc="http://schemas.openxmlformats.org/markup-compatibility/2006">
          <mc:Choice Requires="x14">
            <control shapeId="14639" r:id="rId249" name="Check Box 303">
              <controlPr defaultSize="0" autoFill="0" autoLine="0" autoPict="0">
                <anchor moveWithCells="1">
                  <from>
                    <xdr:col>18</xdr:col>
                    <xdr:colOff>28575</xdr:colOff>
                    <xdr:row>30</xdr:row>
                    <xdr:rowOff>9525</xdr:rowOff>
                  </from>
                  <to>
                    <xdr:col>18</xdr:col>
                    <xdr:colOff>238125</xdr:colOff>
                    <xdr:row>30</xdr:row>
                    <xdr:rowOff>200025</xdr:rowOff>
                  </to>
                </anchor>
              </controlPr>
            </control>
          </mc:Choice>
        </mc:AlternateContent>
        <mc:AlternateContent xmlns:mc="http://schemas.openxmlformats.org/markup-compatibility/2006">
          <mc:Choice Requires="x14">
            <control shapeId="14640" r:id="rId250" name="Check Box 304">
              <controlPr defaultSize="0" autoFill="0" autoLine="0" autoPict="0">
                <anchor moveWithCells="1">
                  <from>
                    <xdr:col>19</xdr:col>
                    <xdr:colOff>28575</xdr:colOff>
                    <xdr:row>30</xdr:row>
                    <xdr:rowOff>9525</xdr:rowOff>
                  </from>
                  <to>
                    <xdr:col>19</xdr:col>
                    <xdr:colOff>238125</xdr:colOff>
                    <xdr:row>30</xdr:row>
                    <xdr:rowOff>200025</xdr:rowOff>
                  </to>
                </anchor>
              </controlPr>
            </control>
          </mc:Choice>
        </mc:AlternateContent>
        <mc:AlternateContent xmlns:mc="http://schemas.openxmlformats.org/markup-compatibility/2006">
          <mc:Choice Requires="x14">
            <control shapeId="14641" r:id="rId251" name="Check Box 305">
              <controlPr defaultSize="0" autoFill="0" autoLine="0" autoPict="0">
                <anchor moveWithCells="1">
                  <from>
                    <xdr:col>20</xdr:col>
                    <xdr:colOff>28575</xdr:colOff>
                    <xdr:row>30</xdr:row>
                    <xdr:rowOff>9525</xdr:rowOff>
                  </from>
                  <to>
                    <xdr:col>20</xdr:col>
                    <xdr:colOff>238125</xdr:colOff>
                    <xdr:row>30</xdr:row>
                    <xdr:rowOff>200025</xdr:rowOff>
                  </to>
                </anchor>
              </controlPr>
            </control>
          </mc:Choice>
        </mc:AlternateContent>
        <mc:AlternateContent xmlns:mc="http://schemas.openxmlformats.org/markup-compatibility/2006">
          <mc:Choice Requires="x14">
            <control shapeId="14642" r:id="rId252" name="Check Box 306">
              <controlPr defaultSize="0" autoFill="0" autoLine="0" autoPict="0">
                <anchor moveWithCells="1">
                  <from>
                    <xdr:col>21</xdr:col>
                    <xdr:colOff>28575</xdr:colOff>
                    <xdr:row>30</xdr:row>
                    <xdr:rowOff>9525</xdr:rowOff>
                  </from>
                  <to>
                    <xdr:col>21</xdr:col>
                    <xdr:colOff>238125</xdr:colOff>
                    <xdr:row>30</xdr:row>
                    <xdr:rowOff>200025</xdr:rowOff>
                  </to>
                </anchor>
              </controlPr>
            </control>
          </mc:Choice>
        </mc:AlternateContent>
        <mc:AlternateContent xmlns:mc="http://schemas.openxmlformats.org/markup-compatibility/2006">
          <mc:Choice Requires="x14">
            <control shapeId="14643" r:id="rId253" name="Check Box 307">
              <controlPr defaultSize="0" autoFill="0" autoLine="0" autoPict="0">
                <anchor moveWithCells="1">
                  <from>
                    <xdr:col>22</xdr:col>
                    <xdr:colOff>28575</xdr:colOff>
                    <xdr:row>30</xdr:row>
                    <xdr:rowOff>9525</xdr:rowOff>
                  </from>
                  <to>
                    <xdr:col>22</xdr:col>
                    <xdr:colOff>238125</xdr:colOff>
                    <xdr:row>30</xdr:row>
                    <xdr:rowOff>200025</xdr:rowOff>
                  </to>
                </anchor>
              </controlPr>
            </control>
          </mc:Choice>
        </mc:AlternateContent>
        <mc:AlternateContent xmlns:mc="http://schemas.openxmlformats.org/markup-compatibility/2006">
          <mc:Choice Requires="x14">
            <control shapeId="14644" r:id="rId254" name="Check Box 308">
              <controlPr defaultSize="0" autoFill="0" autoLine="0" autoPict="0">
                <anchor moveWithCells="1">
                  <from>
                    <xdr:col>23</xdr:col>
                    <xdr:colOff>28575</xdr:colOff>
                    <xdr:row>30</xdr:row>
                    <xdr:rowOff>9525</xdr:rowOff>
                  </from>
                  <to>
                    <xdr:col>23</xdr:col>
                    <xdr:colOff>238125</xdr:colOff>
                    <xdr:row>30</xdr:row>
                    <xdr:rowOff>200025</xdr:rowOff>
                  </to>
                </anchor>
              </controlPr>
            </control>
          </mc:Choice>
        </mc:AlternateContent>
        <mc:AlternateContent xmlns:mc="http://schemas.openxmlformats.org/markup-compatibility/2006">
          <mc:Choice Requires="x14">
            <control shapeId="14645" r:id="rId255" name="Check Box 309">
              <controlPr defaultSize="0" autoFill="0" autoLine="0" autoPict="0">
                <anchor moveWithCells="1">
                  <from>
                    <xdr:col>24</xdr:col>
                    <xdr:colOff>28575</xdr:colOff>
                    <xdr:row>30</xdr:row>
                    <xdr:rowOff>9525</xdr:rowOff>
                  </from>
                  <to>
                    <xdr:col>24</xdr:col>
                    <xdr:colOff>238125</xdr:colOff>
                    <xdr:row>30</xdr:row>
                    <xdr:rowOff>200025</xdr:rowOff>
                  </to>
                </anchor>
              </controlPr>
            </control>
          </mc:Choice>
        </mc:AlternateContent>
        <mc:AlternateContent xmlns:mc="http://schemas.openxmlformats.org/markup-compatibility/2006">
          <mc:Choice Requires="x14">
            <control shapeId="14646" r:id="rId256" name="Check Box 310">
              <controlPr defaultSize="0" autoFill="0" autoLine="0" autoPict="0">
                <anchor moveWithCells="1">
                  <from>
                    <xdr:col>25</xdr:col>
                    <xdr:colOff>28575</xdr:colOff>
                    <xdr:row>30</xdr:row>
                    <xdr:rowOff>9525</xdr:rowOff>
                  </from>
                  <to>
                    <xdr:col>25</xdr:col>
                    <xdr:colOff>238125</xdr:colOff>
                    <xdr:row>30</xdr:row>
                    <xdr:rowOff>200025</xdr:rowOff>
                  </to>
                </anchor>
              </controlPr>
            </control>
          </mc:Choice>
        </mc:AlternateContent>
        <mc:AlternateContent xmlns:mc="http://schemas.openxmlformats.org/markup-compatibility/2006">
          <mc:Choice Requires="x14">
            <control shapeId="14647" r:id="rId257" name="Check Box 311">
              <controlPr defaultSize="0" autoFill="0" autoLine="0" autoPict="0">
                <anchor moveWithCells="1">
                  <from>
                    <xdr:col>26</xdr:col>
                    <xdr:colOff>28575</xdr:colOff>
                    <xdr:row>30</xdr:row>
                    <xdr:rowOff>9525</xdr:rowOff>
                  </from>
                  <to>
                    <xdr:col>26</xdr:col>
                    <xdr:colOff>238125</xdr:colOff>
                    <xdr:row>30</xdr:row>
                    <xdr:rowOff>200025</xdr:rowOff>
                  </to>
                </anchor>
              </controlPr>
            </control>
          </mc:Choice>
        </mc:AlternateContent>
        <mc:AlternateContent xmlns:mc="http://schemas.openxmlformats.org/markup-compatibility/2006">
          <mc:Choice Requires="x14">
            <control shapeId="14648" r:id="rId258" name="Check Box 312">
              <controlPr defaultSize="0" autoFill="0" autoLine="0" autoPict="0">
                <anchor moveWithCells="1">
                  <from>
                    <xdr:col>27</xdr:col>
                    <xdr:colOff>28575</xdr:colOff>
                    <xdr:row>30</xdr:row>
                    <xdr:rowOff>9525</xdr:rowOff>
                  </from>
                  <to>
                    <xdr:col>27</xdr:col>
                    <xdr:colOff>238125</xdr:colOff>
                    <xdr:row>30</xdr:row>
                    <xdr:rowOff>200025</xdr:rowOff>
                  </to>
                </anchor>
              </controlPr>
            </control>
          </mc:Choice>
        </mc:AlternateContent>
        <mc:AlternateContent xmlns:mc="http://schemas.openxmlformats.org/markup-compatibility/2006">
          <mc:Choice Requires="x14">
            <control shapeId="14649" r:id="rId259" name="Check Box 313">
              <controlPr defaultSize="0" autoFill="0" autoLine="0" autoPict="0">
                <anchor moveWithCells="1">
                  <from>
                    <xdr:col>16</xdr:col>
                    <xdr:colOff>28575</xdr:colOff>
                    <xdr:row>34</xdr:row>
                    <xdr:rowOff>9525</xdr:rowOff>
                  </from>
                  <to>
                    <xdr:col>16</xdr:col>
                    <xdr:colOff>238125</xdr:colOff>
                    <xdr:row>34</xdr:row>
                    <xdr:rowOff>200025</xdr:rowOff>
                  </to>
                </anchor>
              </controlPr>
            </control>
          </mc:Choice>
        </mc:AlternateContent>
        <mc:AlternateContent xmlns:mc="http://schemas.openxmlformats.org/markup-compatibility/2006">
          <mc:Choice Requires="x14">
            <control shapeId="14650" r:id="rId260" name="Check Box 314">
              <controlPr defaultSize="0" autoFill="0" autoLine="0" autoPict="0">
                <anchor moveWithCells="1">
                  <from>
                    <xdr:col>17</xdr:col>
                    <xdr:colOff>28575</xdr:colOff>
                    <xdr:row>34</xdr:row>
                    <xdr:rowOff>9525</xdr:rowOff>
                  </from>
                  <to>
                    <xdr:col>17</xdr:col>
                    <xdr:colOff>238125</xdr:colOff>
                    <xdr:row>34</xdr:row>
                    <xdr:rowOff>200025</xdr:rowOff>
                  </to>
                </anchor>
              </controlPr>
            </control>
          </mc:Choice>
        </mc:AlternateContent>
        <mc:AlternateContent xmlns:mc="http://schemas.openxmlformats.org/markup-compatibility/2006">
          <mc:Choice Requires="x14">
            <control shapeId="14651" r:id="rId261" name="Check Box 315">
              <controlPr defaultSize="0" autoFill="0" autoLine="0" autoPict="0">
                <anchor moveWithCells="1">
                  <from>
                    <xdr:col>18</xdr:col>
                    <xdr:colOff>28575</xdr:colOff>
                    <xdr:row>34</xdr:row>
                    <xdr:rowOff>9525</xdr:rowOff>
                  </from>
                  <to>
                    <xdr:col>18</xdr:col>
                    <xdr:colOff>238125</xdr:colOff>
                    <xdr:row>34</xdr:row>
                    <xdr:rowOff>200025</xdr:rowOff>
                  </to>
                </anchor>
              </controlPr>
            </control>
          </mc:Choice>
        </mc:AlternateContent>
        <mc:AlternateContent xmlns:mc="http://schemas.openxmlformats.org/markup-compatibility/2006">
          <mc:Choice Requires="x14">
            <control shapeId="14652" r:id="rId262" name="Check Box 316">
              <controlPr defaultSize="0" autoFill="0" autoLine="0" autoPict="0">
                <anchor moveWithCells="1">
                  <from>
                    <xdr:col>19</xdr:col>
                    <xdr:colOff>28575</xdr:colOff>
                    <xdr:row>34</xdr:row>
                    <xdr:rowOff>9525</xdr:rowOff>
                  </from>
                  <to>
                    <xdr:col>19</xdr:col>
                    <xdr:colOff>238125</xdr:colOff>
                    <xdr:row>34</xdr:row>
                    <xdr:rowOff>200025</xdr:rowOff>
                  </to>
                </anchor>
              </controlPr>
            </control>
          </mc:Choice>
        </mc:AlternateContent>
        <mc:AlternateContent xmlns:mc="http://schemas.openxmlformats.org/markup-compatibility/2006">
          <mc:Choice Requires="x14">
            <control shapeId="14653" r:id="rId263" name="Check Box 317">
              <controlPr defaultSize="0" autoFill="0" autoLine="0" autoPict="0">
                <anchor moveWithCells="1">
                  <from>
                    <xdr:col>20</xdr:col>
                    <xdr:colOff>28575</xdr:colOff>
                    <xdr:row>34</xdr:row>
                    <xdr:rowOff>9525</xdr:rowOff>
                  </from>
                  <to>
                    <xdr:col>20</xdr:col>
                    <xdr:colOff>238125</xdr:colOff>
                    <xdr:row>34</xdr:row>
                    <xdr:rowOff>200025</xdr:rowOff>
                  </to>
                </anchor>
              </controlPr>
            </control>
          </mc:Choice>
        </mc:AlternateContent>
        <mc:AlternateContent xmlns:mc="http://schemas.openxmlformats.org/markup-compatibility/2006">
          <mc:Choice Requires="x14">
            <control shapeId="14654" r:id="rId264" name="Check Box 318">
              <controlPr defaultSize="0" autoFill="0" autoLine="0" autoPict="0">
                <anchor moveWithCells="1">
                  <from>
                    <xdr:col>21</xdr:col>
                    <xdr:colOff>28575</xdr:colOff>
                    <xdr:row>34</xdr:row>
                    <xdr:rowOff>9525</xdr:rowOff>
                  </from>
                  <to>
                    <xdr:col>21</xdr:col>
                    <xdr:colOff>238125</xdr:colOff>
                    <xdr:row>34</xdr:row>
                    <xdr:rowOff>200025</xdr:rowOff>
                  </to>
                </anchor>
              </controlPr>
            </control>
          </mc:Choice>
        </mc:AlternateContent>
        <mc:AlternateContent xmlns:mc="http://schemas.openxmlformats.org/markup-compatibility/2006">
          <mc:Choice Requires="x14">
            <control shapeId="14655" r:id="rId265" name="Check Box 319">
              <controlPr defaultSize="0" autoFill="0" autoLine="0" autoPict="0">
                <anchor moveWithCells="1">
                  <from>
                    <xdr:col>22</xdr:col>
                    <xdr:colOff>28575</xdr:colOff>
                    <xdr:row>34</xdr:row>
                    <xdr:rowOff>9525</xdr:rowOff>
                  </from>
                  <to>
                    <xdr:col>22</xdr:col>
                    <xdr:colOff>238125</xdr:colOff>
                    <xdr:row>34</xdr:row>
                    <xdr:rowOff>200025</xdr:rowOff>
                  </to>
                </anchor>
              </controlPr>
            </control>
          </mc:Choice>
        </mc:AlternateContent>
        <mc:AlternateContent xmlns:mc="http://schemas.openxmlformats.org/markup-compatibility/2006">
          <mc:Choice Requires="x14">
            <control shapeId="14656" r:id="rId266" name="Check Box 320">
              <controlPr defaultSize="0" autoFill="0" autoLine="0" autoPict="0">
                <anchor moveWithCells="1">
                  <from>
                    <xdr:col>23</xdr:col>
                    <xdr:colOff>28575</xdr:colOff>
                    <xdr:row>34</xdr:row>
                    <xdr:rowOff>9525</xdr:rowOff>
                  </from>
                  <to>
                    <xdr:col>23</xdr:col>
                    <xdr:colOff>238125</xdr:colOff>
                    <xdr:row>34</xdr:row>
                    <xdr:rowOff>200025</xdr:rowOff>
                  </to>
                </anchor>
              </controlPr>
            </control>
          </mc:Choice>
        </mc:AlternateContent>
        <mc:AlternateContent xmlns:mc="http://schemas.openxmlformats.org/markup-compatibility/2006">
          <mc:Choice Requires="x14">
            <control shapeId="14657" r:id="rId267" name="Check Box 321">
              <controlPr defaultSize="0" autoFill="0" autoLine="0" autoPict="0">
                <anchor moveWithCells="1">
                  <from>
                    <xdr:col>24</xdr:col>
                    <xdr:colOff>28575</xdr:colOff>
                    <xdr:row>34</xdr:row>
                    <xdr:rowOff>9525</xdr:rowOff>
                  </from>
                  <to>
                    <xdr:col>24</xdr:col>
                    <xdr:colOff>238125</xdr:colOff>
                    <xdr:row>34</xdr:row>
                    <xdr:rowOff>200025</xdr:rowOff>
                  </to>
                </anchor>
              </controlPr>
            </control>
          </mc:Choice>
        </mc:AlternateContent>
        <mc:AlternateContent xmlns:mc="http://schemas.openxmlformats.org/markup-compatibility/2006">
          <mc:Choice Requires="x14">
            <control shapeId="14658" r:id="rId268" name="Check Box 322">
              <controlPr defaultSize="0" autoFill="0" autoLine="0" autoPict="0">
                <anchor moveWithCells="1">
                  <from>
                    <xdr:col>25</xdr:col>
                    <xdr:colOff>28575</xdr:colOff>
                    <xdr:row>34</xdr:row>
                    <xdr:rowOff>9525</xdr:rowOff>
                  </from>
                  <to>
                    <xdr:col>25</xdr:col>
                    <xdr:colOff>238125</xdr:colOff>
                    <xdr:row>34</xdr:row>
                    <xdr:rowOff>200025</xdr:rowOff>
                  </to>
                </anchor>
              </controlPr>
            </control>
          </mc:Choice>
        </mc:AlternateContent>
        <mc:AlternateContent xmlns:mc="http://schemas.openxmlformats.org/markup-compatibility/2006">
          <mc:Choice Requires="x14">
            <control shapeId="14659" r:id="rId269" name="Check Box 323">
              <controlPr defaultSize="0" autoFill="0" autoLine="0" autoPict="0">
                <anchor moveWithCells="1">
                  <from>
                    <xdr:col>26</xdr:col>
                    <xdr:colOff>28575</xdr:colOff>
                    <xdr:row>34</xdr:row>
                    <xdr:rowOff>9525</xdr:rowOff>
                  </from>
                  <to>
                    <xdr:col>26</xdr:col>
                    <xdr:colOff>238125</xdr:colOff>
                    <xdr:row>34</xdr:row>
                    <xdr:rowOff>200025</xdr:rowOff>
                  </to>
                </anchor>
              </controlPr>
            </control>
          </mc:Choice>
        </mc:AlternateContent>
        <mc:AlternateContent xmlns:mc="http://schemas.openxmlformats.org/markup-compatibility/2006">
          <mc:Choice Requires="x14">
            <control shapeId="14660" r:id="rId270" name="Check Box 324">
              <controlPr defaultSize="0" autoFill="0" autoLine="0" autoPict="0">
                <anchor moveWithCells="1">
                  <from>
                    <xdr:col>27</xdr:col>
                    <xdr:colOff>28575</xdr:colOff>
                    <xdr:row>34</xdr:row>
                    <xdr:rowOff>9525</xdr:rowOff>
                  </from>
                  <to>
                    <xdr:col>27</xdr:col>
                    <xdr:colOff>238125</xdr:colOff>
                    <xdr:row>34</xdr:row>
                    <xdr:rowOff>200025</xdr:rowOff>
                  </to>
                </anchor>
              </controlPr>
            </control>
          </mc:Choice>
        </mc:AlternateContent>
        <mc:AlternateContent xmlns:mc="http://schemas.openxmlformats.org/markup-compatibility/2006">
          <mc:Choice Requires="x14">
            <control shapeId="14661" r:id="rId271" name="Check Box 325">
              <controlPr defaultSize="0" autoFill="0" autoLine="0" autoPict="0">
                <anchor moveWithCells="1">
                  <from>
                    <xdr:col>16</xdr:col>
                    <xdr:colOff>28575</xdr:colOff>
                    <xdr:row>35</xdr:row>
                    <xdr:rowOff>9525</xdr:rowOff>
                  </from>
                  <to>
                    <xdr:col>16</xdr:col>
                    <xdr:colOff>238125</xdr:colOff>
                    <xdr:row>35</xdr:row>
                    <xdr:rowOff>200025</xdr:rowOff>
                  </to>
                </anchor>
              </controlPr>
            </control>
          </mc:Choice>
        </mc:AlternateContent>
        <mc:AlternateContent xmlns:mc="http://schemas.openxmlformats.org/markup-compatibility/2006">
          <mc:Choice Requires="x14">
            <control shapeId="14662" r:id="rId272" name="Check Box 326">
              <controlPr defaultSize="0" autoFill="0" autoLine="0" autoPict="0">
                <anchor moveWithCells="1">
                  <from>
                    <xdr:col>17</xdr:col>
                    <xdr:colOff>28575</xdr:colOff>
                    <xdr:row>35</xdr:row>
                    <xdr:rowOff>9525</xdr:rowOff>
                  </from>
                  <to>
                    <xdr:col>17</xdr:col>
                    <xdr:colOff>238125</xdr:colOff>
                    <xdr:row>35</xdr:row>
                    <xdr:rowOff>200025</xdr:rowOff>
                  </to>
                </anchor>
              </controlPr>
            </control>
          </mc:Choice>
        </mc:AlternateContent>
        <mc:AlternateContent xmlns:mc="http://schemas.openxmlformats.org/markup-compatibility/2006">
          <mc:Choice Requires="x14">
            <control shapeId="14663" r:id="rId273" name="Check Box 327">
              <controlPr defaultSize="0" autoFill="0" autoLine="0" autoPict="0">
                <anchor moveWithCells="1">
                  <from>
                    <xdr:col>18</xdr:col>
                    <xdr:colOff>28575</xdr:colOff>
                    <xdr:row>35</xdr:row>
                    <xdr:rowOff>9525</xdr:rowOff>
                  </from>
                  <to>
                    <xdr:col>18</xdr:col>
                    <xdr:colOff>238125</xdr:colOff>
                    <xdr:row>35</xdr:row>
                    <xdr:rowOff>200025</xdr:rowOff>
                  </to>
                </anchor>
              </controlPr>
            </control>
          </mc:Choice>
        </mc:AlternateContent>
        <mc:AlternateContent xmlns:mc="http://schemas.openxmlformats.org/markup-compatibility/2006">
          <mc:Choice Requires="x14">
            <control shapeId="14664" r:id="rId274" name="Check Box 328">
              <controlPr defaultSize="0" autoFill="0" autoLine="0" autoPict="0">
                <anchor moveWithCells="1">
                  <from>
                    <xdr:col>19</xdr:col>
                    <xdr:colOff>28575</xdr:colOff>
                    <xdr:row>35</xdr:row>
                    <xdr:rowOff>9525</xdr:rowOff>
                  </from>
                  <to>
                    <xdr:col>19</xdr:col>
                    <xdr:colOff>238125</xdr:colOff>
                    <xdr:row>35</xdr:row>
                    <xdr:rowOff>200025</xdr:rowOff>
                  </to>
                </anchor>
              </controlPr>
            </control>
          </mc:Choice>
        </mc:AlternateContent>
        <mc:AlternateContent xmlns:mc="http://schemas.openxmlformats.org/markup-compatibility/2006">
          <mc:Choice Requires="x14">
            <control shapeId="14665" r:id="rId275" name="Check Box 329">
              <controlPr defaultSize="0" autoFill="0" autoLine="0" autoPict="0">
                <anchor moveWithCells="1">
                  <from>
                    <xdr:col>20</xdr:col>
                    <xdr:colOff>28575</xdr:colOff>
                    <xdr:row>35</xdr:row>
                    <xdr:rowOff>9525</xdr:rowOff>
                  </from>
                  <to>
                    <xdr:col>20</xdr:col>
                    <xdr:colOff>238125</xdr:colOff>
                    <xdr:row>35</xdr:row>
                    <xdr:rowOff>200025</xdr:rowOff>
                  </to>
                </anchor>
              </controlPr>
            </control>
          </mc:Choice>
        </mc:AlternateContent>
        <mc:AlternateContent xmlns:mc="http://schemas.openxmlformats.org/markup-compatibility/2006">
          <mc:Choice Requires="x14">
            <control shapeId="14666" r:id="rId276" name="Check Box 330">
              <controlPr defaultSize="0" autoFill="0" autoLine="0" autoPict="0">
                <anchor moveWithCells="1">
                  <from>
                    <xdr:col>21</xdr:col>
                    <xdr:colOff>28575</xdr:colOff>
                    <xdr:row>35</xdr:row>
                    <xdr:rowOff>9525</xdr:rowOff>
                  </from>
                  <to>
                    <xdr:col>21</xdr:col>
                    <xdr:colOff>238125</xdr:colOff>
                    <xdr:row>35</xdr:row>
                    <xdr:rowOff>200025</xdr:rowOff>
                  </to>
                </anchor>
              </controlPr>
            </control>
          </mc:Choice>
        </mc:AlternateContent>
        <mc:AlternateContent xmlns:mc="http://schemas.openxmlformats.org/markup-compatibility/2006">
          <mc:Choice Requires="x14">
            <control shapeId="14667" r:id="rId277" name="Check Box 331">
              <controlPr defaultSize="0" autoFill="0" autoLine="0" autoPict="0">
                <anchor moveWithCells="1">
                  <from>
                    <xdr:col>22</xdr:col>
                    <xdr:colOff>28575</xdr:colOff>
                    <xdr:row>35</xdr:row>
                    <xdr:rowOff>9525</xdr:rowOff>
                  </from>
                  <to>
                    <xdr:col>22</xdr:col>
                    <xdr:colOff>238125</xdr:colOff>
                    <xdr:row>35</xdr:row>
                    <xdr:rowOff>200025</xdr:rowOff>
                  </to>
                </anchor>
              </controlPr>
            </control>
          </mc:Choice>
        </mc:AlternateContent>
        <mc:AlternateContent xmlns:mc="http://schemas.openxmlformats.org/markup-compatibility/2006">
          <mc:Choice Requires="x14">
            <control shapeId="14668" r:id="rId278" name="Check Box 332">
              <controlPr defaultSize="0" autoFill="0" autoLine="0" autoPict="0">
                <anchor moveWithCells="1">
                  <from>
                    <xdr:col>23</xdr:col>
                    <xdr:colOff>28575</xdr:colOff>
                    <xdr:row>35</xdr:row>
                    <xdr:rowOff>9525</xdr:rowOff>
                  </from>
                  <to>
                    <xdr:col>23</xdr:col>
                    <xdr:colOff>238125</xdr:colOff>
                    <xdr:row>35</xdr:row>
                    <xdr:rowOff>200025</xdr:rowOff>
                  </to>
                </anchor>
              </controlPr>
            </control>
          </mc:Choice>
        </mc:AlternateContent>
        <mc:AlternateContent xmlns:mc="http://schemas.openxmlformats.org/markup-compatibility/2006">
          <mc:Choice Requires="x14">
            <control shapeId="14669" r:id="rId279" name="Check Box 333">
              <controlPr defaultSize="0" autoFill="0" autoLine="0" autoPict="0">
                <anchor moveWithCells="1">
                  <from>
                    <xdr:col>24</xdr:col>
                    <xdr:colOff>28575</xdr:colOff>
                    <xdr:row>35</xdr:row>
                    <xdr:rowOff>9525</xdr:rowOff>
                  </from>
                  <to>
                    <xdr:col>24</xdr:col>
                    <xdr:colOff>238125</xdr:colOff>
                    <xdr:row>35</xdr:row>
                    <xdr:rowOff>200025</xdr:rowOff>
                  </to>
                </anchor>
              </controlPr>
            </control>
          </mc:Choice>
        </mc:AlternateContent>
        <mc:AlternateContent xmlns:mc="http://schemas.openxmlformats.org/markup-compatibility/2006">
          <mc:Choice Requires="x14">
            <control shapeId="14670" r:id="rId280" name="Check Box 334">
              <controlPr defaultSize="0" autoFill="0" autoLine="0" autoPict="0">
                <anchor moveWithCells="1">
                  <from>
                    <xdr:col>25</xdr:col>
                    <xdr:colOff>28575</xdr:colOff>
                    <xdr:row>35</xdr:row>
                    <xdr:rowOff>9525</xdr:rowOff>
                  </from>
                  <to>
                    <xdr:col>25</xdr:col>
                    <xdr:colOff>238125</xdr:colOff>
                    <xdr:row>35</xdr:row>
                    <xdr:rowOff>200025</xdr:rowOff>
                  </to>
                </anchor>
              </controlPr>
            </control>
          </mc:Choice>
        </mc:AlternateContent>
        <mc:AlternateContent xmlns:mc="http://schemas.openxmlformats.org/markup-compatibility/2006">
          <mc:Choice Requires="x14">
            <control shapeId="14671" r:id="rId281" name="Check Box 335">
              <controlPr defaultSize="0" autoFill="0" autoLine="0" autoPict="0">
                <anchor moveWithCells="1">
                  <from>
                    <xdr:col>26</xdr:col>
                    <xdr:colOff>28575</xdr:colOff>
                    <xdr:row>35</xdr:row>
                    <xdr:rowOff>9525</xdr:rowOff>
                  </from>
                  <to>
                    <xdr:col>26</xdr:col>
                    <xdr:colOff>238125</xdr:colOff>
                    <xdr:row>35</xdr:row>
                    <xdr:rowOff>200025</xdr:rowOff>
                  </to>
                </anchor>
              </controlPr>
            </control>
          </mc:Choice>
        </mc:AlternateContent>
        <mc:AlternateContent xmlns:mc="http://schemas.openxmlformats.org/markup-compatibility/2006">
          <mc:Choice Requires="x14">
            <control shapeId="14672" r:id="rId282" name="Check Box 336">
              <controlPr defaultSize="0" autoFill="0" autoLine="0" autoPict="0">
                <anchor moveWithCells="1">
                  <from>
                    <xdr:col>27</xdr:col>
                    <xdr:colOff>28575</xdr:colOff>
                    <xdr:row>35</xdr:row>
                    <xdr:rowOff>9525</xdr:rowOff>
                  </from>
                  <to>
                    <xdr:col>27</xdr:col>
                    <xdr:colOff>238125</xdr:colOff>
                    <xdr:row>35</xdr:row>
                    <xdr:rowOff>200025</xdr:rowOff>
                  </to>
                </anchor>
              </controlPr>
            </control>
          </mc:Choice>
        </mc:AlternateContent>
        <mc:AlternateContent xmlns:mc="http://schemas.openxmlformats.org/markup-compatibility/2006">
          <mc:Choice Requires="x14">
            <control shapeId="14853" r:id="rId283" name="Check Box 517">
              <controlPr defaultSize="0" autoFill="0" autoLine="0" autoPict="0">
                <anchor moveWithCells="1">
                  <from>
                    <xdr:col>16</xdr:col>
                    <xdr:colOff>28575</xdr:colOff>
                    <xdr:row>32</xdr:row>
                    <xdr:rowOff>95250</xdr:rowOff>
                  </from>
                  <to>
                    <xdr:col>16</xdr:col>
                    <xdr:colOff>238125</xdr:colOff>
                    <xdr:row>32</xdr:row>
                    <xdr:rowOff>285750</xdr:rowOff>
                  </to>
                </anchor>
              </controlPr>
            </control>
          </mc:Choice>
        </mc:AlternateContent>
        <mc:AlternateContent xmlns:mc="http://schemas.openxmlformats.org/markup-compatibility/2006">
          <mc:Choice Requires="x14">
            <control shapeId="14854" r:id="rId284" name="Check Box 518">
              <controlPr defaultSize="0" autoFill="0" autoLine="0" autoPict="0">
                <anchor moveWithCells="1">
                  <from>
                    <xdr:col>17</xdr:col>
                    <xdr:colOff>28575</xdr:colOff>
                    <xdr:row>32</xdr:row>
                    <xdr:rowOff>95250</xdr:rowOff>
                  </from>
                  <to>
                    <xdr:col>17</xdr:col>
                    <xdr:colOff>238125</xdr:colOff>
                    <xdr:row>32</xdr:row>
                    <xdr:rowOff>285750</xdr:rowOff>
                  </to>
                </anchor>
              </controlPr>
            </control>
          </mc:Choice>
        </mc:AlternateContent>
        <mc:AlternateContent xmlns:mc="http://schemas.openxmlformats.org/markup-compatibility/2006">
          <mc:Choice Requires="x14">
            <control shapeId="14855" r:id="rId285" name="Check Box 519">
              <controlPr defaultSize="0" autoFill="0" autoLine="0" autoPict="0">
                <anchor moveWithCells="1">
                  <from>
                    <xdr:col>18</xdr:col>
                    <xdr:colOff>28575</xdr:colOff>
                    <xdr:row>32</xdr:row>
                    <xdr:rowOff>95250</xdr:rowOff>
                  </from>
                  <to>
                    <xdr:col>18</xdr:col>
                    <xdr:colOff>238125</xdr:colOff>
                    <xdr:row>32</xdr:row>
                    <xdr:rowOff>285750</xdr:rowOff>
                  </to>
                </anchor>
              </controlPr>
            </control>
          </mc:Choice>
        </mc:AlternateContent>
        <mc:AlternateContent xmlns:mc="http://schemas.openxmlformats.org/markup-compatibility/2006">
          <mc:Choice Requires="x14">
            <control shapeId="14856" r:id="rId286" name="Check Box 520">
              <controlPr defaultSize="0" autoFill="0" autoLine="0" autoPict="0">
                <anchor moveWithCells="1">
                  <from>
                    <xdr:col>19</xdr:col>
                    <xdr:colOff>28575</xdr:colOff>
                    <xdr:row>32</xdr:row>
                    <xdr:rowOff>95250</xdr:rowOff>
                  </from>
                  <to>
                    <xdr:col>19</xdr:col>
                    <xdr:colOff>238125</xdr:colOff>
                    <xdr:row>32</xdr:row>
                    <xdr:rowOff>285750</xdr:rowOff>
                  </to>
                </anchor>
              </controlPr>
            </control>
          </mc:Choice>
        </mc:AlternateContent>
        <mc:AlternateContent xmlns:mc="http://schemas.openxmlformats.org/markup-compatibility/2006">
          <mc:Choice Requires="x14">
            <control shapeId="14857" r:id="rId287" name="Check Box 521">
              <controlPr defaultSize="0" autoFill="0" autoLine="0" autoPict="0">
                <anchor moveWithCells="1">
                  <from>
                    <xdr:col>20</xdr:col>
                    <xdr:colOff>28575</xdr:colOff>
                    <xdr:row>32</xdr:row>
                    <xdr:rowOff>95250</xdr:rowOff>
                  </from>
                  <to>
                    <xdr:col>20</xdr:col>
                    <xdr:colOff>238125</xdr:colOff>
                    <xdr:row>32</xdr:row>
                    <xdr:rowOff>285750</xdr:rowOff>
                  </to>
                </anchor>
              </controlPr>
            </control>
          </mc:Choice>
        </mc:AlternateContent>
        <mc:AlternateContent xmlns:mc="http://schemas.openxmlformats.org/markup-compatibility/2006">
          <mc:Choice Requires="x14">
            <control shapeId="14858" r:id="rId288" name="Check Box 522">
              <controlPr defaultSize="0" autoFill="0" autoLine="0" autoPict="0">
                <anchor moveWithCells="1">
                  <from>
                    <xdr:col>21</xdr:col>
                    <xdr:colOff>28575</xdr:colOff>
                    <xdr:row>32</xdr:row>
                    <xdr:rowOff>95250</xdr:rowOff>
                  </from>
                  <to>
                    <xdr:col>21</xdr:col>
                    <xdr:colOff>238125</xdr:colOff>
                    <xdr:row>32</xdr:row>
                    <xdr:rowOff>285750</xdr:rowOff>
                  </to>
                </anchor>
              </controlPr>
            </control>
          </mc:Choice>
        </mc:AlternateContent>
        <mc:AlternateContent xmlns:mc="http://schemas.openxmlformats.org/markup-compatibility/2006">
          <mc:Choice Requires="x14">
            <control shapeId="14859" r:id="rId289" name="Check Box 523">
              <controlPr defaultSize="0" autoFill="0" autoLine="0" autoPict="0">
                <anchor moveWithCells="1">
                  <from>
                    <xdr:col>22</xdr:col>
                    <xdr:colOff>28575</xdr:colOff>
                    <xdr:row>32</xdr:row>
                    <xdr:rowOff>95250</xdr:rowOff>
                  </from>
                  <to>
                    <xdr:col>22</xdr:col>
                    <xdr:colOff>238125</xdr:colOff>
                    <xdr:row>32</xdr:row>
                    <xdr:rowOff>285750</xdr:rowOff>
                  </to>
                </anchor>
              </controlPr>
            </control>
          </mc:Choice>
        </mc:AlternateContent>
        <mc:AlternateContent xmlns:mc="http://schemas.openxmlformats.org/markup-compatibility/2006">
          <mc:Choice Requires="x14">
            <control shapeId="14860" r:id="rId290" name="Check Box 524">
              <controlPr defaultSize="0" autoFill="0" autoLine="0" autoPict="0">
                <anchor moveWithCells="1">
                  <from>
                    <xdr:col>23</xdr:col>
                    <xdr:colOff>28575</xdr:colOff>
                    <xdr:row>32</xdr:row>
                    <xdr:rowOff>95250</xdr:rowOff>
                  </from>
                  <to>
                    <xdr:col>23</xdr:col>
                    <xdr:colOff>238125</xdr:colOff>
                    <xdr:row>32</xdr:row>
                    <xdr:rowOff>285750</xdr:rowOff>
                  </to>
                </anchor>
              </controlPr>
            </control>
          </mc:Choice>
        </mc:AlternateContent>
        <mc:AlternateContent xmlns:mc="http://schemas.openxmlformats.org/markup-compatibility/2006">
          <mc:Choice Requires="x14">
            <control shapeId="14861" r:id="rId291" name="Check Box 525">
              <controlPr defaultSize="0" autoFill="0" autoLine="0" autoPict="0">
                <anchor moveWithCells="1">
                  <from>
                    <xdr:col>24</xdr:col>
                    <xdr:colOff>28575</xdr:colOff>
                    <xdr:row>32</xdr:row>
                    <xdr:rowOff>95250</xdr:rowOff>
                  </from>
                  <to>
                    <xdr:col>24</xdr:col>
                    <xdr:colOff>238125</xdr:colOff>
                    <xdr:row>32</xdr:row>
                    <xdr:rowOff>285750</xdr:rowOff>
                  </to>
                </anchor>
              </controlPr>
            </control>
          </mc:Choice>
        </mc:AlternateContent>
        <mc:AlternateContent xmlns:mc="http://schemas.openxmlformats.org/markup-compatibility/2006">
          <mc:Choice Requires="x14">
            <control shapeId="14862" r:id="rId292" name="Check Box 526">
              <controlPr defaultSize="0" autoFill="0" autoLine="0" autoPict="0">
                <anchor moveWithCells="1">
                  <from>
                    <xdr:col>25</xdr:col>
                    <xdr:colOff>28575</xdr:colOff>
                    <xdr:row>32</xdr:row>
                    <xdr:rowOff>95250</xdr:rowOff>
                  </from>
                  <to>
                    <xdr:col>25</xdr:col>
                    <xdr:colOff>238125</xdr:colOff>
                    <xdr:row>32</xdr:row>
                    <xdr:rowOff>285750</xdr:rowOff>
                  </to>
                </anchor>
              </controlPr>
            </control>
          </mc:Choice>
        </mc:AlternateContent>
        <mc:AlternateContent xmlns:mc="http://schemas.openxmlformats.org/markup-compatibility/2006">
          <mc:Choice Requires="x14">
            <control shapeId="14863" r:id="rId293" name="Check Box 527">
              <controlPr defaultSize="0" autoFill="0" autoLine="0" autoPict="0">
                <anchor moveWithCells="1">
                  <from>
                    <xdr:col>26</xdr:col>
                    <xdr:colOff>28575</xdr:colOff>
                    <xdr:row>32</xdr:row>
                    <xdr:rowOff>95250</xdr:rowOff>
                  </from>
                  <to>
                    <xdr:col>26</xdr:col>
                    <xdr:colOff>238125</xdr:colOff>
                    <xdr:row>32</xdr:row>
                    <xdr:rowOff>285750</xdr:rowOff>
                  </to>
                </anchor>
              </controlPr>
            </control>
          </mc:Choice>
        </mc:AlternateContent>
        <mc:AlternateContent xmlns:mc="http://schemas.openxmlformats.org/markup-compatibility/2006">
          <mc:Choice Requires="x14">
            <control shapeId="14864" r:id="rId294" name="Check Box 528">
              <controlPr defaultSize="0" autoFill="0" autoLine="0" autoPict="0">
                <anchor moveWithCells="1">
                  <from>
                    <xdr:col>27</xdr:col>
                    <xdr:colOff>28575</xdr:colOff>
                    <xdr:row>32</xdr:row>
                    <xdr:rowOff>95250</xdr:rowOff>
                  </from>
                  <to>
                    <xdr:col>27</xdr:col>
                    <xdr:colOff>238125</xdr:colOff>
                    <xdr:row>32</xdr:row>
                    <xdr:rowOff>285750</xdr:rowOff>
                  </to>
                </anchor>
              </controlPr>
            </control>
          </mc:Choice>
        </mc:AlternateContent>
        <mc:AlternateContent xmlns:mc="http://schemas.openxmlformats.org/markup-compatibility/2006">
          <mc:Choice Requires="x14">
            <control shapeId="14865" r:id="rId295" name="Check Box 529">
              <controlPr defaultSize="0" autoFill="0" autoLine="0" autoPict="0">
                <anchor moveWithCells="1">
                  <from>
                    <xdr:col>16</xdr:col>
                    <xdr:colOff>28575</xdr:colOff>
                    <xdr:row>27</xdr:row>
                    <xdr:rowOff>95250</xdr:rowOff>
                  </from>
                  <to>
                    <xdr:col>16</xdr:col>
                    <xdr:colOff>238125</xdr:colOff>
                    <xdr:row>27</xdr:row>
                    <xdr:rowOff>285750</xdr:rowOff>
                  </to>
                </anchor>
              </controlPr>
            </control>
          </mc:Choice>
        </mc:AlternateContent>
        <mc:AlternateContent xmlns:mc="http://schemas.openxmlformats.org/markup-compatibility/2006">
          <mc:Choice Requires="x14">
            <control shapeId="14866" r:id="rId296" name="Check Box 530">
              <controlPr defaultSize="0" autoFill="0" autoLine="0" autoPict="0">
                <anchor moveWithCells="1">
                  <from>
                    <xdr:col>17</xdr:col>
                    <xdr:colOff>28575</xdr:colOff>
                    <xdr:row>27</xdr:row>
                    <xdr:rowOff>95250</xdr:rowOff>
                  </from>
                  <to>
                    <xdr:col>17</xdr:col>
                    <xdr:colOff>238125</xdr:colOff>
                    <xdr:row>27</xdr:row>
                    <xdr:rowOff>285750</xdr:rowOff>
                  </to>
                </anchor>
              </controlPr>
            </control>
          </mc:Choice>
        </mc:AlternateContent>
        <mc:AlternateContent xmlns:mc="http://schemas.openxmlformats.org/markup-compatibility/2006">
          <mc:Choice Requires="x14">
            <control shapeId="14867" r:id="rId297" name="Check Box 531">
              <controlPr defaultSize="0" autoFill="0" autoLine="0" autoPict="0">
                <anchor moveWithCells="1">
                  <from>
                    <xdr:col>18</xdr:col>
                    <xdr:colOff>28575</xdr:colOff>
                    <xdr:row>27</xdr:row>
                    <xdr:rowOff>95250</xdr:rowOff>
                  </from>
                  <to>
                    <xdr:col>18</xdr:col>
                    <xdr:colOff>238125</xdr:colOff>
                    <xdr:row>27</xdr:row>
                    <xdr:rowOff>285750</xdr:rowOff>
                  </to>
                </anchor>
              </controlPr>
            </control>
          </mc:Choice>
        </mc:AlternateContent>
        <mc:AlternateContent xmlns:mc="http://schemas.openxmlformats.org/markup-compatibility/2006">
          <mc:Choice Requires="x14">
            <control shapeId="14868" r:id="rId298" name="Check Box 532">
              <controlPr defaultSize="0" autoFill="0" autoLine="0" autoPict="0">
                <anchor moveWithCells="1">
                  <from>
                    <xdr:col>19</xdr:col>
                    <xdr:colOff>28575</xdr:colOff>
                    <xdr:row>27</xdr:row>
                    <xdr:rowOff>95250</xdr:rowOff>
                  </from>
                  <to>
                    <xdr:col>19</xdr:col>
                    <xdr:colOff>238125</xdr:colOff>
                    <xdr:row>27</xdr:row>
                    <xdr:rowOff>285750</xdr:rowOff>
                  </to>
                </anchor>
              </controlPr>
            </control>
          </mc:Choice>
        </mc:AlternateContent>
        <mc:AlternateContent xmlns:mc="http://schemas.openxmlformats.org/markup-compatibility/2006">
          <mc:Choice Requires="x14">
            <control shapeId="14869" r:id="rId299" name="Check Box 533">
              <controlPr defaultSize="0" autoFill="0" autoLine="0" autoPict="0">
                <anchor moveWithCells="1">
                  <from>
                    <xdr:col>20</xdr:col>
                    <xdr:colOff>28575</xdr:colOff>
                    <xdr:row>27</xdr:row>
                    <xdr:rowOff>95250</xdr:rowOff>
                  </from>
                  <to>
                    <xdr:col>20</xdr:col>
                    <xdr:colOff>238125</xdr:colOff>
                    <xdr:row>27</xdr:row>
                    <xdr:rowOff>285750</xdr:rowOff>
                  </to>
                </anchor>
              </controlPr>
            </control>
          </mc:Choice>
        </mc:AlternateContent>
        <mc:AlternateContent xmlns:mc="http://schemas.openxmlformats.org/markup-compatibility/2006">
          <mc:Choice Requires="x14">
            <control shapeId="14870" r:id="rId300" name="Check Box 534">
              <controlPr defaultSize="0" autoFill="0" autoLine="0" autoPict="0">
                <anchor moveWithCells="1">
                  <from>
                    <xdr:col>21</xdr:col>
                    <xdr:colOff>28575</xdr:colOff>
                    <xdr:row>27</xdr:row>
                    <xdr:rowOff>95250</xdr:rowOff>
                  </from>
                  <to>
                    <xdr:col>21</xdr:col>
                    <xdr:colOff>238125</xdr:colOff>
                    <xdr:row>27</xdr:row>
                    <xdr:rowOff>285750</xdr:rowOff>
                  </to>
                </anchor>
              </controlPr>
            </control>
          </mc:Choice>
        </mc:AlternateContent>
        <mc:AlternateContent xmlns:mc="http://schemas.openxmlformats.org/markup-compatibility/2006">
          <mc:Choice Requires="x14">
            <control shapeId="14871" r:id="rId301" name="Check Box 535">
              <controlPr defaultSize="0" autoFill="0" autoLine="0" autoPict="0">
                <anchor moveWithCells="1">
                  <from>
                    <xdr:col>22</xdr:col>
                    <xdr:colOff>28575</xdr:colOff>
                    <xdr:row>27</xdr:row>
                    <xdr:rowOff>95250</xdr:rowOff>
                  </from>
                  <to>
                    <xdr:col>22</xdr:col>
                    <xdr:colOff>238125</xdr:colOff>
                    <xdr:row>27</xdr:row>
                    <xdr:rowOff>285750</xdr:rowOff>
                  </to>
                </anchor>
              </controlPr>
            </control>
          </mc:Choice>
        </mc:AlternateContent>
        <mc:AlternateContent xmlns:mc="http://schemas.openxmlformats.org/markup-compatibility/2006">
          <mc:Choice Requires="x14">
            <control shapeId="14872" r:id="rId302" name="Check Box 536">
              <controlPr defaultSize="0" autoFill="0" autoLine="0" autoPict="0">
                <anchor moveWithCells="1">
                  <from>
                    <xdr:col>23</xdr:col>
                    <xdr:colOff>28575</xdr:colOff>
                    <xdr:row>27</xdr:row>
                    <xdr:rowOff>95250</xdr:rowOff>
                  </from>
                  <to>
                    <xdr:col>23</xdr:col>
                    <xdr:colOff>238125</xdr:colOff>
                    <xdr:row>27</xdr:row>
                    <xdr:rowOff>285750</xdr:rowOff>
                  </to>
                </anchor>
              </controlPr>
            </control>
          </mc:Choice>
        </mc:AlternateContent>
        <mc:AlternateContent xmlns:mc="http://schemas.openxmlformats.org/markup-compatibility/2006">
          <mc:Choice Requires="x14">
            <control shapeId="14873" r:id="rId303" name="Check Box 537">
              <controlPr defaultSize="0" autoFill="0" autoLine="0" autoPict="0">
                <anchor moveWithCells="1">
                  <from>
                    <xdr:col>24</xdr:col>
                    <xdr:colOff>28575</xdr:colOff>
                    <xdr:row>27</xdr:row>
                    <xdr:rowOff>95250</xdr:rowOff>
                  </from>
                  <to>
                    <xdr:col>24</xdr:col>
                    <xdr:colOff>238125</xdr:colOff>
                    <xdr:row>27</xdr:row>
                    <xdr:rowOff>285750</xdr:rowOff>
                  </to>
                </anchor>
              </controlPr>
            </control>
          </mc:Choice>
        </mc:AlternateContent>
        <mc:AlternateContent xmlns:mc="http://schemas.openxmlformats.org/markup-compatibility/2006">
          <mc:Choice Requires="x14">
            <control shapeId="14874" r:id="rId304" name="Check Box 538">
              <controlPr defaultSize="0" autoFill="0" autoLine="0" autoPict="0">
                <anchor moveWithCells="1">
                  <from>
                    <xdr:col>25</xdr:col>
                    <xdr:colOff>28575</xdr:colOff>
                    <xdr:row>27</xdr:row>
                    <xdr:rowOff>95250</xdr:rowOff>
                  </from>
                  <to>
                    <xdr:col>25</xdr:col>
                    <xdr:colOff>238125</xdr:colOff>
                    <xdr:row>27</xdr:row>
                    <xdr:rowOff>285750</xdr:rowOff>
                  </to>
                </anchor>
              </controlPr>
            </control>
          </mc:Choice>
        </mc:AlternateContent>
        <mc:AlternateContent xmlns:mc="http://schemas.openxmlformats.org/markup-compatibility/2006">
          <mc:Choice Requires="x14">
            <control shapeId="14875" r:id="rId305" name="Check Box 539">
              <controlPr defaultSize="0" autoFill="0" autoLine="0" autoPict="0">
                <anchor moveWithCells="1">
                  <from>
                    <xdr:col>26</xdr:col>
                    <xdr:colOff>28575</xdr:colOff>
                    <xdr:row>27</xdr:row>
                    <xdr:rowOff>95250</xdr:rowOff>
                  </from>
                  <to>
                    <xdr:col>26</xdr:col>
                    <xdr:colOff>238125</xdr:colOff>
                    <xdr:row>27</xdr:row>
                    <xdr:rowOff>285750</xdr:rowOff>
                  </to>
                </anchor>
              </controlPr>
            </control>
          </mc:Choice>
        </mc:AlternateContent>
        <mc:AlternateContent xmlns:mc="http://schemas.openxmlformats.org/markup-compatibility/2006">
          <mc:Choice Requires="x14">
            <control shapeId="14876" r:id="rId306" name="Check Box 540">
              <controlPr defaultSize="0" autoFill="0" autoLine="0" autoPict="0">
                <anchor moveWithCells="1">
                  <from>
                    <xdr:col>27</xdr:col>
                    <xdr:colOff>28575</xdr:colOff>
                    <xdr:row>27</xdr:row>
                    <xdr:rowOff>95250</xdr:rowOff>
                  </from>
                  <to>
                    <xdr:col>27</xdr:col>
                    <xdr:colOff>238125</xdr:colOff>
                    <xdr:row>27</xdr:row>
                    <xdr:rowOff>285750</xdr:rowOff>
                  </to>
                </anchor>
              </controlPr>
            </control>
          </mc:Choice>
        </mc:AlternateContent>
        <mc:AlternateContent xmlns:mc="http://schemas.openxmlformats.org/markup-compatibility/2006">
          <mc:Choice Requires="x14">
            <control shapeId="14877" r:id="rId307" name="Check Box 541">
              <controlPr defaultSize="0" autoFill="0" autoLine="0" autoPict="0">
                <anchor moveWithCells="1">
                  <from>
                    <xdr:col>16</xdr:col>
                    <xdr:colOff>28575</xdr:colOff>
                    <xdr:row>28</xdr:row>
                    <xdr:rowOff>95250</xdr:rowOff>
                  </from>
                  <to>
                    <xdr:col>16</xdr:col>
                    <xdr:colOff>238125</xdr:colOff>
                    <xdr:row>28</xdr:row>
                    <xdr:rowOff>285750</xdr:rowOff>
                  </to>
                </anchor>
              </controlPr>
            </control>
          </mc:Choice>
        </mc:AlternateContent>
        <mc:AlternateContent xmlns:mc="http://schemas.openxmlformats.org/markup-compatibility/2006">
          <mc:Choice Requires="x14">
            <control shapeId="14878" r:id="rId308" name="Check Box 542">
              <controlPr defaultSize="0" autoFill="0" autoLine="0" autoPict="0">
                <anchor moveWithCells="1">
                  <from>
                    <xdr:col>17</xdr:col>
                    <xdr:colOff>28575</xdr:colOff>
                    <xdr:row>28</xdr:row>
                    <xdr:rowOff>95250</xdr:rowOff>
                  </from>
                  <to>
                    <xdr:col>17</xdr:col>
                    <xdr:colOff>238125</xdr:colOff>
                    <xdr:row>28</xdr:row>
                    <xdr:rowOff>285750</xdr:rowOff>
                  </to>
                </anchor>
              </controlPr>
            </control>
          </mc:Choice>
        </mc:AlternateContent>
        <mc:AlternateContent xmlns:mc="http://schemas.openxmlformats.org/markup-compatibility/2006">
          <mc:Choice Requires="x14">
            <control shapeId="14879" r:id="rId309" name="Check Box 543">
              <controlPr defaultSize="0" autoFill="0" autoLine="0" autoPict="0">
                <anchor moveWithCells="1">
                  <from>
                    <xdr:col>18</xdr:col>
                    <xdr:colOff>28575</xdr:colOff>
                    <xdr:row>28</xdr:row>
                    <xdr:rowOff>95250</xdr:rowOff>
                  </from>
                  <to>
                    <xdr:col>18</xdr:col>
                    <xdr:colOff>238125</xdr:colOff>
                    <xdr:row>28</xdr:row>
                    <xdr:rowOff>285750</xdr:rowOff>
                  </to>
                </anchor>
              </controlPr>
            </control>
          </mc:Choice>
        </mc:AlternateContent>
        <mc:AlternateContent xmlns:mc="http://schemas.openxmlformats.org/markup-compatibility/2006">
          <mc:Choice Requires="x14">
            <control shapeId="14880" r:id="rId310" name="Check Box 544">
              <controlPr defaultSize="0" autoFill="0" autoLine="0" autoPict="0">
                <anchor moveWithCells="1">
                  <from>
                    <xdr:col>19</xdr:col>
                    <xdr:colOff>28575</xdr:colOff>
                    <xdr:row>28</xdr:row>
                    <xdr:rowOff>95250</xdr:rowOff>
                  </from>
                  <to>
                    <xdr:col>19</xdr:col>
                    <xdr:colOff>238125</xdr:colOff>
                    <xdr:row>28</xdr:row>
                    <xdr:rowOff>285750</xdr:rowOff>
                  </to>
                </anchor>
              </controlPr>
            </control>
          </mc:Choice>
        </mc:AlternateContent>
        <mc:AlternateContent xmlns:mc="http://schemas.openxmlformats.org/markup-compatibility/2006">
          <mc:Choice Requires="x14">
            <control shapeId="14881" r:id="rId311" name="Check Box 545">
              <controlPr defaultSize="0" autoFill="0" autoLine="0" autoPict="0">
                <anchor moveWithCells="1">
                  <from>
                    <xdr:col>20</xdr:col>
                    <xdr:colOff>28575</xdr:colOff>
                    <xdr:row>28</xdr:row>
                    <xdr:rowOff>95250</xdr:rowOff>
                  </from>
                  <to>
                    <xdr:col>20</xdr:col>
                    <xdr:colOff>238125</xdr:colOff>
                    <xdr:row>28</xdr:row>
                    <xdr:rowOff>285750</xdr:rowOff>
                  </to>
                </anchor>
              </controlPr>
            </control>
          </mc:Choice>
        </mc:AlternateContent>
        <mc:AlternateContent xmlns:mc="http://schemas.openxmlformats.org/markup-compatibility/2006">
          <mc:Choice Requires="x14">
            <control shapeId="14882" r:id="rId312" name="Check Box 546">
              <controlPr defaultSize="0" autoFill="0" autoLine="0" autoPict="0">
                <anchor moveWithCells="1">
                  <from>
                    <xdr:col>21</xdr:col>
                    <xdr:colOff>28575</xdr:colOff>
                    <xdr:row>28</xdr:row>
                    <xdr:rowOff>95250</xdr:rowOff>
                  </from>
                  <to>
                    <xdr:col>21</xdr:col>
                    <xdr:colOff>238125</xdr:colOff>
                    <xdr:row>28</xdr:row>
                    <xdr:rowOff>285750</xdr:rowOff>
                  </to>
                </anchor>
              </controlPr>
            </control>
          </mc:Choice>
        </mc:AlternateContent>
        <mc:AlternateContent xmlns:mc="http://schemas.openxmlformats.org/markup-compatibility/2006">
          <mc:Choice Requires="x14">
            <control shapeId="14883" r:id="rId313" name="Check Box 547">
              <controlPr defaultSize="0" autoFill="0" autoLine="0" autoPict="0">
                <anchor moveWithCells="1">
                  <from>
                    <xdr:col>22</xdr:col>
                    <xdr:colOff>28575</xdr:colOff>
                    <xdr:row>28</xdr:row>
                    <xdr:rowOff>95250</xdr:rowOff>
                  </from>
                  <to>
                    <xdr:col>22</xdr:col>
                    <xdr:colOff>238125</xdr:colOff>
                    <xdr:row>28</xdr:row>
                    <xdr:rowOff>285750</xdr:rowOff>
                  </to>
                </anchor>
              </controlPr>
            </control>
          </mc:Choice>
        </mc:AlternateContent>
        <mc:AlternateContent xmlns:mc="http://schemas.openxmlformats.org/markup-compatibility/2006">
          <mc:Choice Requires="x14">
            <control shapeId="14884" r:id="rId314" name="Check Box 548">
              <controlPr defaultSize="0" autoFill="0" autoLine="0" autoPict="0">
                <anchor moveWithCells="1">
                  <from>
                    <xdr:col>23</xdr:col>
                    <xdr:colOff>28575</xdr:colOff>
                    <xdr:row>28</xdr:row>
                    <xdr:rowOff>95250</xdr:rowOff>
                  </from>
                  <to>
                    <xdr:col>23</xdr:col>
                    <xdr:colOff>238125</xdr:colOff>
                    <xdr:row>28</xdr:row>
                    <xdr:rowOff>285750</xdr:rowOff>
                  </to>
                </anchor>
              </controlPr>
            </control>
          </mc:Choice>
        </mc:AlternateContent>
        <mc:AlternateContent xmlns:mc="http://schemas.openxmlformats.org/markup-compatibility/2006">
          <mc:Choice Requires="x14">
            <control shapeId="14885" r:id="rId315" name="Check Box 549">
              <controlPr defaultSize="0" autoFill="0" autoLine="0" autoPict="0">
                <anchor moveWithCells="1">
                  <from>
                    <xdr:col>24</xdr:col>
                    <xdr:colOff>28575</xdr:colOff>
                    <xdr:row>28</xdr:row>
                    <xdr:rowOff>95250</xdr:rowOff>
                  </from>
                  <to>
                    <xdr:col>24</xdr:col>
                    <xdr:colOff>238125</xdr:colOff>
                    <xdr:row>28</xdr:row>
                    <xdr:rowOff>285750</xdr:rowOff>
                  </to>
                </anchor>
              </controlPr>
            </control>
          </mc:Choice>
        </mc:AlternateContent>
        <mc:AlternateContent xmlns:mc="http://schemas.openxmlformats.org/markup-compatibility/2006">
          <mc:Choice Requires="x14">
            <control shapeId="14886" r:id="rId316" name="Check Box 550">
              <controlPr defaultSize="0" autoFill="0" autoLine="0" autoPict="0">
                <anchor moveWithCells="1">
                  <from>
                    <xdr:col>25</xdr:col>
                    <xdr:colOff>28575</xdr:colOff>
                    <xdr:row>28</xdr:row>
                    <xdr:rowOff>95250</xdr:rowOff>
                  </from>
                  <to>
                    <xdr:col>25</xdr:col>
                    <xdr:colOff>238125</xdr:colOff>
                    <xdr:row>28</xdr:row>
                    <xdr:rowOff>285750</xdr:rowOff>
                  </to>
                </anchor>
              </controlPr>
            </control>
          </mc:Choice>
        </mc:AlternateContent>
        <mc:AlternateContent xmlns:mc="http://schemas.openxmlformats.org/markup-compatibility/2006">
          <mc:Choice Requires="x14">
            <control shapeId="14887" r:id="rId317" name="Check Box 551">
              <controlPr defaultSize="0" autoFill="0" autoLine="0" autoPict="0">
                <anchor moveWithCells="1">
                  <from>
                    <xdr:col>26</xdr:col>
                    <xdr:colOff>28575</xdr:colOff>
                    <xdr:row>28</xdr:row>
                    <xdr:rowOff>95250</xdr:rowOff>
                  </from>
                  <to>
                    <xdr:col>26</xdr:col>
                    <xdr:colOff>238125</xdr:colOff>
                    <xdr:row>28</xdr:row>
                    <xdr:rowOff>285750</xdr:rowOff>
                  </to>
                </anchor>
              </controlPr>
            </control>
          </mc:Choice>
        </mc:AlternateContent>
        <mc:AlternateContent xmlns:mc="http://schemas.openxmlformats.org/markup-compatibility/2006">
          <mc:Choice Requires="x14">
            <control shapeId="14888" r:id="rId318" name="Check Box 552">
              <controlPr defaultSize="0" autoFill="0" autoLine="0" autoPict="0">
                <anchor moveWithCells="1">
                  <from>
                    <xdr:col>27</xdr:col>
                    <xdr:colOff>28575</xdr:colOff>
                    <xdr:row>28</xdr:row>
                    <xdr:rowOff>95250</xdr:rowOff>
                  </from>
                  <to>
                    <xdr:col>27</xdr:col>
                    <xdr:colOff>238125</xdr:colOff>
                    <xdr:row>28</xdr:row>
                    <xdr:rowOff>285750</xdr:rowOff>
                  </to>
                </anchor>
              </controlPr>
            </control>
          </mc:Choice>
        </mc:AlternateContent>
        <mc:AlternateContent xmlns:mc="http://schemas.openxmlformats.org/markup-compatibility/2006">
          <mc:Choice Requires="x14">
            <control shapeId="14890" r:id="rId319" name="Check Box 554">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892" r:id="rId320" name="Check Box 556">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14893" r:id="rId321" name="Check Box 557">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14894" r:id="rId322" name="Check Box 558">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14895" r:id="rId323" name="Check Box 559">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14896" r:id="rId324" name="Check Box 560">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14897" r:id="rId325" name="Check Box 561">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14898" r:id="rId326" name="Check Box 562">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14899" r:id="rId327" name="Check Box 563">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14900" r:id="rId328" name="Check Box 564">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14901" r:id="rId329" name="Check Box 565">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14902" r:id="rId330" name="Check Box 566">
              <controlPr defaultSize="0" autoFill="0" autoLine="0" autoPict="0">
                <anchor moveWithCells="1">
                  <from>
                    <xdr:col>26</xdr:col>
                    <xdr:colOff>28575</xdr:colOff>
                    <xdr:row>11</xdr:row>
                    <xdr:rowOff>9525</xdr:rowOff>
                  </from>
                  <to>
                    <xdr:col>26</xdr:col>
                    <xdr:colOff>238125</xdr:colOff>
                    <xdr:row>11</xdr:row>
                    <xdr:rowOff>200025</xdr:rowOff>
                  </to>
                </anchor>
              </controlPr>
            </control>
          </mc:Choice>
        </mc:AlternateContent>
        <mc:AlternateContent xmlns:mc="http://schemas.openxmlformats.org/markup-compatibility/2006">
          <mc:Choice Requires="x14">
            <control shapeId="14903" r:id="rId331" name="Check Box 567">
              <controlPr defaultSize="0" autoFill="0" autoLine="0" autoPict="0">
                <anchor moveWithCells="1">
                  <from>
                    <xdr:col>27</xdr:col>
                    <xdr:colOff>28575</xdr:colOff>
                    <xdr:row>11</xdr:row>
                    <xdr:rowOff>9525</xdr:rowOff>
                  </from>
                  <to>
                    <xdr:col>27</xdr:col>
                    <xdr:colOff>238125</xdr:colOff>
                    <xdr:row>11</xdr:row>
                    <xdr:rowOff>200025</xdr:rowOff>
                  </to>
                </anchor>
              </controlPr>
            </control>
          </mc:Choice>
        </mc:AlternateContent>
        <mc:AlternateContent xmlns:mc="http://schemas.openxmlformats.org/markup-compatibility/2006">
          <mc:Choice Requires="x14">
            <control shapeId="14904" r:id="rId332" name="Check Box 568">
              <controlPr defaultSize="0" autoFill="0" autoLine="0" autoPict="0">
                <anchor moveWithCells="1">
                  <from>
                    <xdr:col>27</xdr:col>
                    <xdr:colOff>28575</xdr:colOff>
                    <xdr:row>43</xdr:row>
                    <xdr:rowOff>9525</xdr:rowOff>
                  </from>
                  <to>
                    <xdr:col>27</xdr:col>
                    <xdr:colOff>238125</xdr:colOff>
                    <xdr:row>43</xdr:row>
                    <xdr:rowOff>200025</xdr:rowOff>
                  </to>
                </anchor>
              </controlPr>
            </control>
          </mc:Choice>
        </mc:AlternateContent>
        <mc:AlternateContent xmlns:mc="http://schemas.openxmlformats.org/markup-compatibility/2006">
          <mc:Choice Requires="x14">
            <control shapeId="14905" r:id="rId333" name="Check Box 569">
              <controlPr defaultSize="0" autoFill="0" autoLine="0" autoPict="0">
                <anchor moveWithCells="1">
                  <from>
                    <xdr:col>27</xdr:col>
                    <xdr:colOff>28575</xdr:colOff>
                    <xdr:row>44</xdr:row>
                    <xdr:rowOff>9525</xdr:rowOff>
                  </from>
                  <to>
                    <xdr:col>27</xdr:col>
                    <xdr:colOff>238125</xdr:colOff>
                    <xdr:row>44</xdr:row>
                    <xdr:rowOff>200025</xdr:rowOff>
                  </to>
                </anchor>
              </controlPr>
            </control>
          </mc:Choice>
        </mc:AlternateContent>
        <mc:AlternateContent xmlns:mc="http://schemas.openxmlformats.org/markup-compatibility/2006">
          <mc:Choice Requires="x14">
            <control shapeId="14906" r:id="rId334" name="Check Box 570">
              <controlPr defaultSize="0" autoFill="0" autoLine="0" autoPict="0">
                <anchor moveWithCells="1">
                  <from>
                    <xdr:col>27</xdr:col>
                    <xdr:colOff>28575</xdr:colOff>
                    <xdr:row>45</xdr:row>
                    <xdr:rowOff>9525</xdr:rowOff>
                  </from>
                  <to>
                    <xdr:col>27</xdr:col>
                    <xdr:colOff>238125</xdr:colOff>
                    <xdr:row>45</xdr:row>
                    <xdr:rowOff>200025</xdr:rowOff>
                  </to>
                </anchor>
              </controlPr>
            </control>
          </mc:Choice>
        </mc:AlternateContent>
        <mc:AlternateContent xmlns:mc="http://schemas.openxmlformats.org/markup-compatibility/2006">
          <mc:Choice Requires="x14">
            <control shapeId="14907" r:id="rId335" name="Check Box 571">
              <controlPr defaultSize="0" autoFill="0" autoLine="0" autoPict="0">
                <anchor moveWithCells="1">
                  <from>
                    <xdr:col>27</xdr:col>
                    <xdr:colOff>28575</xdr:colOff>
                    <xdr:row>40</xdr:row>
                    <xdr:rowOff>9525</xdr:rowOff>
                  </from>
                  <to>
                    <xdr:col>27</xdr:col>
                    <xdr:colOff>238125</xdr:colOff>
                    <xdr:row>40</xdr:row>
                    <xdr:rowOff>200025</xdr:rowOff>
                  </to>
                </anchor>
              </controlPr>
            </control>
          </mc:Choice>
        </mc:AlternateContent>
        <mc:AlternateContent xmlns:mc="http://schemas.openxmlformats.org/markup-compatibility/2006">
          <mc:Choice Requires="x14">
            <control shapeId="14908" r:id="rId336" name="Check Box 572">
              <controlPr defaultSize="0" autoFill="0" autoLine="0" autoPict="0">
                <anchor moveWithCells="1">
                  <from>
                    <xdr:col>27</xdr:col>
                    <xdr:colOff>28575</xdr:colOff>
                    <xdr:row>18</xdr:row>
                    <xdr:rowOff>9525</xdr:rowOff>
                  </from>
                  <to>
                    <xdr:col>27</xdr:col>
                    <xdr:colOff>238125</xdr:colOff>
                    <xdr:row>18</xdr:row>
                    <xdr:rowOff>200025</xdr:rowOff>
                  </to>
                </anchor>
              </controlPr>
            </control>
          </mc:Choice>
        </mc:AlternateContent>
        <mc:AlternateContent xmlns:mc="http://schemas.openxmlformats.org/markup-compatibility/2006">
          <mc:Choice Requires="x14">
            <control shapeId="14909" r:id="rId337" name="Check Box 573">
              <controlPr defaultSize="0" autoFill="0" autoLine="0" autoPict="0">
                <anchor moveWithCells="1">
                  <from>
                    <xdr:col>27</xdr:col>
                    <xdr:colOff>28575</xdr:colOff>
                    <xdr:row>47</xdr:row>
                    <xdr:rowOff>9525</xdr:rowOff>
                  </from>
                  <to>
                    <xdr:col>27</xdr:col>
                    <xdr:colOff>238125</xdr:colOff>
                    <xdr:row>47</xdr:row>
                    <xdr:rowOff>200025</xdr:rowOff>
                  </to>
                </anchor>
              </controlPr>
            </control>
          </mc:Choice>
        </mc:AlternateContent>
        <mc:AlternateContent xmlns:mc="http://schemas.openxmlformats.org/markup-compatibility/2006">
          <mc:Choice Requires="x14">
            <control shapeId="14982" r:id="rId338" name="Check Box 646">
              <controlPr defaultSize="0" autoFill="0" autoLine="0" autoPict="0">
                <anchor moveWithCells="1">
                  <from>
                    <xdr:col>16</xdr:col>
                    <xdr:colOff>28575</xdr:colOff>
                    <xdr:row>39</xdr:row>
                    <xdr:rowOff>0</xdr:rowOff>
                  </from>
                  <to>
                    <xdr:col>16</xdr:col>
                    <xdr:colOff>238125</xdr:colOff>
                    <xdr:row>39</xdr:row>
                    <xdr:rowOff>190500</xdr:rowOff>
                  </to>
                </anchor>
              </controlPr>
            </control>
          </mc:Choice>
        </mc:AlternateContent>
        <mc:AlternateContent xmlns:mc="http://schemas.openxmlformats.org/markup-compatibility/2006">
          <mc:Choice Requires="x14">
            <control shapeId="14983" r:id="rId339" name="Check Box 647">
              <controlPr defaultSize="0" autoFill="0" autoLine="0" autoPict="0">
                <anchor moveWithCells="1">
                  <from>
                    <xdr:col>17</xdr:col>
                    <xdr:colOff>28575</xdr:colOff>
                    <xdr:row>39</xdr:row>
                    <xdr:rowOff>0</xdr:rowOff>
                  </from>
                  <to>
                    <xdr:col>17</xdr:col>
                    <xdr:colOff>238125</xdr:colOff>
                    <xdr:row>39</xdr:row>
                    <xdr:rowOff>190500</xdr:rowOff>
                  </to>
                </anchor>
              </controlPr>
            </control>
          </mc:Choice>
        </mc:AlternateContent>
        <mc:AlternateContent xmlns:mc="http://schemas.openxmlformats.org/markup-compatibility/2006">
          <mc:Choice Requires="x14">
            <control shapeId="14984" r:id="rId340" name="Check Box 648">
              <controlPr defaultSize="0" autoFill="0" autoLine="0" autoPict="0">
                <anchor moveWithCells="1">
                  <from>
                    <xdr:col>18</xdr:col>
                    <xdr:colOff>28575</xdr:colOff>
                    <xdr:row>39</xdr:row>
                    <xdr:rowOff>0</xdr:rowOff>
                  </from>
                  <to>
                    <xdr:col>18</xdr:col>
                    <xdr:colOff>238125</xdr:colOff>
                    <xdr:row>39</xdr:row>
                    <xdr:rowOff>190500</xdr:rowOff>
                  </to>
                </anchor>
              </controlPr>
            </control>
          </mc:Choice>
        </mc:AlternateContent>
        <mc:AlternateContent xmlns:mc="http://schemas.openxmlformats.org/markup-compatibility/2006">
          <mc:Choice Requires="x14">
            <control shapeId="14985" r:id="rId341" name="Check Box 649">
              <controlPr defaultSize="0" autoFill="0" autoLine="0" autoPict="0">
                <anchor moveWithCells="1">
                  <from>
                    <xdr:col>19</xdr:col>
                    <xdr:colOff>28575</xdr:colOff>
                    <xdr:row>39</xdr:row>
                    <xdr:rowOff>0</xdr:rowOff>
                  </from>
                  <to>
                    <xdr:col>19</xdr:col>
                    <xdr:colOff>238125</xdr:colOff>
                    <xdr:row>39</xdr:row>
                    <xdr:rowOff>190500</xdr:rowOff>
                  </to>
                </anchor>
              </controlPr>
            </control>
          </mc:Choice>
        </mc:AlternateContent>
        <mc:AlternateContent xmlns:mc="http://schemas.openxmlformats.org/markup-compatibility/2006">
          <mc:Choice Requires="x14">
            <control shapeId="14986" r:id="rId342" name="Check Box 650">
              <controlPr defaultSize="0" autoFill="0" autoLine="0" autoPict="0">
                <anchor moveWithCells="1">
                  <from>
                    <xdr:col>20</xdr:col>
                    <xdr:colOff>28575</xdr:colOff>
                    <xdr:row>39</xdr:row>
                    <xdr:rowOff>0</xdr:rowOff>
                  </from>
                  <to>
                    <xdr:col>20</xdr:col>
                    <xdr:colOff>238125</xdr:colOff>
                    <xdr:row>39</xdr:row>
                    <xdr:rowOff>190500</xdr:rowOff>
                  </to>
                </anchor>
              </controlPr>
            </control>
          </mc:Choice>
        </mc:AlternateContent>
        <mc:AlternateContent xmlns:mc="http://schemas.openxmlformats.org/markup-compatibility/2006">
          <mc:Choice Requires="x14">
            <control shapeId="14987" r:id="rId343" name="Check Box 651">
              <controlPr defaultSize="0" autoFill="0" autoLine="0" autoPict="0">
                <anchor moveWithCells="1">
                  <from>
                    <xdr:col>21</xdr:col>
                    <xdr:colOff>28575</xdr:colOff>
                    <xdr:row>39</xdr:row>
                    <xdr:rowOff>0</xdr:rowOff>
                  </from>
                  <to>
                    <xdr:col>21</xdr:col>
                    <xdr:colOff>238125</xdr:colOff>
                    <xdr:row>39</xdr:row>
                    <xdr:rowOff>190500</xdr:rowOff>
                  </to>
                </anchor>
              </controlPr>
            </control>
          </mc:Choice>
        </mc:AlternateContent>
        <mc:AlternateContent xmlns:mc="http://schemas.openxmlformats.org/markup-compatibility/2006">
          <mc:Choice Requires="x14">
            <control shapeId="14988" r:id="rId344" name="Check Box 652">
              <controlPr defaultSize="0" autoFill="0" autoLine="0" autoPict="0">
                <anchor moveWithCells="1">
                  <from>
                    <xdr:col>22</xdr:col>
                    <xdr:colOff>28575</xdr:colOff>
                    <xdr:row>39</xdr:row>
                    <xdr:rowOff>0</xdr:rowOff>
                  </from>
                  <to>
                    <xdr:col>22</xdr:col>
                    <xdr:colOff>238125</xdr:colOff>
                    <xdr:row>39</xdr:row>
                    <xdr:rowOff>190500</xdr:rowOff>
                  </to>
                </anchor>
              </controlPr>
            </control>
          </mc:Choice>
        </mc:AlternateContent>
        <mc:AlternateContent xmlns:mc="http://schemas.openxmlformats.org/markup-compatibility/2006">
          <mc:Choice Requires="x14">
            <control shapeId="14989" r:id="rId345" name="Check Box 653">
              <controlPr defaultSize="0" autoFill="0" autoLine="0" autoPict="0">
                <anchor moveWithCells="1">
                  <from>
                    <xdr:col>23</xdr:col>
                    <xdr:colOff>28575</xdr:colOff>
                    <xdr:row>39</xdr:row>
                    <xdr:rowOff>0</xdr:rowOff>
                  </from>
                  <to>
                    <xdr:col>23</xdr:col>
                    <xdr:colOff>238125</xdr:colOff>
                    <xdr:row>39</xdr:row>
                    <xdr:rowOff>190500</xdr:rowOff>
                  </to>
                </anchor>
              </controlPr>
            </control>
          </mc:Choice>
        </mc:AlternateContent>
        <mc:AlternateContent xmlns:mc="http://schemas.openxmlformats.org/markup-compatibility/2006">
          <mc:Choice Requires="x14">
            <control shapeId="14990" r:id="rId346" name="Check Box 654">
              <controlPr defaultSize="0" autoFill="0" autoLine="0" autoPict="0">
                <anchor moveWithCells="1">
                  <from>
                    <xdr:col>24</xdr:col>
                    <xdr:colOff>28575</xdr:colOff>
                    <xdr:row>39</xdr:row>
                    <xdr:rowOff>0</xdr:rowOff>
                  </from>
                  <to>
                    <xdr:col>24</xdr:col>
                    <xdr:colOff>238125</xdr:colOff>
                    <xdr:row>39</xdr:row>
                    <xdr:rowOff>190500</xdr:rowOff>
                  </to>
                </anchor>
              </controlPr>
            </control>
          </mc:Choice>
        </mc:AlternateContent>
        <mc:AlternateContent xmlns:mc="http://schemas.openxmlformats.org/markup-compatibility/2006">
          <mc:Choice Requires="x14">
            <control shapeId="14991" r:id="rId347" name="Check Box 655">
              <controlPr defaultSize="0" autoFill="0" autoLine="0" autoPict="0">
                <anchor moveWithCells="1">
                  <from>
                    <xdr:col>25</xdr:col>
                    <xdr:colOff>28575</xdr:colOff>
                    <xdr:row>39</xdr:row>
                    <xdr:rowOff>0</xdr:rowOff>
                  </from>
                  <to>
                    <xdr:col>25</xdr:col>
                    <xdr:colOff>238125</xdr:colOff>
                    <xdr:row>39</xdr:row>
                    <xdr:rowOff>190500</xdr:rowOff>
                  </to>
                </anchor>
              </controlPr>
            </control>
          </mc:Choice>
        </mc:AlternateContent>
        <mc:AlternateContent xmlns:mc="http://schemas.openxmlformats.org/markup-compatibility/2006">
          <mc:Choice Requires="x14">
            <control shapeId="14992" r:id="rId348" name="Check Box 656">
              <controlPr defaultSize="0" autoFill="0" autoLine="0" autoPict="0">
                <anchor moveWithCells="1">
                  <from>
                    <xdr:col>26</xdr:col>
                    <xdr:colOff>28575</xdr:colOff>
                    <xdr:row>39</xdr:row>
                    <xdr:rowOff>0</xdr:rowOff>
                  </from>
                  <to>
                    <xdr:col>26</xdr:col>
                    <xdr:colOff>238125</xdr:colOff>
                    <xdr:row>39</xdr:row>
                    <xdr:rowOff>190500</xdr:rowOff>
                  </to>
                </anchor>
              </controlPr>
            </control>
          </mc:Choice>
        </mc:AlternateContent>
        <mc:AlternateContent xmlns:mc="http://schemas.openxmlformats.org/markup-compatibility/2006">
          <mc:Choice Requires="x14">
            <control shapeId="14993" r:id="rId349" name="Check Box 657">
              <controlPr defaultSize="0" autoFill="0" autoLine="0" autoPict="0">
                <anchor moveWithCells="1">
                  <from>
                    <xdr:col>27</xdr:col>
                    <xdr:colOff>28575</xdr:colOff>
                    <xdr:row>39</xdr:row>
                    <xdr:rowOff>0</xdr:rowOff>
                  </from>
                  <to>
                    <xdr:col>27</xdr:col>
                    <xdr:colOff>238125</xdr:colOff>
                    <xdr:row>39</xdr:row>
                    <xdr:rowOff>190500</xdr:rowOff>
                  </to>
                </anchor>
              </controlPr>
            </control>
          </mc:Choice>
        </mc:AlternateContent>
        <mc:AlternateContent xmlns:mc="http://schemas.openxmlformats.org/markup-compatibility/2006">
          <mc:Choice Requires="x14">
            <control shapeId="14469" r:id="rId350" name="Check Box 133">
              <controlPr defaultSize="0" autoFill="0" autoLine="0" autoPict="0">
                <anchor moveWithCells="1">
                  <from>
                    <xdr:col>16</xdr:col>
                    <xdr:colOff>28575</xdr:colOff>
                    <xdr:row>12</xdr:row>
                    <xdr:rowOff>9525</xdr:rowOff>
                  </from>
                  <to>
                    <xdr:col>16</xdr:col>
                    <xdr:colOff>238125</xdr:colOff>
                    <xdr:row>12</xdr:row>
                    <xdr:rowOff>200025</xdr:rowOff>
                  </to>
                </anchor>
              </controlPr>
            </control>
          </mc:Choice>
        </mc:AlternateContent>
        <mc:AlternateContent xmlns:mc="http://schemas.openxmlformats.org/markup-compatibility/2006">
          <mc:Choice Requires="x14">
            <control shapeId="14470" r:id="rId351" name="Check Box 134">
              <controlPr defaultSize="0" autoFill="0" autoLine="0" autoPict="0">
                <anchor moveWithCells="1">
                  <from>
                    <xdr:col>17</xdr:col>
                    <xdr:colOff>28575</xdr:colOff>
                    <xdr:row>12</xdr:row>
                    <xdr:rowOff>9525</xdr:rowOff>
                  </from>
                  <to>
                    <xdr:col>17</xdr:col>
                    <xdr:colOff>238125</xdr:colOff>
                    <xdr:row>12</xdr:row>
                    <xdr:rowOff>200025</xdr:rowOff>
                  </to>
                </anchor>
              </controlPr>
            </control>
          </mc:Choice>
        </mc:AlternateContent>
        <mc:AlternateContent xmlns:mc="http://schemas.openxmlformats.org/markup-compatibility/2006">
          <mc:Choice Requires="x14">
            <control shapeId="14471" r:id="rId352" name="Check Box 135">
              <controlPr defaultSize="0" autoFill="0" autoLine="0" autoPict="0">
                <anchor moveWithCells="1">
                  <from>
                    <xdr:col>18</xdr:col>
                    <xdr:colOff>28575</xdr:colOff>
                    <xdr:row>12</xdr:row>
                    <xdr:rowOff>9525</xdr:rowOff>
                  </from>
                  <to>
                    <xdr:col>18</xdr:col>
                    <xdr:colOff>238125</xdr:colOff>
                    <xdr:row>12</xdr:row>
                    <xdr:rowOff>200025</xdr:rowOff>
                  </to>
                </anchor>
              </controlPr>
            </control>
          </mc:Choice>
        </mc:AlternateContent>
        <mc:AlternateContent xmlns:mc="http://schemas.openxmlformats.org/markup-compatibility/2006">
          <mc:Choice Requires="x14">
            <control shapeId="14472" r:id="rId353" name="Check Box 136">
              <controlPr defaultSize="0" autoFill="0" autoLine="0" autoPict="0">
                <anchor moveWithCells="1">
                  <from>
                    <xdr:col>19</xdr:col>
                    <xdr:colOff>28575</xdr:colOff>
                    <xdr:row>12</xdr:row>
                    <xdr:rowOff>9525</xdr:rowOff>
                  </from>
                  <to>
                    <xdr:col>19</xdr:col>
                    <xdr:colOff>238125</xdr:colOff>
                    <xdr:row>12</xdr:row>
                    <xdr:rowOff>200025</xdr:rowOff>
                  </to>
                </anchor>
              </controlPr>
            </control>
          </mc:Choice>
        </mc:AlternateContent>
        <mc:AlternateContent xmlns:mc="http://schemas.openxmlformats.org/markup-compatibility/2006">
          <mc:Choice Requires="x14">
            <control shapeId="14473" r:id="rId354" name="Check Box 137">
              <controlPr defaultSize="0" autoFill="0" autoLine="0" autoPict="0">
                <anchor moveWithCells="1">
                  <from>
                    <xdr:col>20</xdr:col>
                    <xdr:colOff>28575</xdr:colOff>
                    <xdr:row>12</xdr:row>
                    <xdr:rowOff>9525</xdr:rowOff>
                  </from>
                  <to>
                    <xdr:col>20</xdr:col>
                    <xdr:colOff>238125</xdr:colOff>
                    <xdr:row>12</xdr:row>
                    <xdr:rowOff>200025</xdr:rowOff>
                  </to>
                </anchor>
              </controlPr>
            </control>
          </mc:Choice>
        </mc:AlternateContent>
        <mc:AlternateContent xmlns:mc="http://schemas.openxmlformats.org/markup-compatibility/2006">
          <mc:Choice Requires="x14">
            <control shapeId="14474" r:id="rId355" name="Check Box 138">
              <controlPr defaultSize="0" autoFill="0" autoLine="0" autoPict="0">
                <anchor moveWithCells="1">
                  <from>
                    <xdr:col>21</xdr:col>
                    <xdr:colOff>28575</xdr:colOff>
                    <xdr:row>12</xdr:row>
                    <xdr:rowOff>9525</xdr:rowOff>
                  </from>
                  <to>
                    <xdr:col>21</xdr:col>
                    <xdr:colOff>238125</xdr:colOff>
                    <xdr:row>12</xdr:row>
                    <xdr:rowOff>200025</xdr:rowOff>
                  </to>
                </anchor>
              </controlPr>
            </control>
          </mc:Choice>
        </mc:AlternateContent>
        <mc:AlternateContent xmlns:mc="http://schemas.openxmlformats.org/markup-compatibility/2006">
          <mc:Choice Requires="x14">
            <control shapeId="14475" r:id="rId356" name="Check Box 139">
              <controlPr defaultSize="0" autoFill="0" autoLine="0" autoPict="0">
                <anchor moveWithCells="1">
                  <from>
                    <xdr:col>22</xdr:col>
                    <xdr:colOff>28575</xdr:colOff>
                    <xdr:row>12</xdr:row>
                    <xdr:rowOff>9525</xdr:rowOff>
                  </from>
                  <to>
                    <xdr:col>22</xdr:col>
                    <xdr:colOff>238125</xdr:colOff>
                    <xdr:row>12</xdr:row>
                    <xdr:rowOff>200025</xdr:rowOff>
                  </to>
                </anchor>
              </controlPr>
            </control>
          </mc:Choice>
        </mc:AlternateContent>
        <mc:AlternateContent xmlns:mc="http://schemas.openxmlformats.org/markup-compatibility/2006">
          <mc:Choice Requires="x14">
            <control shapeId="14476" r:id="rId357" name="Check Box 140">
              <controlPr defaultSize="0" autoFill="0" autoLine="0" autoPict="0">
                <anchor moveWithCells="1">
                  <from>
                    <xdr:col>23</xdr:col>
                    <xdr:colOff>28575</xdr:colOff>
                    <xdr:row>12</xdr:row>
                    <xdr:rowOff>9525</xdr:rowOff>
                  </from>
                  <to>
                    <xdr:col>23</xdr:col>
                    <xdr:colOff>238125</xdr:colOff>
                    <xdr:row>12</xdr:row>
                    <xdr:rowOff>200025</xdr:rowOff>
                  </to>
                </anchor>
              </controlPr>
            </control>
          </mc:Choice>
        </mc:AlternateContent>
        <mc:AlternateContent xmlns:mc="http://schemas.openxmlformats.org/markup-compatibility/2006">
          <mc:Choice Requires="x14">
            <control shapeId="14477" r:id="rId358" name="Check Box 141">
              <controlPr defaultSize="0" autoFill="0" autoLine="0" autoPict="0">
                <anchor moveWithCells="1">
                  <from>
                    <xdr:col>24</xdr:col>
                    <xdr:colOff>28575</xdr:colOff>
                    <xdr:row>12</xdr:row>
                    <xdr:rowOff>9525</xdr:rowOff>
                  </from>
                  <to>
                    <xdr:col>24</xdr:col>
                    <xdr:colOff>238125</xdr:colOff>
                    <xdr:row>12</xdr:row>
                    <xdr:rowOff>200025</xdr:rowOff>
                  </to>
                </anchor>
              </controlPr>
            </control>
          </mc:Choice>
        </mc:AlternateContent>
        <mc:AlternateContent xmlns:mc="http://schemas.openxmlformats.org/markup-compatibility/2006">
          <mc:Choice Requires="x14">
            <control shapeId="14478" r:id="rId359" name="Check Box 142">
              <controlPr defaultSize="0" autoFill="0" autoLine="0" autoPict="0">
                <anchor moveWithCells="1">
                  <from>
                    <xdr:col>25</xdr:col>
                    <xdr:colOff>28575</xdr:colOff>
                    <xdr:row>12</xdr:row>
                    <xdr:rowOff>9525</xdr:rowOff>
                  </from>
                  <to>
                    <xdr:col>25</xdr:col>
                    <xdr:colOff>238125</xdr:colOff>
                    <xdr:row>12</xdr:row>
                    <xdr:rowOff>200025</xdr:rowOff>
                  </to>
                </anchor>
              </controlPr>
            </control>
          </mc:Choice>
        </mc:AlternateContent>
        <mc:AlternateContent xmlns:mc="http://schemas.openxmlformats.org/markup-compatibility/2006">
          <mc:Choice Requires="x14">
            <control shapeId="14479" r:id="rId360" name="Check Box 143">
              <controlPr defaultSize="0" autoFill="0" autoLine="0" autoPict="0">
                <anchor moveWithCells="1">
                  <from>
                    <xdr:col>26</xdr:col>
                    <xdr:colOff>28575</xdr:colOff>
                    <xdr:row>12</xdr:row>
                    <xdr:rowOff>9525</xdr:rowOff>
                  </from>
                  <to>
                    <xdr:col>26</xdr:col>
                    <xdr:colOff>238125</xdr:colOff>
                    <xdr:row>12</xdr:row>
                    <xdr:rowOff>200025</xdr:rowOff>
                  </to>
                </anchor>
              </controlPr>
            </control>
          </mc:Choice>
        </mc:AlternateContent>
        <mc:AlternateContent xmlns:mc="http://schemas.openxmlformats.org/markup-compatibility/2006">
          <mc:Choice Requires="x14">
            <control shapeId="14480" r:id="rId361" name="Check Box 144">
              <controlPr defaultSize="0" autoFill="0" autoLine="0" autoPict="0">
                <anchor moveWithCells="1">
                  <from>
                    <xdr:col>27</xdr:col>
                    <xdr:colOff>28575</xdr:colOff>
                    <xdr:row>12</xdr:row>
                    <xdr:rowOff>9525</xdr:rowOff>
                  </from>
                  <to>
                    <xdr:col>27</xdr:col>
                    <xdr:colOff>238125</xdr:colOff>
                    <xdr:row>12</xdr:row>
                    <xdr:rowOff>200025</xdr:rowOff>
                  </to>
                </anchor>
              </controlPr>
            </control>
          </mc:Choice>
        </mc:AlternateContent>
        <mc:AlternateContent xmlns:mc="http://schemas.openxmlformats.org/markup-compatibility/2006">
          <mc:Choice Requires="x14">
            <control shapeId="14994" r:id="rId362" name="Check Box 658">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14995" r:id="rId363" name="Check Box 659">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14996" r:id="rId364" name="Check Box 660">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14997" r:id="rId365" name="Check Box 661">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14998" r:id="rId366" name="Check Box 662">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14999" r:id="rId367" name="Check Box 663">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15000" r:id="rId368" name="Check Box 664">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15001" r:id="rId369" name="Check Box 665">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15002" r:id="rId370" name="Check Box 666">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15003" r:id="rId371" name="Check Box 667">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15004" r:id="rId372" name="Check Box 668">
              <controlPr defaultSize="0" autoFill="0" autoLine="0" autoPict="0">
                <anchor moveWithCells="1">
                  <from>
                    <xdr:col>26</xdr:col>
                    <xdr:colOff>28575</xdr:colOff>
                    <xdr:row>13</xdr:row>
                    <xdr:rowOff>9525</xdr:rowOff>
                  </from>
                  <to>
                    <xdr:col>26</xdr:col>
                    <xdr:colOff>238125</xdr:colOff>
                    <xdr:row>13</xdr:row>
                    <xdr:rowOff>200025</xdr:rowOff>
                  </to>
                </anchor>
              </controlPr>
            </control>
          </mc:Choice>
        </mc:AlternateContent>
        <mc:AlternateContent xmlns:mc="http://schemas.openxmlformats.org/markup-compatibility/2006">
          <mc:Choice Requires="x14">
            <control shapeId="15005" r:id="rId373" name="Check Box 669">
              <controlPr defaultSize="0" autoFill="0" autoLine="0" autoPict="0">
                <anchor moveWithCells="1">
                  <from>
                    <xdr:col>27</xdr:col>
                    <xdr:colOff>28575</xdr:colOff>
                    <xdr:row>13</xdr:row>
                    <xdr:rowOff>9525</xdr:rowOff>
                  </from>
                  <to>
                    <xdr:col>27</xdr:col>
                    <xdr:colOff>238125</xdr:colOff>
                    <xdr:row>13</xdr:row>
                    <xdr:rowOff>200025</xdr:rowOff>
                  </to>
                </anchor>
              </controlPr>
            </control>
          </mc:Choice>
        </mc:AlternateContent>
        <mc:AlternateContent xmlns:mc="http://schemas.openxmlformats.org/markup-compatibility/2006">
          <mc:Choice Requires="x14">
            <control shapeId="14388" r:id="rId374" name="Check Box 52">
              <controlPr defaultSize="0" autoFill="0" autoLine="0" autoPict="0">
                <anchor moveWithCells="1">
                  <from>
                    <xdr:col>15</xdr:col>
                    <xdr:colOff>152400</xdr:colOff>
                    <xdr:row>12</xdr:row>
                    <xdr:rowOff>219075</xdr:rowOff>
                  </from>
                  <to>
                    <xdr:col>15</xdr:col>
                    <xdr:colOff>438150</xdr:colOff>
                    <xdr:row>14</xdr:row>
                    <xdr:rowOff>28575</xdr:rowOff>
                  </to>
                </anchor>
              </controlPr>
            </control>
          </mc:Choice>
        </mc:AlternateContent>
        <mc:AlternateContent xmlns:mc="http://schemas.openxmlformats.org/markup-compatibility/2006">
          <mc:Choice Requires="x14">
            <control shapeId="14889" r:id="rId375" name="Check Box 553">
              <controlPr defaultSize="0" autoFill="0" autoLine="0" autoPict="0">
                <anchor moveWithCells="1">
                  <from>
                    <xdr:col>15</xdr:col>
                    <xdr:colOff>152400</xdr:colOff>
                    <xdr:row>11</xdr:row>
                    <xdr:rowOff>219075</xdr:rowOff>
                  </from>
                  <to>
                    <xdr:col>15</xdr:col>
                    <xdr:colOff>438150</xdr:colOff>
                    <xdr:row>13</xdr:row>
                    <xdr:rowOff>19050</xdr:rowOff>
                  </to>
                </anchor>
              </controlPr>
            </control>
          </mc:Choice>
        </mc:AlternateContent>
        <mc:AlternateContent xmlns:mc="http://schemas.openxmlformats.org/markup-compatibility/2006">
          <mc:Choice Requires="x14">
            <control shapeId="15006" r:id="rId376" name="Check Box 670">
              <controlPr defaultSize="0" autoFill="0" autoLine="0" autoPict="0">
                <anchor moveWithCells="1">
                  <from>
                    <xdr:col>15</xdr:col>
                    <xdr:colOff>152400</xdr:colOff>
                    <xdr:row>13</xdr:row>
                    <xdr:rowOff>219075</xdr:rowOff>
                  </from>
                  <to>
                    <xdr:col>15</xdr:col>
                    <xdr:colOff>438150</xdr:colOff>
                    <xdr:row>15</xdr:row>
                    <xdr:rowOff>28575</xdr:rowOff>
                  </to>
                </anchor>
              </controlPr>
            </control>
          </mc:Choice>
        </mc:AlternateContent>
        <mc:AlternateContent xmlns:mc="http://schemas.openxmlformats.org/markup-compatibility/2006">
          <mc:Choice Requires="x14">
            <control shapeId="14345" r:id="rId377" name="Check Box 9">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91" r:id="rId378" name="Check Box 555">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5008" r:id="rId379" name="Check Box 67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5009" r:id="rId380" name="Check Box 673">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805" r:id="rId381" name="Check Box 469">
              <controlPr defaultSize="0" autoFill="0" autoLine="0" autoPict="0">
                <anchor moveWithCells="1">
                  <from>
                    <xdr:col>16</xdr:col>
                    <xdr:colOff>28575</xdr:colOff>
                    <xdr:row>46</xdr:row>
                    <xdr:rowOff>9525</xdr:rowOff>
                  </from>
                  <to>
                    <xdr:col>16</xdr:col>
                    <xdr:colOff>238125</xdr:colOff>
                    <xdr:row>46</xdr:row>
                    <xdr:rowOff>200025</xdr:rowOff>
                  </to>
                </anchor>
              </controlPr>
            </control>
          </mc:Choice>
        </mc:AlternateContent>
        <mc:AlternateContent xmlns:mc="http://schemas.openxmlformats.org/markup-compatibility/2006">
          <mc:Choice Requires="x14">
            <control shapeId="14806" r:id="rId382" name="Check Box 470">
              <controlPr defaultSize="0" autoFill="0" autoLine="0" autoPict="0">
                <anchor moveWithCells="1">
                  <from>
                    <xdr:col>17</xdr:col>
                    <xdr:colOff>28575</xdr:colOff>
                    <xdr:row>46</xdr:row>
                    <xdr:rowOff>9525</xdr:rowOff>
                  </from>
                  <to>
                    <xdr:col>17</xdr:col>
                    <xdr:colOff>238125</xdr:colOff>
                    <xdr:row>46</xdr:row>
                    <xdr:rowOff>200025</xdr:rowOff>
                  </to>
                </anchor>
              </controlPr>
            </control>
          </mc:Choice>
        </mc:AlternateContent>
        <mc:AlternateContent xmlns:mc="http://schemas.openxmlformats.org/markup-compatibility/2006">
          <mc:Choice Requires="x14">
            <control shapeId="14807" r:id="rId383" name="Check Box 471">
              <controlPr defaultSize="0" autoFill="0" autoLine="0" autoPict="0">
                <anchor moveWithCells="1">
                  <from>
                    <xdr:col>18</xdr:col>
                    <xdr:colOff>28575</xdr:colOff>
                    <xdr:row>46</xdr:row>
                    <xdr:rowOff>9525</xdr:rowOff>
                  </from>
                  <to>
                    <xdr:col>18</xdr:col>
                    <xdr:colOff>238125</xdr:colOff>
                    <xdr:row>46</xdr:row>
                    <xdr:rowOff>200025</xdr:rowOff>
                  </to>
                </anchor>
              </controlPr>
            </control>
          </mc:Choice>
        </mc:AlternateContent>
        <mc:AlternateContent xmlns:mc="http://schemas.openxmlformats.org/markup-compatibility/2006">
          <mc:Choice Requires="x14">
            <control shapeId="14808" r:id="rId384" name="Check Box 472">
              <controlPr defaultSize="0" autoFill="0" autoLine="0" autoPict="0">
                <anchor moveWithCells="1">
                  <from>
                    <xdr:col>19</xdr:col>
                    <xdr:colOff>28575</xdr:colOff>
                    <xdr:row>46</xdr:row>
                    <xdr:rowOff>9525</xdr:rowOff>
                  </from>
                  <to>
                    <xdr:col>19</xdr:col>
                    <xdr:colOff>238125</xdr:colOff>
                    <xdr:row>46</xdr:row>
                    <xdr:rowOff>200025</xdr:rowOff>
                  </to>
                </anchor>
              </controlPr>
            </control>
          </mc:Choice>
        </mc:AlternateContent>
        <mc:AlternateContent xmlns:mc="http://schemas.openxmlformats.org/markup-compatibility/2006">
          <mc:Choice Requires="x14">
            <control shapeId="14809" r:id="rId385" name="Check Box 473">
              <controlPr defaultSize="0" autoFill="0" autoLine="0" autoPict="0">
                <anchor moveWithCells="1">
                  <from>
                    <xdr:col>20</xdr:col>
                    <xdr:colOff>28575</xdr:colOff>
                    <xdr:row>46</xdr:row>
                    <xdr:rowOff>9525</xdr:rowOff>
                  </from>
                  <to>
                    <xdr:col>20</xdr:col>
                    <xdr:colOff>238125</xdr:colOff>
                    <xdr:row>46</xdr:row>
                    <xdr:rowOff>200025</xdr:rowOff>
                  </to>
                </anchor>
              </controlPr>
            </control>
          </mc:Choice>
        </mc:AlternateContent>
        <mc:AlternateContent xmlns:mc="http://schemas.openxmlformats.org/markup-compatibility/2006">
          <mc:Choice Requires="x14">
            <control shapeId="14810" r:id="rId386" name="Check Box 474">
              <controlPr defaultSize="0" autoFill="0" autoLine="0" autoPict="0">
                <anchor moveWithCells="1">
                  <from>
                    <xdr:col>21</xdr:col>
                    <xdr:colOff>28575</xdr:colOff>
                    <xdr:row>46</xdr:row>
                    <xdr:rowOff>9525</xdr:rowOff>
                  </from>
                  <to>
                    <xdr:col>21</xdr:col>
                    <xdr:colOff>238125</xdr:colOff>
                    <xdr:row>46</xdr:row>
                    <xdr:rowOff>200025</xdr:rowOff>
                  </to>
                </anchor>
              </controlPr>
            </control>
          </mc:Choice>
        </mc:AlternateContent>
        <mc:AlternateContent xmlns:mc="http://schemas.openxmlformats.org/markup-compatibility/2006">
          <mc:Choice Requires="x14">
            <control shapeId="14811" r:id="rId387" name="Check Box 475">
              <controlPr defaultSize="0" autoFill="0" autoLine="0" autoPict="0">
                <anchor moveWithCells="1">
                  <from>
                    <xdr:col>22</xdr:col>
                    <xdr:colOff>28575</xdr:colOff>
                    <xdr:row>46</xdr:row>
                    <xdr:rowOff>9525</xdr:rowOff>
                  </from>
                  <to>
                    <xdr:col>22</xdr:col>
                    <xdr:colOff>238125</xdr:colOff>
                    <xdr:row>46</xdr:row>
                    <xdr:rowOff>200025</xdr:rowOff>
                  </to>
                </anchor>
              </controlPr>
            </control>
          </mc:Choice>
        </mc:AlternateContent>
        <mc:AlternateContent xmlns:mc="http://schemas.openxmlformats.org/markup-compatibility/2006">
          <mc:Choice Requires="x14">
            <control shapeId="14812" r:id="rId388" name="Check Box 476">
              <controlPr defaultSize="0" autoFill="0" autoLine="0" autoPict="0">
                <anchor moveWithCells="1">
                  <from>
                    <xdr:col>23</xdr:col>
                    <xdr:colOff>28575</xdr:colOff>
                    <xdr:row>46</xdr:row>
                    <xdr:rowOff>9525</xdr:rowOff>
                  </from>
                  <to>
                    <xdr:col>23</xdr:col>
                    <xdr:colOff>238125</xdr:colOff>
                    <xdr:row>46</xdr:row>
                    <xdr:rowOff>200025</xdr:rowOff>
                  </to>
                </anchor>
              </controlPr>
            </control>
          </mc:Choice>
        </mc:AlternateContent>
        <mc:AlternateContent xmlns:mc="http://schemas.openxmlformats.org/markup-compatibility/2006">
          <mc:Choice Requires="x14">
            <control shapeId="14813" r:id="rId389" name="Check Box 477">
              <controlPr defaultSize="0" autoFill="0" autoLine="0" autoPict="0">
                <anchor moveWithCells="1">
                  <from>
                    <xdr:col>24</xdr:col>
                    <xdr:colOff>28575</xdr:colOff>
                    <xdr:row>46</xdr:row>
                    <xdr:rowOff>9525</xdr:rowOff>
                  </from>
                  <to>
                    <xdr:col>24</xdr:col>
                    <xdr:colOff>238125</xdr:colOff>
                    <xdr:row>46</xdr:row>
                    <xdr:rowOff>200025</xdr:rowOff>
                  </to>
                </anchor>
              </controlPr>
            </control>
          </mc:Choice>
        </mc:AlternateContent>
        <mc:AlternateContent xmlns:mc="http://schemas.openxmlformats.org/markup-compatibility/2006">
          <mc:Choice Requires="x14">
            <control shapeId="14814" r:id="rId390" name="Check Box 478">
              <controlPr defaultSize="0" autoFill="0" autoLine="0" autoPict="0">
                <anchor moveWithCells="1">
                  <from>
                    <xdr:col>25</xdr:col>
                    <xdr:colOff>28575</xdr:colOff>
                    <xdr:row>46</xdr:row>
                    <xdr:rowOff>9525</xdr:rowOff>
                  </from>
                  <to>
                    <xdr:col>25</xdr:col>
                    <xdr:colOff>238125</xdr:colOff>
                    <xdr:row>46</xdr:row>
                    <xdr:rowOff>200025</xdr:rowOff>
                  </to>
                </anchor>
              </controlPr>
            </control>
          </mc:Choice>
        </mc:AlternateContent>
        <mc:AlternateContent xmlns:mc="http://schemas.openxmlformats.org/markup-compatibility/2006">
          <mc:Choice Requires="x14">
            <control shapeId="14815" r:id="rId391" name="Check Box 479">
              <controlPr defaultSize="0" autoFill="0" autoLine="0" autoPict="0">
                <anchor moveWithCells="1">
                  <from>
                    <xdr:col>26</xdr:col>
                    <xdr:colOff>28575</xdr:colOff>
                    <xdr:row>46</xdr:row>
                    <xdr:rowOff>9525</xdr:rowOff>
                  </from>
                  <to>
                    <xdr:col>26</xdr:col>
                    <xdr:colOff>238125</xdr:colOff>
                    <xdr:row>46</xdr:row>
                    <xdr:rowOff>200025</xdr:rowOff>
                  </to>
                </anchor>
              </controlPr>
            </control>
          </mc:Choice>
        </mc:AlternateContent>
        <mc:AlternateContent xmlns:mc="http://schemas.openxmlformats.org/markup-compatibility/2006">
          <mc:Choice Requires="x14">
            <control shapeId="14816" r:id="rId392" name="Check Box 480">
              <controlPr defaultSize="0" autoFill="0" autoLine="0" autoPict="0">
                <anchor moveWithCells="1">
                  <from>
                    <xdr:col>27</xdr:col>
                    <xdr:colOff>28575</xdr:colOff>
                    <xdr:row>46</xdr:row>
                    <xdr:rowOff>9525</xdr:rowOff>
                  </from>
                  <to>
                    <xdr:col>27</xdr:col>
                    <xdr:colOff>238125</xdr:colOff>
                    <xdr:row>46</xdr:row>
                    <xdr:rowOff>200025</xdr:rowOff>
                  </to>
                </anchor>
              </controlPr>
            </control>
          </mc:Choice>
        </mc:AlternateContent>
        <mc:AlternateContent xmlns:mc="http://schemas.openxmlformats.org/markup-compatibility/2006">
          <mc:Choice Requires="x14">
            <control shapeId="15010" r:id="rId393" name="Check Box 674">
              <controlPr defaultSize="0" autoFill="0" autoLine="0" autoPict="0">
                <anchor moveWithCells="1">
                  <from>
                    <xdr:col>16</xdr:col>
                    <xdr:colOff>28575</xdr:colOff>
                    <xdr:row>38</xdr:row>
                    <xdr:rowOff>9525</xdr:rowOff>
                  </from>
                  <to>
                    <xdr:col>16</xdr:col>
                    <xdr:colOff>238125</xdr:colOff>
                    <xdr:row>38</xdr:row>
                    <xdr:rowOff>200025</xdr:rowOff>
                  </to>
                </anchor>
              </controlPr>
            </control>
          </mc:Choice>
        </mc:AlternateContent>
        <mc:AlternateContent xmlns:mc="http://schemas.openxmlformats.org/markup-compatibility/2006">
          <mc:Choice Requires="x14">
            <control shapeId="15011" r:id="rId394" name="Check Box 675">
              <controlPr defaultSize="0" autoFill="0" autoLine="0" autoPict="0">
                <anchor moveWithCells="1">
                  <from>
                    <xdr:col>17</xdr:col>
                    <xdr:colOff>28575</xdr:colOff>
                    <xdr:row>38</xdr:row>
                    <xdr:rowOff>9525</xdr:rowOff>
                  </from>
                  <to>
                    <xdr:col>17</xdr:col>
                    <xdr:colOff>238125</xdr:colOff>
                    <xdr:row>38</xdr:row>
                    <xdr:rowOff>200025</xdr:rowOff>
                  </to>
                </anchor>
              </controlPr>
            </control>
          </mc:Choice>
        </mc:AlternateContent>
        <mc:AlternateContent xmlns:mc="http://schemas.openxmlformats.org/markup-compatibility/2006">
          <mc:Choice Requires="x14">
            <control shapeId="15012" r:id="rId395" name="Check Box 676">
              <controlPr defaultSize="0" autoFill="0" autoLine="0" autoPict="0">
                <anchor moveWithCells="1">
                  <from>
                    <xdr:col>18</xdr:col>
                    <xdr:colOff>28575</xdr:colOff>
                    <xdr:row>38</xdr:row>
                    <xdr:rowOff>9525</xdr:rowOff>
                  </from>
                  <to>
                    <xdr:col>18</xdr:col>
                    <xdr:colOff>238125</xdr:colOff>
                    <xdr:row>38</xdr:row>
                    <xdr:rowOff>200025</xdr:rowOff>
                  </to>
                </anchor>
              </controlPr>
            </control>
          </mc:Choice>
        </mc:AlternateContent>
        <mc:AlternateContent xmlns:mc="http://schemas.openxmlformats.org/markup-compatibility/2006">
          <mc:Choice Requires="x14">
            <control shapeId="15013" r:id="rId396" name="Check Box 677">
              <controlPr defaultSize="0" autoFill="0" autoLine="0" autoPict="0">
                <anchor moveWithCells="1">
                  <from>
                    <xdr:col>19</xdr:col>
                    <xdr:colOff>28575</xdr:colOff>
                    <xdr:row>38</xdr:row>
                    <xdr:rowOff>9525</xdr:rowOff>
                  </from>
                  <to>
                    <xdr:col>19</xdr:col>
                    <xdr:colOff>238125</xdr:colOff>
                    <xdr:row>38</xdr:row>
                    <xdr:rowOff>200025</xdr:rowOff>
                  </to>
                </anchor>
              </controlPr>
            </control>
          </mc:Choice>
        </mc:AlternateContent>
        <mc:AlternateContent xmlns:mc="http://schemas.openxmlformats.org/markup-compatibility/2006">
          <mc:Choice Requires="x14">
            <control shapeId="15014" r:id="rId397" name="Check Box 678">
              <controlPr defaultSize="0" autoFill="0" autoLine="0" autoPict="0">
                <anchor moveWithCells="1">
                  <from>
                    <xdr:col>20</xdr:col>
                    <xdr:colOff>28575</xdr:colOff>
                    <xdr:row>38</xdr:row>
                    <xdr:rowOff>9525</xdr:rowOff>
                  </from>
                  <to>
                    <xdr:col>20</xdr:col>
                    <xdr:colOff>238125</xdr:colOff>
                    <xdr:row>38</xdr:row>
                    <xdr:rowOff>200025</xdr:rowOff>
                  </to>
                </anchor>
              </controlPr>
            </control>
          </mc:Choice>
        </mc:AlternateContent>
        <mc:AlternateContent xmlns:mc="http://schemas.openxmlformats.org/markup-compatibility/2006">
          <mc:Choice Requires="x14">
            <control shapeId="15015" r:id="rId398" name="Check Box 679">
              <controlPr defaultSize="0" autoFill="0" autoLine="0" autoPict="0">
                <anchor moveWithCells="1">
                  <from>
                    <xdr:col>21</xdr:col>
                    <xdr:colOff>28575</xdr:colOff>
                    <xdr:row>38</xdr:row>
                    <xdr:rowOff>9525</xdr:rowOff>
                  </from>
                  <to>
                    <xdr:col>21</xdr:col>
                    <xdr:colOff>238125</xdr:colOff>
                    <xdr:row>38</xdr:row>
                    <xdr:rowOff>200025</xdr:rowOff>
                  </to>
                </anchor>
              </controlPr>
            </control>
          </mc:Choice>
        </mc:AlternateContent>
        <mc:AlternateContent xmlns:mc="http://schemas.openxmlformats.org/markup-compatibility/2006">
          <mc:Choice Requires="x14">
            <control shapeId="15016" r:id="rId399" name="Check Box 680">
              <controlPr defaultSize="0" autoFill="0" autoLine="0" autoPict="0">
                <anchor moveWithCells="1">
                  <from>
                    <xdr:col>22</xdr:col>
                    <xdr:colOff>28575</xdr:colOff>
                    <xdr:row>38</xdr:row>
                    <xdr:rowOff>9525</xdr:rowOff>
                  </from>
                  <to>
                    <xdr:col>22</xdr:col>
                    <xdr:colOff>238125</xdr:colOff>
                    <xdr:row>38</xdr:row>
                    <xdr:rowOff>200025</xdr:rowOff>
                  </to>
                </anchor>
              </controlPr>
            </control>
          </mc:Choice>
        </mc:AlternateContent>
        <mc:AlternateContent xmlns:mc="http://schemas.openxmlformats.org/markup-compatibility/2006">
          <mc:Choice Requires="x14">
            <control shapeId="15017" r:id="rId400" name="Check Box 681">
              <controlPr defaultSize="0" autoFill="0" autoLine="0" autoPict="0">
                <anchor moveWithCells="1">
                  <from>
                    <xdr:col>23</xdr:col>
                    <xdr:colOff>28575</xdr:colOff>
                    <xdr:row>38</xdr:row>
                    <xdr:rowOff>9525</xdr:rowOff>
                  </from>
                  <to>
                    <xdr:col>23</xdr:col>
                    <xdr:colOff>238125</xdr:colOff>
                    <xdr:row>38</xdr:row>
                    <xdr:rowOff>200025</xdr:rowOff>
                  </to>
                </anchor>
              </controlPr>
            </control>
          </mc:Choice>
        </mc:AlternateContent>
        <mc:AlternateContent xmlns:mc="http://schemas.openxmlformats.org/markup-compatibility/2006">
          <mc:Choice Requires="x14">
            <control shapeId="15018" r:id="rId401" name="Check Box 682">
              <controlPr defaultSize="0" autoFill="0" autoLine="0" autoPict="0">
                <anchor moveWithCells="1">
                  <from>
                    <xdr:col>24</xdr:col>
                    <xdr:colOff>28575</xdr:colOff>
                    <xdr:row>38</xdr:row>
                    <xdr:rowOff>9525</xdr:rowOff>
                  </from>
                  <to>
                    <xdr:col>24</xdr:col>
                    <xdr:colOff>238125</xdr:colOff>
                    <xdr:row>38</xdr:row>
                    <xdr:rowOff>200025</xdr:rowOff>
                  </to>
                </anchor>
              </controlPr>
            </control>
          </mc:Choice>
        </mc:AlternateContent>
        <mc:AlternateContent xmlns:mc="http://schemas.openxmlformats.org/markup-compatibility/2006">
          <mc:Choice Requires="x14">
            <control shapeId="15019" r:id="rId402" name="Check Box 683">
              <controlPr defaultSize="0" autoFill="0" autoLine="0" autoPict="0">
                <anchor moveWithCells="1">
                  <from>
                    <xdr:col>25</xdr:col>
                    <xdr:colOff>28575</xdr:colOff>
                    <xdr:row>38</xdr:row>
                    <xdr:rowOff>9525</xdr:rowOff>
                  </from>
                  <to>
                    <xdr:col>25</xdr:col>
                    <xdr:colOff>238125</xdr:colOff>
                    <xdr:row>38</xdr:row>
                    <xdr:rowOff>200025</xdr:rowOff>
                  </to>
                </anchor>
              </controlPr>
            </control>
          </mc:Choice>
        </mc:AlternateContent>
        <mc:AlternateContent xmlns:mc="http://schemas.openxmlformats.org/markup-compatibility/2006">
          <mc:Choice Requires="x14">
            <control shapeId="15020" r:id="rId403" name="Check Box 684">
              <controlPr defaultSize="0" autoFill="0" autoLine="0" autoPict="0">
                <anchor moveWithCells="1">
                  <from>
                    <xdr:col>26</xdr:col>
                    <xdr:colOff>28575</xdr:colOff>
                    <xdr:row>38</xdr:row>
                    <xdr:rowOff>9525</xdr:rowOff>
                  </from>
                  <to>
                    <xdr:col>26</xdr:col>
                    <xdr:colOff>238125</xdr:colOff>
                    <xdr:row>38</xdr:row>
                    <xdr:rowOff>200025</xdr:rowOff>
                  </to>
                </anchor>
              </controlPr>
            </control>
          </mc:Choice>
        </mc:AlternateContent>
        <mc:AlternateContent xmlns:mc="http://schemas.openxmlformats.org/markup-compatibility/2006">
          <mc:Choice Requires="x14">
            <control shapeId="15021" r:id="rId404" name="Check Box 685">
              <controlPr defaultSize="0" autoFill="0" autoLine="0" autoPict="0">
                <anchor moveWithCells="1">
                  <from>
                    <xdr:col>27</xdr:col>
                    <xdr:colOff>28575</xdr:colOff>
                    <xdr:row>38</xdr:row>
                    <xdr:rowOff>9525</xdr:rowOff>
                  </from>
                  <to>
                    <xdr:col>27</xdr:col>
                    <xdr:colOff>238125</xdr:colOff>
                    <xdr:row>38</xdr:row>
                    <xdr:rowOff>200025</xdr:rowOff>
                  </to>
                </anchor>
              </controlPr>
            </control>
          </mc:Choice>
        </mc:AlternateContent>
        <mc:AlternateContent xmlns:mc="http://schemas.openxmlformats.org/markup-compatibility/2006">
          <mc:Choice Requires="x14">
            <control shapeId="14406" r:id="rId405" name="Check Box 70">
              <controlPr defaultSize="0" autoFill="0" autoLine="0" autoPict="0">
                <anchor moveWithCells="1">
                  <from>
                    <xdr:col>15</xdr:col>
                    <xdr:colOff>152400</xdr:colOff>
                    <xdr:row>34</xdr:row>
                    <xdr:rowOff>219075</xdr:rowOff>
                  </from>
                  <to>
                    <xdr:col>15</xdr:col>
                    <xdr:colOff>438150</xdr:colOff>
                    <xdr:row>36</xdr:row>
                    <xdr:rowOff>28575</xdr:rowOff>
                  </to>
                </anchor>
              </controlPr>
            </control>
          </mc:Choice>
        </mc:AlternateContent>
        <mc:AlternateContent xmlns:mc="http://schemas.openxmlformats.org/markup-compatibility/2006">
          <mc:Choice Requires="x14">
            <control shapeId="14407" r:id="rId406" name="Check Box 71">
              <controlPr defaultSize="0" autoFill="0" autoLine="0" autoPict="0">
                <anchor moveWithCells="1">
                  <from>
                    <xdr:col>15</xdr:col>
                    <xdr:colOff>152400</xdr:colOff>
                    <xdr:row>35</xdr:row>
                    <xdr:rowOff>219075</xdr:rowOff>
                  </from>
                  <to>
                    <xdr:col>15</xdr:col>
                    <xdr:colOff>438150</xdr:colOff>
                    <xdr:row>37</xdr:row>
                    <xdr:rowOff>28575</xdr:rowOff>
                  </to>
                </anchor>
              </controlPr>
            </control>
          </mc:Choice>
        </mc:AlternateContent>
        <mc:AlternateContent xmlns:mc="http://schemas.openxmlformats.org/markup-compatibility/2006">
          <mc:Choice Requires="x14">
            <control shapeId="14408" r:id="rId407" name="Check Box 72">
              <controlPr defaultSize="0" autoFill="0" autoLine="0" autoPict="0">
                <anchor moveWithCells="1">
                  <from>
                    <xdr:col>15</xdr:col>
                    <xdr:colOff>152400</xdr:colOff>
                    <xdr:row>36</xdr:row>
                    <xdr:rowOff>219075</xdr:rowOff>
                  </from>
                  <to>
                    <xdr:col>15</xdr:col>
                    <xdr:colOff>438150</xdr:colOff>
                    <xdr:row>38</xdr:row>
                    <xdr:rowOff>28575</xdr:rowOff>
                  </to>
                </anchor>
              </controlPr>
            </control>
          </mc:Choice>
        </mc:AlternateContent>
        <mc:AlternateContent xmlns:mc="http://schemas.openxmlformats.org/markup-compatibility/2006">
          <mc:Choice Requires="x14">
            <control shapeId="14673" r:id="rId408" name="Check Box 337">
              <controlPr defaultSize="0" autoFill="0" autoLine="0" autoPict="0">
                <anchor moveWithCells="1">
                  <from>
                    <xdr:col>16</xdr:col>
                    <xdr:colOff>28575</xdr:colOff>
                    <xdr:row>36</xdr:row>
                    <xdr:rowOff>9525</xdr:rowOff>
                  </from>
                  <to>
                    <xdr:col>16</xdr:col>
                    <xdr:colOff>238125</xdr:colOff>
                    <xdr:row>36</xdr:row>
                    <xdr:rowOff>200025</xdr:rowOff>
                  </to>
                </anchor>
              </controlPr>
            </control>
          </mc:Choice>
        </mc:AlternateContent>
        <mc:AlternateContent xmlns:mc="http://schemas.openxmlformats.org/markup-compatibility/2006">
          <mc:Choice Requires="x14">
            <control shapeId="14674" r:id="rId409" name="Check Box 338">
              <controlPr defaultSize="0" autoFill="0" autoLine="0" autoPict="0">
                <anchor moveWithCells="1">
                  <from>
                    <xdr:col>17</xdr:col>
                    <xdr:colOff>28575</xdr:colOff>
                    <xdr:row>36</xdr:row>
                    <xdr:rowOff>9525</xdr:rowOff>
                  </from>
                  <to>
                    <xdr:col>17</xdr:col>
                    <xdr:colOff>238125</xdr:colOff>
                    <xdr:row>36</xdr:row>
                    <xdr:rowOff>200025</xdr:rowOff>
                  </to>
                </anchor>
              </controlPr>
            </control>
          </mc:Choice>
        </mc:AlternateContent>
        <mc:AlternateContent xmlns:mc="http://schemas.openxmlformats.org/markup-compatibility/2006">
          <mc:Choice Requires="x14">
            <control shapeId="14675" r:id="rId410" name="Check Box 339">
              <controlPr defaultSize="0" autoFill="0" autoLine="0" autoPict="0">
                <anchor moveWithCells="1">
                  <from>
                    <xdr:col>18</xdr:col>
                    <xdr:colOff>28575</xdr:colOff>
                    <xdr:row>36</xdr:row>
                    <xdr:rowOff>9525</xdr:rowOff>
                  </from>
                  <to>
                    <xdr:col>18</xdr:col>
                    <xdr:colOff>238125</xdr:colOff>
                    <xdr:row>36</xdr:row>
                    <xdr:rowOff>200025</xdr:rowOff>
                  </to>
                </anchor>
              </controlPr>
            </control>
          </mc:Choice>
        </mc:AlternateContent>
        <mc:AlternateContent xmlns:mc="http://schemas.openxmlformats.org/markup-compatibility/2006">
          <mc:Choice Requires="x14">
            <control shapeId="14676" r:id="rId411" name="Check Box 340">
              <controlPr defaultSize="0" autoFill="0" autoLine="0" autoPict="0">
                <anchor moveWithCells="1">
                  <from>
                    <xdr:col>19</xdr:col>
                    <xdr:colOff>28575</xdr:colOff>
                    <xdr:row>36</xdr:row>
                    <xdr:rowOff>9525</xdr:rowOff>
                  </from>
                  <to>
                    <xdr:col>19</xdr:col>
                    <xdr:colOff>238125</xdr:colOff>
                    <xdr:row>36</xdr:row>
                    <xdr:rowOff>200025</xdr:rowOff>
                  </to>
                </anchor>
              </controlPr>
            </control>
          </mc:Choice>
        </mc:AlternateContent>
        <mc:AlternateContent xmlns:mc="http://schemas.openxmlformats.org/markup-compatibility/2006">
          <mc:Choice Requires="x14">
            <control shapeId="14677" r:id="rId412" name="Check Box 341">
              <controlPr defaultSize="0" autoFill="0" autoLine="0" autoPict="0">
                <anchor moveWithCells="1">
                  <from>
                    <xdr:col>20</xdr:col>
                    <xdr:colOff>28575</xdr:colOff>
                    <xdr:row>36</xdr:row>
                    <xdr:rowOff>9525</xdr:rowOff>
                  </from>
                  <to>
                    <xdr:col>20</xdr:col>
                    <xdr:colOff>238125</xdr:colOff>
                    <xdr:row>36</xdr:row>
                    <xdr:rowOff>200025</xdr:rowOff>
                  </to>
                </anchor>
              </controlPr>
            </control>
          </mc:Choice>
        </mc:AlternateContent>
        <mc:AlternateContent xmlns:mc="http://schemas.openxmlformats.org/markup-compatibility/2006">
          <mc:Choice Requires="x14">
            <control shapeId="14678" r:id="rId413" name="Check Box 342">
              <controlPr defaultSize="0" autoFill="0" autoLine="0" autoPict="0">
                <anchor moveWithCells="1">
                  <from>
                    <xdr:col>21</xdr:col>
                    <xdr:colOff>28575</xdr:colOff>
                    <xdr:row>36</xdr:row>
                    <xdr:rowOff>9525</xdr:rowOff>
                  </from>
                  <to>
                    <xdr:col>21</xdr:col>
                    <xdr:colOff>238125</xdr:colOff>
                    <xdr:row>36</xdr:row>
                    <xdr:rowOff>200025</xdr:rowOff>
                  </to>
                </anchor>
              </controlPr>
            </control>
          </mc:Choice>
        </mc:AlternateContent>
        <mc:AlternateContent xmlns:mc="http://schemas.openxmlformats.org/markup-compatibility/2006">
          <mc:Choice Requires="x14">
            <control shapeId="14679" r:id="rId414" name="Check Box 343">
              <controlPr defaultSize="0" autoFill="0" autoLine="0" autoPict="0">
                <anchor moveWithCells="1">
                  <from>
                    <xdr:col>22</xdr:col>
                    <xdr:colOff>28575</xdr:colOff>
                    <xdr:row>36</xdr:row>
                    <xdr:rowOff>9525</xdr:rowOff>
                  </from>
                  <to>
                    <xdr:col>22</xdr:col>
                    <xdr:colOff>238125</xdr:colOff>
                    <xdr:row>36</xdr:row>
                    <xdr:rowOff>200025</xdr:rowOff>
                  </to>
                </anchor>
              </controlPr>
            </control>
          </mc:Choice>
        </mc:AlternateContent>
        <mc:AlternateContent xmlns:mc="http://schemas.openxmlformats.org/markup-compatibility/2006">
          <mc:Choice Requires="x14">
            <control shapeId="14680" r:id="rId415" name="Check Box 344">
              <controlPr defaultSize="0" autoFill="0" autoLine="0" autoPict="0">
                <anchor moveWithCells="1">
                  <from>
                    <xdr:col>23</xdr:col>
                    <xdr:colOff>28575</xdr:colOff>
                    <xdr:row>36</xdr:row>
                    <xdr:rowOff>9525</xdr:rowOff>
                  </from>
                  <to>
                    <xdr:col>23</xdr:col>
                    <xdr:colOff>238125</xdr:colOff>
                    <xdr:row>36</xdr:row>
                    <xdr:rowOff>200025</xdr:rowOff>
                  </to>
                </anchor>
              </controlPr>
            </control>
          </mc:Choice>
        </mc:AlternateContent>
        <mc:AlternateContent xmlns:mc="http://schemas.openxmlformats.org/markup-compatibility/2006">
          <mc:Choice Requires="x14">
            <control shapeId="14681" r:id="rId416" name="Check Box 345">
              <controlPr defaultSize="0" autoFill="0" autoLine="0" autoPict="0">
                <anchor moveWithCells="1">
                  <from>
                    <xdr:col>24</xdr:col>
                    <xdr:colOff>28575</xdr:colOff>
                    <xdr:row>36</xdr:row>
                    <xdr:rowOff>9525</xdr:rowOff>
                  </from>
                  <to>
                    <xdr:col>24</xdr:col>
                    <xdr:colOff>238125</xdr:colOff>
                    <xdr:row>36</xdr:row>
                    <xdr:rowOff>200025</xdr:rowOff>
                  </to>
                </anchor>
              </controlPr>
            </control>
          </mc:Choice>
        </mc:AlternateContent>
        <mc:AlternateContent xmlns:mc="http://schemas.openxmlformats.org/markup-compatibility/2006">
          <mc:Choice Requires="x14">
            <control shapeId="14682" r:id="rId417" name="Check Box 346">
              <controlPr defaultSize="0" autoFill="0" autoLine="0" autoPict="0">
                <anchor moveWithCells="1">
                  <from>
                    <xdr:col>25</xdr:col>
                    <xdr:colOff>28575</xdr:colOff>
                    <xdr:row>36</xdr:row>
                    <xdr:rowOff>9525</xdr:rowOff>
                  </from>
                  <to>
                    <xdr:col>25</xdr:col>
                    <xdr:colOff>238125</xdr:colOff>
                    <xdr:row>36</xdr:row>
                    <xdr:rowOff>200025</xdr:rowOff>
                  </to>
                </anchor>
              </controlPr>
            </control>
          </mc:Choice>
        </mc:AlternateContent>
        <mc:AlternateContent xmlns:mc="http://schemas.openxmlformats.org/markup-compatibility/2006">
          <mc:Choice Requires="x14">
            <control shapeId="14683" r:id="rId418" name="Check Box 347">
              <controlPr defaultSize="0" autoFill="0" autoLine="0" autoPict="0">
                <anchor moveWithCells="1">
                  <from>
                    <xdr:col>26</xdr:col>
                    <xdr:colOff>28575</xdr:colOff>
                    <xdr:row>36</xdr:row>
                    <xdr:rowOff>9525</xdr:rowOff>
                  </from>
                  <to>
                    <xdr:col>26</xdr:col>
                    <xdr:colOff>238125</xdr:colOff>
                    <xdr:row>36</xdr:row>
                    <xdr:rowOff>200025</xdr:rowOff>
                  </to>
                </anchor>
              </controlPr>
            </control>
          </mc:Choice>
        </mc:AlternateContent>
        <mc:AlternateContent xmlns:mc="http://schemas.openxmlformats.org/markup-compatibility/2006">
          <mc:Choice Requires="x14">
            <control shapeId="14684" r:id="rId419" name="Check Box 348">
              <controlPr defaultSize="0" autoFill="0" autoLine="0" autoPict="0">
                <anchor moveWithCells="1">
                  <from>
                    <xdr:col>27</xdr:col>
                    <xdr:colOff>28575</xdr:colOff>
                    <xdr:row>36</xdr:row>
                    <xdr:rowOff>9525</xdr:rowOff>
                  </from>
                  <to>
                    <xdr:col>27</xdr:col>
                    <xdr:colOff>238125</xdr:colOff>
                    <xdr:row>36</xdr:row>
                    <xdr:rowOff>200025</xdr:rowOff>
                  </to>
                </anchor>
              </controlPr>
            </control>
          </mc:Choice>
        </mc:AlternateContent>
        <mc:AlternateContent xmlns:mc="http://schemas.openxmlformats.org/markup-compatibility/2006">
          <mc:Choice Requires="x14">
            <control shapeId="14685" r:id="rId420" name="Check Box 349">
              <controlPr defaultSize="0" autoFill="0" autoLine="0" autoPict="0">
                <anchor moveWithCells="1">
                  <from>
                    <xdr:col>16</xdr:col>
                    <xdr:colOff>28575</xdr:colOff>
                    <xdr:row>37</xdr:row>
                    <xdr:rowOff>9525</xdr:rowOff>
                  </from>
                  <to>
                    <xdr:col>16</xdr:col>
                    <xdr:colOff>238125</xdr:colOff>
                    <xdr:row>37</xdr:row>
                    <xdr:rowOff>200025</xdr:rowOff>
                  </to>
                </anchor>
              </controlPr>
            </control>
          </mc:Choice>
        </mc:AlternateContent>
        <mc:AlternateContent xmlns:mc="http://schemas.openxmlformats.org/markup-compatibility/2006">
          <mc:Choice Requires="x14">
            <control shapeId="14686" r:id="rId421" name="Check Box 350">
              <controlPr defaultSize="0" autoFill="0" autoLine="0" autoPict="0">
                <anchor moveWithCells="1">
                  <from>
                    <xdr:col>17</xdr:col>
                    <xdr:colOff>28575</xdr:colOff>
                    <xdr:row>37</xdr:row>
                    <xdr:rowOff>9525</xdr:rowOff>
                  </from>
                  <to>
                    <xdr:col>17</xdr:col>
                    <xdr:colOff>238125</xdr:colOff>
                    <xdr:row>37</xdr:row>
                    <xdr:rowOff>200025</xdr:rowOff>
                  </to>
                </anchor>
              </controlPr>
            </control>
          </mc:Choice>
        </mc:AlternateContent>
        <mc:AlternateContent xmlns:mc="http://schemas.openxmlformats.org/markup-compatibility/2006">
          <mc:Choice Requires="x14">
            <control shapeId="14687" r:id="rId422" name="Check Box 351">
              <controlPr defaultSize="0" autoFill="0" autoLine="0" autoPict="0">
                <anchor moveWithCells="1">
                  <from>
                    <xdr:col>18</xdr:col>
                    <xdr:colOff>28575</xdr:colOff>
                    <xdr:row>37</xdr:row>
                    <xdr:rowOff>9525</xdr:rowOff>
                  </from>
                  <to>
                    <xdr:col>18</xdr:col>
                    <xdr:colOff>238125</xdr:colOff>
                    <xdr:row>37</xdr:row>
                    <xdr:rowOff>200025</xdr:rowOff>
                  </to>
                </anchor>
              </controlPr>
            </control>
          </mc:Choice>
        </mc:AlternateContent>
        <mc:AlternateContent xmlns:mc="http://schemas.openxmlformats.org/markup-compatibility/2006">
          <mc:Choice Requires="x14">
            <control shapeId="14688" r:id="rId423" name="Check Box 352">
              <controlPr defaultSize="0" autoFill="0" autoLine="0" autoPict="0">
                <anchor moveWithCells="1">
                  <from>
                    <xdr:col>19</xdr:col>
                    <xdr:colOff>28575</xdr:colOff>
                    <xdr:row>37</xdr:row>
                    <xdr:rowOff>9525</xdr:rowOff>
                  </from>
                  <to>
                    <xdr:col>19</xdr:col>
                    <xdr:colOff>238125</xdr:colOff>
                    <xdr:row>37</xdr:row>
                    <xdr:rowOff>200025</xdr:rowOff>
                  </to>
                </anchor>
              </controlPr>
            </control>
          </mc:Choice>
        </mc:AlternateContent>
        <mc:AlternateContent xmlns:mc="http://schemas.openxmlformats.org/markup-compatibility/2006">
          <mc:Choice Requires="x14">
            <control shapeId="14689" r:id="rId424" name="Check Box 353">
              <controlPr defaultSize="0" autoFill="0" autoLine="0" autoPict="0">
                <anchor moveWithCells="1">
                  <from>
                    <xdr:col>20</xdr:col>
                    <xdr:colOff>28575</xdr:colOff>
                    <xdr:row>37</xdr:row>
                    <xdr:rowOff>9525</xdr:rowOff>
                  </from>
                  <to>
                    <xdr:col>20</xdr:col>
                    <xdr:colOff>238125</xdr:colOff>
                    <xdr:row>37</xdr:row>
                    <xdr:rowOff>200025</xdr:rowOff>
                  </to>
                </anchor>
              </controlPr>
            </control>
          </mc:Choice>
        </mc:AlternateContent>
        <mc:AlternateContent xmlns:mc="http://schemas.openxmlformats.org/markup-compatibility/2006">
          <mc:Choice Requires="x14">
            <control shapeId="14690" r:id="rId425" name="Check Box 354">
              <controlPr defaultSize="0" autoFill="0" autoLine="0" autoPict="0">
                <anchor moveWithCells="1">
                  <from>
                    <xdr:col>21</xdr:col>
                    <xdr:colOff>28575</xdr:colOff>
                    <xdr:row>37</xdr:row>
                    <xdr:rowOff>9525</xdr:rowOff>
                  </from>
                  <to>
                    <xdr:col>21</xdr:col>
                    <xdr:colOff>238125</xdr:colOff>
                    <xdr:row>37</xdr:row>
                    <xdr:rowOff>200025</xdr:rowOff>
                  </to>
                </anchor>
              </controlPr>
            </control>
          </mc:Choice>
        </mc:AlternateContent>
        <mc:AlternateContent xmlns:mc="http://schemas.openxmlformats.org/markup-compatibility/2006">
          <mc:Choice Requires="x14">
            <control shapeId="14691" r:id="rId426" name="Check Box 355">
              <controlPr defaultSize="0" autoFill="0" autoLine="0" autoPict="0">
                <anchor moveWithCells="1">
                  <from>
                    <xdr:col>22</xdr:col>
                    <xdr:colOff>28575</xdr:colOff>
                    <xdr:row>37</xdr:row>
                    <xdr:rowOff>9525</xdr:rowOff>
                  </from>
                  <to>
                    <xdr:col>22</xdr:col>
                    <xdr:colOff>238125</xdr:colOff>
                    <xdr:row>37</xdr:row>
                    <xdr:rowOff>200025</xdr:rowOff>
                  </to>
                </anchor>
              </controlPr>
            </control>
          </mc:Choice>
        </mc:AlternateContent>
        <mc:AlternateContent xmlns:mc="http://schemas.openxmlformats.org/markup-compatibility/2006">
          <mc:Choice Requires="x14">
            <control shapeId="14692" r:id="rId427" name="Check Box 356">
              <controlPr defaultSize="0" autoFill="0" autoLine="0" autoPict="0">
                <anchor moveWithCells="1">
                  <from>
                    <xdr:col>23</xdr:col>
                    <xdr:colOff>28575</xdr:colOff>
                    <xdr:row>37</xdr:row>
                    <xdr:rowOff>9525</xdr:rowOff>
                  </from>
                  <to>
                    <xdr:col>23</xdr:col>
                    <xdr:colOff>238125</xdr:colOff>
                    <xdr:row>37</xdr:row>
                    <xdr:rowOff>200025</xdr:rowOff>
                  </to>
                </anchor>
              </controlPr>
            </control>
          </mc:Choice>
        </mc:AlternateContent>
        <mc:AlternateContent xmlns:mc="http://schemas.openxmlformats.org/markup-compatibility/2006">
          <mc:Choice Requires="x14">
            <control shapeId="14693" r:id="rId428" name="Check Box 357">
              <controlPr defaultSize="0" autoFill="0" autoLine="0" autoPict="0">
                <anchor moveWithCells="1">
                  <from>
                    <xdr:col>24</xdr:col>
                    <xdr:colOff>28575</xdr:colOff>
                    <xdr:row>37</xdr:row>
                    <xdr:rowOff>9525</xdr:rowOff>
                  </from>
                  <to>
                    <xdr:col>24</xdr:col>
                    <xdr:colOff>238125</xdr:colOff>
                    <xdr:row>37</xdr:row>
                    <xdr:rowOff>200025</xdr:rowOff>
                  </to>
                </anchor>
              </controlPr>
            </control>
          </mc:Choice>
        </mc:AlternateContent>
        <mc:AlternateContent xmlns:mc="http://schemas.openxmlformats.org/markup-compatibility/2006">
          <mc:Choice Requires="x14">
            <control shapeId="14694" r:id="rId429" name="Check Box 358">
              <controlPr defaultSize="0" autoFill="0" autoLine="0" autoPict="0">
                <anchor moveWithCells="1">
                  <from>
                    <xdr:col>25</xdr:col>
                    <xdr:colOff>28575</xdr:colOff>
                    <xdr:row>37</xdr:row>
                    <xdr:rowOff>9525</xdr:rowOff>
                  </from>
                  <to>
                    <xdr:col>25</xdr:col>
                    <xdr:colOff>238125</xdr:colOff>
                    <xdr:row>37</xdr:row>
                    <xdr:rowOff>200025</xdr:rowOff>
                  </to>
                </anchor>
              </controlPr>
            </control>
          </mc:Choice>
        </mc:AlternateContent>
        <mc:AlternateContent xmlns:mc="http://schemas.openxmlformats.org/markup-compatibility/2006">
          <mc:Choice Requires="x14">
            <control shapeId="14695" r:id="rId430" name="Check Box 359">
              <controlPr defaultSize="0" autoFill="0" autoLine="0" autoPict="0">
                <anchor moveWithCells="1">
                  <from>
                    <xdr:col>26</xdr:col>
                    <xdr:colOff>28575</xdr:colOff>
                    <xdr:row>37</xdr:row>
                    <xdr:rowOff>9525</xdr:rowOff>
                  </from>
                  <to>
                    <xdr:col>26</xdr:col>
                    <xdr:colOff>238125</xdr:colOff>
                    <xdr:row>37</xdr:row>
                    <xdr:rowOff>200025</xdr:rowOff>
                  </to>
                </anchor>
              </controlPr>
            </control>
          </mc:Choice>
        </mc:AlternateContent>
        <mc:AlternateContent xmlns:mc="http://schemas.openxmlformats.org/markup-compatibility/2006">
          <mc:Choice Requires="x14">
            <control shapeId="14696" r:id="rId431" name="Check Box 360">
              <controlPr defaultSize="0" autoFill="0" autoLine="0" autoPict="0">
                <anchor moveWithCells="1">
                  <from>
                    <xdr:col>27</xdr:col>
                    <xdr:colOff>28575</xdr:colOff>
                    <xdr:row>37</xdr:row>
                    <xdr:rowOff>9525</xdr:rowOff>
                  </from>
                  <to>
                    <xdr:col>27</xdr:col>
                    <xdr:colOff>238125</xdr:colOff>
                    <xdr:row>37</xdr:row>
                    <xdr:rowOff>200025</xdr:rowOff>
                  </to>
                </anchor>
              </controlPr>
            </control>
          </mc:Choice>
        </mc:AlternateContent>
        <mc:AlternateContent xmlns:mc="http://schemas.openxmlformats.org/markup-compatibility/2006">
          <mc:Choice Requires="x14">
            <control shapeId="15022" r:id="rId432" name="Check Box 686">
              <controlPr defaultSize="0" autoFill="0" autoLine="0" autoPict="0">
                <anchor moveWithCells="1">
                  <from>
                    <xdr:col>15</xdr:col>
                    <xdr:colOff>152400</xdr:colOff>
                    <xdr:row>39</xdr:row>
                    <xdr:rowOff>219075</xdr:rowOff>
                  </from>
                  <to>
                    <xdr:col>15</xdr:col>
                    <xdr:colOff>438150</xdr:colOff>
                    <xdr:row>41</xdr:row>
                    <xdr:rowOff>28575</xdr:rowOff>
                  </to>
                </anchor>
              </controlPr>
            </control>
          </mc:Choice>
        </mc:AlternateContent>
        <mc:AlternateContent xmlns:mc="http://schemas.openxmlformats.org/markup-compatibility/2006">
          <mc:Choice Requires="x14">
            <control shapeId="15023" r:id="rId433" name="Check Box 687">
              <controlPr defaultSize="0" autoFill="0" autoLine="0" autoPict="0">
                <anchor moveWithCells="1">
                  <from>
                    <xdr:col>15</xdr:col>
                    <xdr:colOff>152400</xdr:colOff>
                    <xdr:row>40</xdr:row>
                    <xdr:rowOff>219075</xdr:rowOff>
                  </from>
                  <to>
                    <xdr:col>15</xdr:col>
                    <xdr:colOff>438150</xdr:colOff>
                    <xdr:row>42</xdr:row>
                    <xdr:rowOff>28575</xdr:rowOff>
                  </to>
                </anchor>
              </controlPr>
            </control>
          </mc:Choice>
        </mc:AlternateContent>
        <mc:AlternateContent xmlns:mc="http://schemas.openxmlformats.org/markup-compatibility/2006">
          <mc:Choice Requires="x14">
            <control shapeId="15024" r:id="rId434" name="Check Box 688">
              <controlPr defaultSize="0" autoFill="0" autoLine="0" autoPict="0">
                <anchor moveWithCells="1">
                  <from>
                    <xdr:col>15</xdr:col>
                    <xdr:colOff>152400</xdr:colOff>
                    <xdr:row>41</xdr:row>
                    <xdr:rowOff>219075</xdr:rowOff>
                  </from>
                  <to>
                    <xdr:col>15</xdr:col>
                    <xdr:colOff>438150</xdr:colOff>
                    <xdr:row>43</xdr:row>
                    <xdr:rowOff>28575</xdr:rowOff>
                  </to>
                </anchor>
              </controlPr>
            </control>
          </mc:Choice>
        </mc:AlternateContent>
        <mc:AlternateContent xmlns:mc="http://schemas.openxmlformats.org/markup-compatibility/2006">
          <mc:Choice Requires="x14">
            <control shapeId="15025" r:id="rId435" name="Check Box 689">
              <controlPr defaultSize="0" autoFill="0" autoLine="0" autoPict="0">
                <anchor moveWithCells="1">
                  <from>
                    <xdr:col>16</xdr:col>
                    <xdr:colOff>28575</xdr:colOff>
                    <xdr:row>41</xdr:row>
                    <xdr:rowOff>9525</xdr:rowOff>
                  </from>
                  <to>
                    <xdr:col>16</xdr:col>
                    <xdr:colOff>238125</xdr:colOff>
                    <xdr:row>41</xdr:row>
                    <xdr:rowOff>200025</xdr:rowOff>
                  </to>
                </anchor>
              </controlPr>
            </control>
          </mc:Choice>
        </mc:AlternateContent>
        <mc:AlternateContent xmlns:mc="http://schemas.openxmlformats.org/markup-compatibility/2006">
          <mc:Choice Requires="x14">
            <control shapeId="15026" r:id="rId436" name="Check Box 690">
              <controlPr defaultSize="0" autoFill="0" autoLine="0" autoPict="0">
                <anchor moveWithCells="1">
                  <from>
                    <xdr:col>17</xdr:col>
                    <xdr:colOff>28575</xdr:colOff>
                    <xdr:row>41</xdr:row>
                    <xdr:rowOff>9525</xdr:rowOff>
                  </from>
                  <to>
                    <xdr:col>17</xdr:col>
                    <xdr:colOff>238125</xdr:colOff>
                    <xdr:row>41</xdr:row>
                    <xdr:rowOff>200025</xdr:rowOff>
                  </to>
                </anchor>
              </controlPr>
            </control>
          </mc:Choice>
        </mc:AlternateContent>
        <mc:AlternateContent xmlns:mc="http://schemas.openxmlformats.org/markup-compatibility/2006">
          <mc:Choice Requires="x14">
            <control shapeId="15027" r:id="rId437" name="Check Box 691">
              <controlPr defaultSize="0" autoFill="0" autoLine="0" autoPict="0">
                <anchor moveWithCells="1">
                  <from>
                    <xdr:col>18</xdr:col>
                    <xdr:colOff>28575</xdr:colOff>
                    <xdr:row>41</xdr:row>
                    <xdr:rowOff>9525</xdr:rowOff>
                  </from>
                  <to>
                    <xdr:col>18</xdr:col>
                    <xdr:colOff>238125</xdr:colOff>
                    <xdr:row>41</xdr:row>
                    <xdr:rowOff>200025</xdr:rowOff>
                  </to>
                </anchor>
              </controlPr>
            </control>
          </mc:Choice>
        </mc:AlternateContent>
        <mc:AlternateContent xmlns:mc="http://schemas.openxmlformats.org/markup-compatibility/2006">
          <mc:Choice Requires="x14">
            <control shapeId="15028" r:id="rId438" name="Check Box 692">
              <controlPr defaultSize="0" autoFill="0" autoLine="0" autoPict="0">
                <anchor moveWithCells="1">
                  <from>
                    <xdr:col>19</xdr:col>
                    <xdr:colOff>28575</xdr:colOff>
                    <xdr:row>41</xdr:row>
                    <xdr:rowOff>9525</xdr:rowOff>
                  </from>
                  <to>
                    <xdr:col>19</xdr:col>
                    <xdr:colOff>238125</xdr:colOff>
                    <xdr:row>41</xdr:row>
                    <xdr:rowOff>200025</xdr:rowOff>
                  </to>
                </anchor>
              </controlPr>
            </control>
          </mc:Choice>
        </mc:AlternateContent>
        <mc:AlternateContent xmlns:mc="http://schemas.openxmlformats.org/markup-compatibility/2006">
          <mc:Choice Requires="x14">
            <control shapeId="15029" r:id="rId439" name="Check Box 693">
              <controlPr defaultSize="0" autoFill="0" autoLine="0" autoPict="0">
                <anchor moveWithCells="1">
                  <from>
                    <xdr:col>20</xdr:col>
                    <xdr:colOff>28575</xdr:colOff>
                    <xdr:row>41</xdr:row>
                    <xdr:rowOff>9525</xdr:rowOff>
                  </from>
                  <to>
                    <xdr:col>20</xdr:col>
                    <xdr:colOff>238125</xdr:colOff>
                    <xdr:row>41</xdr:row>
                    <xdr:rowOff>200025</xdr:rowOff>
                  </to>
                </anchor>
              </controlPr>
            </control>
          </mc:Choice>
        </mc:AlternateContent>
        <mc:AlternateContent xmlns:mc="http://schemas.openxmlformats.org/markup-compatibility/2006">
          <mc:Choice Requires="x14">
            <control shapeId="15030" r:id="rId440" name="Check Box 694">
              <controlPr defaultSize="0" autoFill="0" autoLine="0" autoPict="0">
                <anchor moveWithCells="1">
                  <from>
                    <xdr:col>21</xdr:col>
                    <xdr:colOff>28575</xdr:colOff>
                    <xdr:row>41</xdr:row>
                    <xdr:rowOff>9525</xdr:rowOff>
                  </from>
                  <to>
                    <xdr:col>21</xdr:col>
                    <xdr:colOff>238125</xdr:colOff>
                    <xdr:row>41</xdr:row>
                    <xdr:rowOff>200025</xdr:rowOff>
                  </to>
                </anchor>
              </controlPr>
            </control>
          </mc:Choice>
        </mc:AlternateContent>
        <mc:AlternateContent xmlns:mc="http://schemas.openxmlformats.org/markup-compatibility/2006">
          <mc:Choice Requires="x14">
            <control shapeId="15031" r:id="rId441" name="Check Box 695">
              <controlPr defaultSize="0" autoFill="0" autoLine="0" autoPict="0">
                <anchor moveWithCells="1">
                  <from>
                    <xdr:col>22</xdr:col>
                    <xdr:colOff>28575</xdr:colOff>
                    <xdr:row>41</xdr:row>
                    <xdr:rowOff>9525</xdr:rowOff>
                  </from>
                  <to>
                    <xdr:col>22</xdr:col>
                    <xdr:colOff>238125</xdr:colOff>
                    <xdr:row>41</xdr:row>
                    <xdr:rowOff>200025</xdr:rowOff>
                  </to>
                </anchor>
              </controlPr>
            </control>
          </mc:Choice>
        </mc:AlternateContent>
        <mc:AlternateContent xmlns:mc="http://schemas.openxmlformats.org/markup-compatibility/2006">
          <mc:Choice Requires="x14">
            <control shapeId="15032" r:id="rId442" name="Check Box 696">
              <controlPr defaultSize="0" autoFill="0" autoLine="0" autoPict="0">
                <anchor moveWithCells="1">
                  <from>
                    <xdr:col>23</xdr:col>
                    <xdr:colOff>28575</xdr:colOff>
                    <xdr:row>41</xdr:row>
                    <xdr:rowOff>9525</xdr:rowOff>
                  </from>
                  <to>
                    <xdr:col>23</xdr:col>
                    <xdr:colOff>238125</xdr:colOff>
                    <xdr:row>41</xdr:row>
                    <xdr:rowOff>200025</xdr:rowOff>
                  </to>
                </anchor>
              </controlPr>
            </control>
          </mc:Choice>
        </mc:AlternateContent>
        <mc:AlternateContent xmlns:mc="http://schemas.openxmlformats.org/markup-compatibility/2006">
          <mc:Choice Requires="x14">
            <control shapeId="15033" r:id="rId443" name="Check Box 697">
              <controlPr defaultSize="0" autoFill="0" autoLine="0" autoPict="0">
                <anchor moveWithCells="1">
                  <from>
                    <xdr:col>24</xdr:col>
                    <xdr:colOff>28575</xdr:colOff>
                    <xdr:row>41</xdr:row>
                    <xdr:rowOff>9525</xdr:rowOff>
                  </from>
                  <to>
                    <xdr:col>24</xdr:col>
                    <xdr:colOff>238125</xdr:colOff>
                    <xdr:row>41</xdr:row>
                    <xdr:rowOff>200025</xdr:rowOff>
                  </to>
                </anchor>
              </controlPr>
            </control>
          </mc:Choice>
        </mc:AlternateContent>
        <mc:AlternateContent xmlns:mc="http://schemas.openxmlformats.org/markup-compatibility/2006">
          <mc:Choice Requires="x14">
            <control shapeId="15034" r:id="rId444" name="Check Box 698">
              <controlPr defaultSize="0" autoFill="0" autoLine="0" autoPict="0">
                <anchor moveWithCells="1">
                  <from>
                    <xdr:col>25</xdr:col>
                    <xdr:colOff>28575</xdr:colOff>
                    <xdr:row>41</xdr:row>
                    <xdr:rowOff>9525</xdr:rowOff>
                  </from>
                  <to>
                    <xdr:col>25</xdr:col>
                    <xdr:colOff>238125</xdr:colOff>
                    <xdr:row>41</xdr:row>
                    <xdr:rowOff>200025</xdr:rowOff>
                  </to>
                </anchor>
              </controlPr>
            </control>
          </mc:Choice>
        </mc:AlternateContent>
        <mc:AlternateContent xmlns:mc="http://schemas.openxmlformats.org/markup-compatibility/2006">
          <mc:Choice Requires="x14">
            <control shapeId="15035" r:id="rId445" name="Check Box 699">
              <controlPr defaultSize="0" autoFill="0" autoLine="0" autoPict="0">
                <anchor moveWithCells="1">
                  <from>
                    <xdr:col>26</xdr:col>
                    <xdr:colOff>28575</xdr:colOff>
                    <xdr:row>41</xdr:row>
                    <xdr:rowOff>9525</xdr:rowOff>
                  </from>
                  <to>
                    <xdr:col>26</xdr:col>
                    <xdr:colOff>238125</xdr:colOff>
                    <xdr:row>41</xdr:row>
                    <xdr:rowOff>200025</xdr:rowOff>
                  </to>
                </anchor>
              </controlPr>
            </control>
          </mc:Choice>
        </mc:AlternateContent>
        <mc:AlternateContent xmlns:mc="http://schemas.openxmlformats.org/markup-compatibility/2006">
          <mc:Choice Requires="x14">
            <control shapeId="15036" r:id="rId446" name="Check Box 700">
              <controlPr defaultSize="0" autoFill="0" autoLine="0" autoPict="0">
                <anchor moveWithCells="1">
                  <from>
                    <xdr:col>27</xdr:col>
                    <xdr:colOff>28575</xdr:colOff>
                    <xdr:row>41</xdr:row>
                    <xdr:rowOff>9525</xdr:rowOff>
                  </from>
                  <to>
                    <xdr:col>27</xdr:col>
                    <xdr:colOff>238125</xdr:colOff>
                    <xdr:row>41</xdr:row>
                    <xdr:rowOff>200025</xdr:rowOff>
                  </to>
                </anchor>
              </controlPr>
            </control>
          </mc:Choice>
        </mc:AlternateContent>
        <mc:AlternateContent xmlns:mc="http://schemas.openxmlformats.org/markup-compatibility/2006">
          <mc:Choice Requires="x14">
            <control shapeId="15037" r:id="rId447" name="Check Box 701">
              <controlPr defaultSize="0" autoFill="0" autoLine="0" autoPict="0">
                <anchor moveWithCells="1">
                  <from>
                    <xdr:col>16</xdr:col>
                    <xdr:colOff>28575</xdr:colOff>
                    <xdr:row>42</xdr:row>
                    <xdr:rowOff>9525</xdr:rowOff>
                  </from>
                  <to>
                    <xdr:col>16</xdr:col>
                    <xdr:colOff>238125</xdr:colOff>
                    <xdr:row>42</xdr:row>
                    <xdr:rowOff>200025</xdr:rowOff>
                  </to>
                </anchor>
              </controlPr>
            </control>
          </mc:Choice>
        </mc:AlternateContent>
        <mc:AlternateContent xmlns:mc="http://schemas.openxmlformats.org/markup-compatibility/2006">
          <mc:Choice Requires="x14">
            <control shapeId="15038" r:id="rId448" name="Check Box 702">
              <controlPr defaultSize="0" autoFill="0" autoLine="0" autoPict="0">
                <anchor moveWithCells="1">
                  <from>
                    <xdr:col>17</xdr:col>
                    <xdr:colOff>28575</xdr:colOff>
                    <xdr:row>42</xdr:row>
                    <xdr:rowOff>9525</xdr:rowOff>
                  </from>
                  <to>
                    <xdr:col>17</xdr:col>
                    <xdr:colOff>238125</xdr:colOff>
                    <xdr:row>42</xdr:row>
                    <xdr:rowOff>200025</xdr:rowOff>
                  </to>
                </anchor>
              </controlPr>
            </control>
          </mc:Choice>
        </mc:AlternateContent>
        <mc:AlternateContent xmlns:mc="http://schemas.openxmlformats.org/markup-compatibility/2006">
          <mc:Choice Requires="x14">
            <control shapeId="15039" r:id="rId449" name="Check Box 703">
              <controlPr defaultSize="0" autoFill="0" autoLine="0" autoPict="0">
                <anchor moveWithCells="1">
                  <from>
                    <xdr:col>18</xdr:col>
                    <xdr:colOff>28575</xdr:colOff>
                    <xdr:row>42</xdr:row>
                    <xdr:rowOff>9525</xdr:rowOff>
                  </from>
                  <to>
                    <xdr:col>18</xdr:col>
                    <xdr:colOff>238125</xdr:colOff>
                    <xdr:row>42</xdr:row>
                    <xdr:rowOff>200025</xdr:rowOff>
                  </to>
                </anchor>
              </controlPr>
            </control>
          </mc:Choice>
        </mc:AlternateContent>
        <mc:AlternateContent xmlns:mc="http://schemas.openxmlformats.org/markup-compatibility/2006">
          <mc:Choice Requires="x14">
            <control shapeId="15040" r:id="rId450" name="Check Box 704">
              <controlPr defaultSize="0" autoFill="0" autoLine="0" autoPict="0">
                <anchor moveWithCells="1">
                  <from>
                    <xdr:col>19</xdr:col>
                    <xdr:colOff>28575</xdr:colOff>
                    <xdr:row>42</xdr:row>
                    <xdr:rowOff>9525</xdr:rowOff>
                  </from>
                  <to>
                    <xdr:col>19</xdr:col>
                    <xdr:colOff>238125</xdr:colOff>
                    <xdr:row>42</xdr:row>
                    <xdr:rowOff>200025</xdr:rowOff>
                  </to>
                </anchor>
              </controlPr>
            </control>
          </mc:Choice>
        </mc:AlternateContent>
        <mc:AlternateContent xmlns:mc="http://schemas.openxmlformats.org/markup-compatibility/2006">
          <mc:Choice Requires="x14">
            <control shapeId="15041" r:id="rId451" name="Check Box 705">
              <controlPr defaultSize="0" autoFill="0" autoLine="0" autoPict="0">
                <anchor moveWithCells="1">
                  <from>
                    <xdr:col>20</xdr:col>
                    <xdr:colOff>28575</xdr:colOff>
                    <xdr:row>42</xdr:row>
                    <xdr:rowOff>9525</xdr:rowOff>
                  </from>
                  <to>
                    <xdr:col>20</xdr:col>
                    <xdr:colOff>238125</xdr:colOff>
                    <xdr:row>42</xdr:row>
                    <xdr:rowOff>200025</xdr:rowOff>
                  </to>
                </anchor>
              </controlPr>
            </control>
          </mc:Choice>
        </mc:AlternateContent>
        <mc:AlternateContent xmlns:mc="http://schemas.openxmlformats.org/markup-compatibility/2006">
          <mc:Choice Requires="x14">
            <control shapeId="15042" r:id="rId452" name="Check Box 706">
              <controlPr defaultSize="0" autoFill="0" autoLine="0" autoPict="0">
                <anchor moveWithCells="1">
                  <from>
                    <xdr:col>21</xdr:col>
                    <xdr:colOff>28575</xdr:colOff>
                    <xdr:row>42</xdr:row>
                    <xdr:rowOff>9525</xdr:rowOff>
                  </from>
                  <to>
                    <xdr:col>21</xdr:col>
                    <xdr:colOff>238125</xdr:colOff>
                    <xdr:row>42</xdr:row>
                    <xdr:rowOff>200025</xdr:rowOff>
                  </to>
                </anchor>
              </controlPr>
            </control>
          </mc:Choice>
        </mc:AlternateContent>
        <mc:AlternateContent xmlns:mc="http://schemas.openxmlformats.org/markup-compatibility/2006">
          <mc:Choice Requires="x14">
            <control shapeId="15043" r:id="rId453" name="Check Box 707">
              <controlPr defaultSize="0" autoFill="0" autoLine="0" autoPict="0">
                <anchor moveWithCells="1">
                  <from>
                    <xdr:col>22</xdr:col>
                    <xdr:colOff>28575</xdr:colOff>
                    <xdr:row>42</xdr:row>
                    <xdr:rowOff>9525</xdr:rowOff>
                  </from>
                  <to>
                    <xdr:col>22</xdr:col>
                    <xdr:colOff>238125</xdr:colOff>
                    <xdr:row>42</xdr:row>
                    <xdr:rowOff>200025</xdr:rowOff>
                  </to>
                </anchor>
              </controlPr>
            </control>
          </mc:Choice>
        </mc:AlternateContent>
        <mc:AlternateContent xmlns:mc="http://schemas.openxmlformats.org/markup-compatibility/2006">
          <mc:Choice Requires="x14">
            <control shapeId="15044" r:id="rId454" name="Check Box 708">
              <controlPr defaultSize="0" autoFill="0" autoLine="0" autoPict="0">
                <anchor moveWithCells="1">
                  <from>
                    <xdr:col>23</xdr:col>
                    <xdr:colOff>28575</xdr:colOff>
                    <xdr:row>42</xdr:row>
                    <xdr:rowOff>9525</xdr:rowOff>
                  </from>
                  <to>
                    <xdr:col>23</xdr:col>
                    <xdr:colOff>238125</xdr:colOff>
                    <xdr:row>42</xdr:row>
                    <xdr:rowOff>200025</xdr:rowOff>
                  </to>
                </anchor>
              </controlPr>
            </control>
          </mc:Choice>
        </mc:AlternateContent>
        <mc:AlternateContent xmlns:mc="http://schemas.openxmlformats.org/markup-compatibility/2006">
          <mc:Choice Requires="x14">
            <control shapeId="15045" r:id="rId455" name="Check Box 709">
              <controlPr defaultSize="0" autoFill="0" autoLine="0" autoPict="0">
                <anchor moveWithCells="1">
                  <from>
                    <xdr:col>24</xdr:col>
                    <xdr:colOff>28575</xdr:colOff>
                    <xdr:row>42</xdr:row>
                    <xdr:rowOff>9525</xdr:rowOff>
                  </from>
                  <to>
                    <xdr:col>24</xdr:col>
                    <xdr:colOff>238125</xdr:colOff>
                    <xdr:row>42</xdr:row>
                    <xdr:rowOff>200025</xdr:rowOff>
                  </to>
                </anchor>
              </controlPr>
            </control>
          </mc:Choice>
        </mc:AlternateContent>
        <mc:AlternateContent xmlns:mc="http://schemas.openxmlformats.org/markup-compatibility/2006">
          <mc:Choice Requires="x14">
            <control shapeId="15046" r:id="rId456" name="Check Box 710">
              <controlPr defaultSize="0" autoFill="0" autoLine="0" autoPict="0">
                <anchor moveWithCells="1">
                  <from>
                    <xdr:col>25</xdr:col>
                    <xdr:colOff>28575</xdr:colOff>
                    <xdr:row>42</xdr:row>
                    <xdr:rowOff>9525</xdr:rowOff>
                  </from>
                  <to>
                    <xdr:col>25</xdr:col>
                    <xdr:colOff>238125</xdr:colOff>
                    <xdr:row>42</xdr:row>
                    <xdr:rowOff>200025</xdr:rowOff>
                  </to>
                </anchor>
              </controlPr>
            </control>
          </mc:Choice>
        </mc:AlternateContent>
        <mc:AlternateContent xmlns:mc="http://schemas.openxmlformats.org/markup-compatibility/2006">
          <mc:Choice Requires="x14">
            <control shapeId="15047" r:id="rId457" name="Check Box 711">
              <controlPr defaultSize="0" autoFill="0" autoLine="0" autoPict="0">
                <anchor moveWithCells="1">
                  <from>
                    <xdr:col>26</xdr:col>
                    <xdr:colOff>28575</xdr:colOff>
                    <xdr:row>42</xdr:row>
                    <xdr:rowOff>9525</xdr:rowOff>
                  </from>
                  <to>
                    <xdr:col>26</xdr:col>
                    <xdr:colOff>238125</xdr:colOff>
                    <xdr:row>42</xdr:row>
                    <xdr:rowOff>200025</xdr:rowOff>
                  </to>
                </anchor>
              </controlPr>
            </control>
          </mc:Choice>
        </mc:AlternateContent>
        <mc:AlternateContent xmlns:mc="http://schemas.openxmlformats.org/markup-compatibility/2006">
          <mc:Choice Requires="x14">
            <control shapeId="15048" r:id="rId458" name="Check Box 712">
              <controlPr defaultSize="0" autoFill="0" autoLine="0" autoPict="0">
                <anchor moveWithCells="1">
                  <from>
                    <xdr:col>27</xdr:col>
                    <xdr:colOff>28575</xdr:colOff>
                    <xdr:row>42</xdr:row>
                    <xdr:rowOff>9525</xdr:rowOff>
                  </from>
                  <to>
                    <xdr:col>27</xdr:col>
                    <xdr:colOff>238125</xdr:colOff>
                    <xdr:row>42</xdr:row>
                    <xdr:rowOff>200025</xdr:rowOff>
                  </to>
                </anchor>
              </controlPr>
            </control>
          </mc:Choice>
        </mc:AlternateContent>
        <mc:AlternateContent xmlns:mc="http://schemas.openxmlformats.org/markup-compatibility/2006">
          <mc:Choice Requires="x14">
            <control shapeId="14421" r:id="rId459" name="Check Box 85">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14422" r:id="rId460" name="Check Box 86">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14423" r:id="rId461" name="Check Box 87">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14424" r:id="rId462" name="Check Box 88">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14425" r:id="rId463" name="Check Box 89">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14426" r:id="rId464" name="Check Box 90">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14427" r:id="rId465" name="Check Box 91">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14428" r:id="rId466" name="Check Box 92">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14429" r:id="rId467" name="Check Box 93">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14430" r:id="rId468" name="Check Box 94">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14431" r:id="rId469" name="Check Box 95">
              <controlPr defaultSize="0" autoFill="0" autoLine="0" autoPict="0">
                <anchor moveWithCells="1">
                  <from>
                    <xdr:col>26</xdr:col>
                    <xdr:colOff>28575</xdr:colOff>
                    <xdr:row>7</xdr:row>
                    <xdr:rowOff>9525</xdr:rowOff>
                  </from>
                  <to>
                    <xdr:col>26</xdr:col>
                    <xdr:colOff>238125</xdr:colOff>
                    <xdr:row>7</xdr:row>
                    <xdr:rowOff>200025</xdr:rowOff>
                  </to>
                </anchor>
              </controlPr>
            </control>
          </mc:Choice>
        </mc:AlternateContent>
        <mc:AlternateContent xmlns:mc="http://schemas.openxmlformats.org/markup-compatibility/2006">
          <mc:Choice Requires="x14">
            <control shapeId="14432" r:id="rId470" name="Check Box 96">
              <controlPr defaultSize="0" autoFill="0" autoLine="0" autoPict="0">
                <anchor moveWithCells="1">
                  <from>
                    <xdr:col>27</xdr:col>
                    <xdr:colOff>28575</xdr:colOff>
                    <xdr:row>7</xdr:row>
                    <xdr:rowOff>9525</xdr:rowOff>
                  </from>
                  <to>
                    <xdr:col>27</xdr:col>
                    <xdr:colOff>238125</xdr:colOff>
                    <xdr:row>7</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57"/>
  <sheetViews>
    <sheetView view="pageBreakPreview" zoomScale="115" zoomScaleNormal="100" zoomScaleSheetLayoutView="115" workbookViewId="0">
      <selection activeCell="G1" sqref="G1"/>
    </sheetView>
  </sheetViews>
  <sheetFormatPr defaultRowHeight="18.75"/>
  <cols>
    <col min="1" max="2" width="3.125" customWidth="1"/>
    <col min="4" max="4" width="61.875" customWidth="1"/>
    <col min="5" max="5" width="3.25" customWidth="1"/>
  </cols>
  <sheetData>
    <row r="1" spans="1:9">
      <c r="A1" t="s">
        <v>153</v>
      </c>
      <c r="G1" s="102" t="s">
        <v>168</v>
      </c>
    </row>
    <row r="2" spans="1:9" ht="24.75" customHeight="1">
      <c r="A2" s="104" t="s">
        <v>175</v>
      </c>
      <c r="B2" s="104"/>
    </row>
    <row r="3" spans="1:9" ht="47.25" customHeight="1">
      <c r="A3" s="539" t="s">
        <v>282</v>
      </c>
      <c r="B3" s="540"/>
      <c r="C3" s="540"/>
      <c r="D3" s="540"/>
      <c r="E3" s="504"/>
    </row>
    <row r="4" spans="1:9" ht="4.5" customHeight="1"/>
    <row r="5" spans="1:9">
      <c r="A5" t="s">
        <v>174</v>
      </c>
    </row>
    <row r="6" spans="1:9">
      <c r="A6" s="541" t="s">
        <v>423</v>
      </c>
      <c r="B6" s="542"/>
      <c r="C6" s="542"/>
      <c r="D6" s="542"/>
      <c r="E6" s="543"/>
      <c r="F6" s="74"/>
      <c r="G6" s="74"/>
      <c r="H6" s="74"/>
      <c r="I6" s="74"/>
    </row>
    <row r="7" spans="1:9">
      <c r="A7" s="542"/>
      <c r="B7" s="542"/>
      <c r="C7" s="542"/>
      <c r="D7" s="542"/>
      <c r="E7" s="543"/>
      <c r="F7" s="74"/>
      <c r="G7" s="74"/>
      <c r="H7" s="74"/>
      <c r="I7" s="74"/>
    </row>
    <row r="8" spans="1:9" ht="19.5" thickBot="1">
      <c r="A8" s="544"/>
      <c r="B8" s="544"/>
      <c r="C8" s="544"/>
      <c r="D8" s="544"/>
      <c r="E8" s="545"/>
      <c r="F8" s="74"/>
      <c r="G8" s="74"/>
      <c r="H8" s="74"/>
      <c r="I8" s="74"/>
    </row>
    <row r="9" spans="1:9" ht="7.5" customHeight="1" thickTop="1">
      <c r="A9" s="14"/>
      <c r="B9" s="14"/>
      <c r="C9" s="14"/>
      <c r="D9" s="14"/>
      <c r="E9" s="14"/>
    </row>
    <row r="10" spans="1:9" ht="28.5" customHeight="1">
      <c r="A10" s="552" t="s">
        <v>286</v>
      </c>
      <c r="B10" s="552"/>
      <c r="C10" s="552"/>
      <c r="D10" s="218" t="str">
        <f>申請書!$O$22</f>
        <v>○○認定こども園</v>
      </c>
      <c r="E10" s="14"/>
    </row>
    <row r="11" spans="1:9" ht="6.75" customHeight="1">
      <c r="A11" s="69"/>
      <c r="B11" s="69"/>
      <c r="C11" s="69"/>
      <c r="D11" s="218"/>
      <c r="E11" s="14"/>
    </row>
    <row r="12" spans="1:9">
      <c r="A12" s="3" t="s">
        <v>154</v>
      </c>
    </row>
    <row r="13" spans="1:9">
      <c r="A13" s="3" t="s">
        <v>477</v>
      </c>
    </row>
    <row r="14" spans="1:9">
      <c r="A14" s="3" t="s">
        <v>478</v>
      </c>
    </row>
    <row r="15" spans="1:9">
      <c r="C15" s="26" t="s">
        <v>155</v>
      </c>
      <c r="D15" s="21" t="s">
        <v>156</v>
      </c>
    </row>
    <row r="16" spans="1:9">
      <c r="C16" s="18"/>
      <c r="D16" s="23" t="s">
        <v>157</v>
      </c>
    </row>
    <row r="17" spans="1:4" ht="5.25" customHeight="1"/>
    <row r="18" spans="1:4">
      <c r="A18" s="3" t="s">
        <v>515</v>
      </c>
    </row>
    <row r="19" spans="1:4">
      <c r="C19" s="15" t="s">
        <v>155</v>
      </c>
      <c r="D19" s="6" t="s">
        <v>158</v>
      </c>
    </row>
    <row r="20" spans="1:4" ht="36.75" customHeight="1">
      <c r="B20" s="539" t="s">
        <v>424</v>
      </c>
      <c r="C20" s="540"/>
      <c r="D20" s="540"/>
    </row>
    <row r="21" spans="1:4" ht="24" customHeight="1">
      <c r="B21" s="551" t="s">
        <v>237</v>
      </c>
      <c r="C21" s="550"/>
      <c r="D21" s="550"/>
    </row>
    <row r="22" spans="1:4" ht="5.25" customHeight="1"/>
    <row r="23" spans="1:4">
      <c r="A23" s="3" t="s">
        <v>516</v>
      </c>
    </row>
    <row r="24" spans="1:4">
      <c r="C24" s="26" t="s">
        <v>155</v>
      </c>
      <c r="D24" s="21" t="s">
        <v>156</v>
      </c>
    </row>
    <row r="25" spans="1:4">
      <c r="C25" s="18"/>
      <c r="D25" s="23" t="s">
        <v>157</v>
      </c>
    </row>
    <row r="26" spans="1:4" ht="5.25" customHeight="1"/>
    <row r="27" spans="1:4">
      <c r="A27" s="3" t="s">
        <v>517</v>
      </c>
    </row>
    <row r="28" spans="1:4" ht="37.5">
      <c r="C28" s="15" t="s">
        <v>155</v>
      </c>
      <c r="D28" s="103" t="s">
        <v>173</v>
      </c>
    </row>
    <row r="29" spans="1:4" ht="51" customHeight="1">
      <c r="B29" s="539" t="s">
        <v>236</v>
      </c>
      <c r="C29" s="550"/>
      <c r="D29" s="550"/>
    </row>
    <row r="30" spans="1:4" ht="6" customHeight="1"/>
    <row r="31" spans="1:4" ht="19.5" thickBot="1">
      <c r="A31" s="3" t="s">
        <v>518</v>
      </c>
    </row>
    <row r="32" spans="1:4">
      <c r="B32" s="546" t="s">
        <v>233</v>
      </c>
      <c r="C32" s="547"/>
    </row>
    <row r="33" spans="1:9" ht="19.5" thickBot="1">
      <c r="B33" s="548" t="s">
        <v>362</v>
      </c>
      <c r="C33" s="549"/>
    </row>
    <row r="34" spans="1:9" ht="39.75" customHeight="1">
      <c r="C34" s="18" t="s">
        <v>234</v>
      </c>
      <c r="D34" s="103" t="s">
        <v>235</v>
      </c>
    </row>
    <row r="35" spans="1:9" ht="38.25" customHeight="1">
      <c r="B35" s="539" t="s">
        <v>238</v>
      </c>
      <c r="C35" s="540"/>
      <c r="D35" s="540"/>
    </row>
    <row r="36" spans="1:9" ht="18.75" customHeight="1"/>
    <row r="37" spans="1:9">
      <c r="A37" s="3" t="s">
        <v>519</v>
      </c>
    </row>
    <row r="38" spans="1:9">
      <c r="B38" s="500" t="s">
        <v>443</v>
      </c>
      <c r="C38" s="500"/>
      <c r="D38" s="500"/>
      <c r="I38" s="211" t="str">
        <f>IF(OR(申請書!$Q$25="",申請書!$Q$25=0),"該当","非該当")</f>
        <v>該当</v>
      </c>
    </row>
    <row r="39" spans="1:9">
      <c r="B39" s="500"/>
      <c r="C39" s="500"/>
      <c r="D39" s="500"/>
      <c r="I39" s="211">
        <f>IF(申請書!$Q$25="",0,申請書!$Q$25)</f>
        <v>0</v>
      </c>
    </row>
    <row r="40" spans="1:9" ht="10.5" customHeight="1"/>
    <row r="41" spans="1:9" ht="19.5" thickBot="1">
      <c r="A41" s="3" t="s">
        <v>520</v>
      </c>
    </row>
    <row r="42" spans="1:9">
      <c r="C42" s="212" t="s">
        <v>283</v>
      </c>
      <c r="D42" s="541" t="s">
        <v>284</v>
      </c>
    </row>
    <row r="43" spans="1:9" ht="19.5" thickBot="1">
      <c r="C43" s="216"/>
      <c r="D43" s="504"/>
    </row>
    <row r="44" spans="1:9">
      <c r="D44" s="504"/>
    </row>
    <row r="45" spans="1:9">
      <c r="D45" s="504"/>
    </row>
    <row r="46" spans="1:9">
      <c r="D46" s="504"/>
    </row>
    <row r="47" spans="1:9" ht="10.5" customHeight="1">
      <c r="D47" s="157"/>
    </row>
    <row r="48" spans="1:9" ht="19.5" thickBot="1">
      <c r="A48" s="3" t="s">
        <v>521</v>
      </c>
      <c r="D48" s="157"/>
    </row>
    <row r="49" spans="1:4">
      <c r="C49" s="212" t="s">
        <v>283</v>
      </c>
      <c r="D49" s="541" t="s">
        <v>285</v>
      </c>
    </row>
    <row r="50" spans="1:4" ht="19.5" thickBot="1">
      <c r="C50" s="216"/>
      <c r="D50" s="504"/>
    </row>
    <row r="51" spans="1:4">
      <c r="D51" s="504"/>
    </row>
    <row r="52" spans="1:4">
      <c r="D52" s="504"/>
    </row>
    <row r="53" spans="1:4" ht="33" customHeight="1">
      <c r="D53" s="504"/>
    </row>
    <row r="54" spans="1:4" ht="9" customHeight="1"/>
    <row r="55" spans="1:4">
      <c r="A55" s="3" t="s">
        <v>522</v>
      </c>
    </row>
    <row r="56" spans="1:4">
      <c r="C56" s="15" t="s">
        <v>93</v>
      </c>
      <c r="D56" s="6" t="s">
        <v>158</v>
      </c>
    </row>
    <row r="57" spans="1:4">
      <c r="B57" s="551" t="s">
        <v>422</v>
      </c>
      <c r="C57" s="550"/>
      <c r="D57" s="550"/>
    </row>
  </sheetData>
  <mergeCells count="13">
    <mergeCell ref="B57:D57"/>
    <mergeCell ref="A10:C10"/>
    <mergeCell ref="B38:D39"/>
    <mergeCell ref="D42:D46"/>
    <mergeCell ref="D49:D53"/>
    <mergeCell ref="B35:D35"/>
    <mergeCell ref="A3:E3"/>
    <mergeCell ref="A6:E8"/>
    <mergeCell ref="B32:C32"/>
    <mergeCell ref="B33:C33"/>
    <mergeCell ref="B29:D29"/>
    <mergeCell ref="B21:D21"/>
    <mergeCell ref="B20:D20"/>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N42"/>
  <sheetViews>
    <sheetView view="pageBreakPreview" zoomScaleNormal="100" zoomScaleSheetLayoutView="100" workbookViewId="0">
      <selection activeCell="H44" sqref="H44"/>
    </sheetView>
  </sheetViews>
  <sheetFormatPr defaultRowHeight="18.75"/>
  <cols>
    <col min="1" max="1" width="2.25" customWidth="1"/>
    <col min="2" max="2" width="7.25" customWidth="1"/>
    <col min="11" max="11" width="2.25" customWidth="1"/>
  </cols>
  <sheetData>
    <row r="1" spans="1:14">
      <c r="H1" s="580" t="str">
        <f>"令和"&amp;申請書!$V$6&amp;"年"&amp;申請書!$X$6&amp;"月"&amp;申請書!$AA$6&amp;"日"</f>
        <v>令和7年9月1日</v>
      </c>
      <c r="I1" s="580"/>
      <c r="J1" s="580"/>
      <c r="M1" s="102" t="s">
        <v>168</v>
      </c>
    </row>
    <row r="3" spans="1:14" ht="24">
      <c r="B3" s="581" t="s">
        <v>161</v>
      </c>
      <c r="C3" s="504"/>
      <c r="D3" s="504"/>
      <c r="E3" s="504"/>
      <c r="F3" s="504"/>
      <c r="G3" s="504"/>
      <c r="H3" s="504"/>
      <c r="I3" s="504"/>
      <c r="J3" s="504"/>
    </row>
    <row r="4" spans="1:14">
      <c r="A4" s="25"/>
      <c r="B4" s="25"/>
    </row>
    <row r="5" spans="1:14" ht="24" customHeight="1">
      <c r="A5" s="554" t="s">
        <v>9</v>
      </c>
      <c r="B5" s="555"/>
      <c r="C5" s="582" t="str">
        <f>申請書!$O$22</f>
        <v>○○認定こども園</v>
      </c>
      <c r="D5" s="583"/>
      <c r="E5" s="584"/>
      <c r="F5" s="361"/>
      <c r="G5" s="362"/>
      <c r="H5" s="362"/>
      <c r="I5" s="362"/>
      <c r="J5" s="362"/>
      <c r="K5" s="361"/>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585"/>
      <c r="D12" s="561"/>
      <c r="E12" s="586"/>
      <c r="F12" s="556" t="s">
        <v>12</v>
      </c>
      <c r="G12" s="556"/>
      <c r="H12" s="230"/>
      <c r="I12" s="231"/>
      <c r="J12" s="227"/>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22"/>
      <c r="C17" s="563" t="s">
        <v>17</v>
      </c>
      <c r="D17" s="563"/>
      <c r="E17" s="563"/>
      <c r="F17" s="563"/>
      <c r="G17" s="563"/>
      <c r="H17" s="563"/>
      <c r="I17" s="563"/>
      <c r="J17" s="563"/>
      <c r="K17" s="28"/>
    </row>
    <row r="18" spans="1:11">
      <c r="A18" s="27"/>
      <c r="B18" s="14"/>
      <c r="C18" s="563"/>
      <c r="D18" s="563"/>
      <c r="E18" s="563"/>
      <c r="F18" s="563"/>
      <c r="G18" s="563"/>
      <c r="H18" s="563"/>
      <c r="I18" s="563"/>
      <c r="J18" s="563"/>
      <c r="K18" s="28"/>
    </row>
    <row r="19" spans="1:11" ht="5.25" customHeight="1">
      <c r="A19" s="27"/>
      <c r="B19" s="14"/>
      <c r="C19" s="29"/>
      <c r="D19" s="29"/>
      <c r="E19" s="29"/>
      <c r="F19" s="29"/>
      <c r="G19" s="29"/>
      <c r="H19" s="29"/>
      <c r="I19" s="29"/>
      <c r="J19" s="29"/>
      <c r="K19" s="28"/>
    </row>
    <row r="20" spans="1:11">
      <c r="A20" s="27"/>
      <c r="B20" s="222"/>
      <c r="C20" s="563" t="s">
        <v>18</v>
      </c>
      <c r="D20" s="563"/>
      <c r="E20" s="563"/>
      <c r="F20" s="563"/>
      <c r="G20" s="563"/>
      <c r="H20" s="563"/>
      <c r="I20" s="563"/>
      <c r="J20" s="563"/>
      <c r="K20" s="28"/>
    </row>
    <row r="21" spans="1:11">
      <c r="A21" s="27"/>
      <c r="B21" s="14"/>
      <c r="C21" s="563"/>
      <c r="D21" s="563"/>
      <c r="E21" s="563"/>
      <c r="F21" s="563"/>
      <c r="G21" s="563"/>
      <c r="H21" s="563"/>
      <c r="I21" s="563"/>
      <c r="J21" s="563"/>
      <c r="K21" s="28"/>
    </row>
    <row r="22" spans="1:11">
      <c r="A22" s="27"/>
      <c r="B22" s="14"/>
      <c r="C22" s="563"/>
      <c r="D22" s="563"/>
      <c r="E22" s="563"/>
      <c r="F22" s="563"/>
      <c r="G22" s="563"/>
      <c r="H22" s="563"/>
      <c r="I22" s="563"/>
      <c r="J22" s="563"/>
      <c r="K22" s="28"/>
    </row>
    <row r="23" spans="1:11">
      <c r="A23" s="27"/>
      <c r="B23" s="14"/>
      <c r="C23" s="564" t="s">
        <v>19</v>
      </c>
      <c r="D23" s="565"/>
      <c r="E23" s="565"/>
      <c r="F23" s="565"/>
      <c r="G23" s="565"/>
      <c r="H23" s="565"/>
      <c r="I23" s="565"/>
      <c r="J23" s="566"/>
      <c r="K23" s="28"/>
    </row>
    <row r="24" spans="1:11">
      <c r="A24" s="27"/>
      <c r="B24" s="14"/>
      <c r="C24" s="567"/>
      <c r="D24" s="568"/>
      <c r="E24" s="568"/>
      <c r="F24" s="568"/>
      <c r="G24" s="568"/>
      <c r="H24" s="568"/>
      <c r="I24" s="568"/>
      <c r="J24" s="569"/>
      <c r="K24" s="28"/>
    </row>
    <row r="25" spans="1:11">
      <c r="A25" s="27"/>
      <c r="B25" s="14"/>
      <c r="C25" s="570" t="s">
        <v>20</v>
      </c>
      <c r="D25" s="571"/>
      <c r="E25" s="571"/>
      <c r="F25" s="571"/>
      <c r="G25" s="571"/>
      <c r="H25" s="571"/>
      <c r="I25" s="571"/>
      <c r="J25" s="572"/>
      <c r="K25" s="28"/>
    </row>
    <row r="26" spans="1:11">
      <c r="A26" s="27"/>
      <c r="B26" s="14"/>
      <c r="C26" s="573"/>
      <c r="D26" s="574"/>
      <c r="E26" s="574"/>
      <c r="F26" s="574"/>
      <c r="G26" s="574"/>
      <c r="H26" s="574"/>
      <c r="I26" s="574"/>
      <c r="J26" s="575"/>
      <c r="K26" s="28"/>
    </row>
    <row r="27" spans="1:11">
      <c r="A27" s="27"/>
      <c r="B27" s="14"/>
      <c r="C27" s="576"/>
      <c r="D27" s="574"/>
      <c r="E27" s="574"/>
      <c r="F27" s="574"/>
      <c r="G27" s="574"/>
      <c r="H27" s="574"/>
      <c r="I27" s="574"/>
      <c r="J27" s="575"/>
      <c r="K27" s="28"/>
    </row>
    <row r="28" spans="1:11">
      <c r="A28" s="27"/>
      <c r="B28" s="14"/>
      <c r="C28" s="577"/>
      <c r="D28" s="578"/>
      <c r="E28" s="578"/>
      <c r="F28" s="578"/>
      <c r="G28" s="578"/>
      <c r="H28" s="578"/>
      <c r="I28" s="578"/>
      <c r="J28" s="579"/>
      <c r="K28" s="28"/>
    </row>
    <row r="29" spans="1:11" ht="7.5" customHeight="1">
      <c r="A29" s="27"/>
      <c r="B29" s="14"/>
      <c r="C29" s="14"/>
      <c r="D29" s="14"/>
      <c r="E29" s="14"/>
      <c r="F29" s="14"/>
      <c r="G29" s="14"/>
      <c r="H29" s="14"/>
      <c r="I29" s="14"/>
      <c r="J29" s="14"/>
      <c r="K29" s="28"/>
    </row>
    <row r="30" spans="1:11">
      <c r="A30" s="27"/>
      <c r="B30" s="222"/>
      <c r="C30" s="559" t="s">
        <v>21</v>
      </c>
      <c r="D30" s="559"/>
      <c r="E30" s="559"/>
      <c r="F30" s="559"/>
      <c r="G30" s="559"/>
      <c r="H30" s="14"/>
      <c r="I30" s="14"/>
      <c r="J30" s="14"/>
      <c r="K30" s="28"/>
    </row>
    <row r="31" spans="1:11">
      <c r="A31" s="27"/>
      <c r="B31" s="14"/>
      <c r="C31" s="554" t="s">
        <v>22</v>
      </c>
      <c r="D31" s="556"/>
      <c r="E31" s="556"/>
      <c r="F31" s="556"/>
      <c r="G31" s="557"/>
      <c r="H31" s="561"/>
      <c r="I31" s="561"/>
      <c r="J31" s="6" t="s">
        <v>24</v>
      </c>
      <c r="K31" s="28"/>
    </row>
    <row r="32" spans="1:11">
      <c r="A32" s="27"/>
      <c r="B32" s="14"/>
      <c r="C32" s="558" t="s">
        <v>23</v>
      </c>
      <c r="D32" s="559"/>
      <c r="E32" s="559"/>
      <c r="F32" s="559"/>
      <c r="G32" s="560"/>
      <c r="H32" s="562"/>
      <c r="I32" s="562"/>
      <c r="J32" s="23" t="s">
        <v>24</v>
      </c>
      <c r="K32" s="28"/>
    </row>
    <row r="33" spans="1:11" ht="7.5" customHeight="1">
      <c r="A33" s="27"/>
      <c r="B33" s="14"/>
      <c r="C33" s="14"/>
      <c r="D33" s="14"/>
      <c r="E33" s="14"/>
      <c r="F33" s="14"/>
      <c r="G33" s="14"/>
      <c r="H33" s="14"/>
      <c r="I33" s="14"/>
      <c r="J33" s="14"/>
      <c r="K33" s="28"/>
    </row>
    <row r="34" spans="1:11">
      <c r="A34" s="27"/>
      <c r="B34" s="222"/>
      <c r="C34" s="543" t="s">
        <v>25</v>
      </c>
      <c r="D34" s="543"/>
      <c r="E34" s="543"/>
      <c r="F34" s="543"/>
      <c r="G34" s="543"/>
      <c r="H34" s="543"/>
      <c r="I34" s="543"/>
      <c r="J34" s="543"/>
      <c r="K34" s="28"/>
    </row>
    <row r="35" spans="1:11">
      <c r="A35" s="27"/>
      <c r="B35" s="14"/>
      <c r="C35" s="14"/>
      <c r="D35" s="14"/>
      <c r="E35" s="14"/>
      <c r="F35" s="14"/>
      <c r="G35" s="14"/>
      <c r="H35" s="14"/>
      <c r="I35" s="14"/>
      <c r="J35" s="14"/>
      <c r="K35" s="28"/>
    </row>
    <row r="36" spans="1:11">
      <c r="A36" s="27"/>
      <c r="B36" s="222"/>
      <c r="C36" s="563" t="s">
        <v>26</v>
      </c>
      <c r="D36" s="563"/>
      <c r="E36" s="563"/>
      <c r="F36" s="563"/>
      <c r="G36" s="563"/>
      <c r="H36" s="563"/>
      <c r="I36" s="563"/>
      <c r="J36" s="563"/>
      <c r="K36" s="28"/>
    </row>
    <row r="37" spans="1:11">
      <c r="A37" s="27"/>
      <c r="B37" s="14"/>
      <c r="C37" s="563"/>
      <c r="D37" s="563"/>
      <c r="E37" s="563"/>
      <c r="F37" s="563"/>
      <c r="G37" s="563"/>
      <c r="H37" s="563"/>
      <c r="I37" s="563"/>
      <c r="J37" s="563"/>
      <c r="K37" s="28"/>
    </row>
    <row r="38" spans="1:11" ht="9" customHeight="1">
      <c r="A38" s="18"/>
      <c r="B38" s="25"/>
      <c r="C38" s="30"/>
      <c r="D38" s="30"/>
      <c r="E38" s="30"/>
      <c r="F38" s="30"/>
      <c r="G38" s="30"/>
      <c r="H38" s="30"/>
      <c r="I38" s="30"/>
      <c r="J38" s="30"/>
      <c r="K38" s="23"/>
    </row>
    <row r="39" spans="1:11" ht="9.75" customHeight="1"/>
    <row r="40" spans="1:11">
      <c r="B40" s="553" t="s">
        <v>27</v>
      </c>
      <c r="C40" s="553"/>
      <c r="D40" s="553"/>
      <c r="E40" s="553"/>
      <c r="F40" s="553"/>
      <c r="G40" s="553"/>
      <c r="H40" s="553"/>
      <c r="I40" s="553"/>
      <c r="J40" s="553"/>
    </row>
    <row r="41" spans="1:11">
      <c r="B41" s="553"/>
      <c r="C41" s="553"/>
      <c r="D41" s="553"/>
      <c r="E41" s="553"/>
      <c r="F41" s="553"/>
      <c r="G41" s="553"/>
      <c r="H41" s="553"/>
      <c r="I41" s="553"/>
      <c r="J41" s="553"/>
    </row>
    <row r="42" spans="1:11">
      <c r="B42" s="553"/>
      <c r="C42" s="553"/>
      <c r="D42" s="553"/>
      <c r="E42" s="553"/>
      <c r="F42" s="553"/>
      <c r="G42" s="553"/>
      <c r="H42" s="553"/>
      <c r="I42" s="553"/>
      <c r="J42" s="553"/>
    </row>
  </sheetData>
  <mergeCells count="19">
    <mergeCell ref="H1:J1"/>
    <mergeCell ref="B3:J3"/>
    <mergeCell ref="C5:E5"/>
    <mergeCell ref="F12:G12"/>
    <mergeCell ref="C36:J37"/>
    <mergeCell ref="C12:E12"/>
    <mergeCell ref="B40:J42"/>
    <mergeCell ref="A5:B5"/>
    <mergeCell ref="C31:G31"/>
    <mergeCell ref="C32:G32"/>
    <mergeCell ref="H31:I31"/>
    <mergeCell ref="H32:I32"/>
    <mergeCell ref="C30:G30"/>
    <mergeCell ref="C34:J34"/>
    <mergeCell ref="C17:J18"/>
    <mergeCell ref="C20:J22"/>
    <mergeCell ref="C23:J24"/>
    <mergeCell ref="C25:J25"/>
    <mergeCell ref="C26:J28"/>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23"/>
  <sheetViews>
    <sheetView view="pageBreakPreview" zoomScaleNormal="100" zoomScaleSheetLayoutView="100" workbookViewId="0">
      <selection activeCell="B24" sqref="B24"/>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580" t="str">
        <f>"令和"&amp;申請書!$V$6&amp;"年"&amp;申請書!$X$6&amp;"月"&amp;申請書!$AA$6&amp;"日"</f>
        <v>令和7年9月1日</v>
      </c>
      <c r="H1" s="580"/>
      <c r="I1" s="580"/>
      <c r="K1" s="102" t="s">
        <v>168</v>
      </c>
    </row>
    <row r="2" spans="1:11" ht="6" customHeight="1"/>
    <row r="3" spans="1:11" ht="24">
      <c r="B3" s="581" t="s">
        <v>160</v>
      </c>
      <c r="C3" s="504"/>
      <c r="D3" s="504"/>
      <c r="E3" s="504"/>
      <c r="F3" s="504"/>
      <c r="G3" s="504"/>
      <c r="H3" s="504"/>
      <c r="K3" t="s">
        <v>523</v>
      </c>
    </row>
    <row r="4" spans="1:11" ht="7.5" customHeight="1" thickBot="1"/>
    <row r="5" spans="1:11" ht="27" customHeight="1" thickBot="1">
      <c r="A5" s="589" t="s">
        <v>0</v>
      </c>
      <c r="B5" s="590"/>
      <c r="C5" s="591" t="str">
        <f>申請書!$O$22</f>
        <v>○○認定こども園</v>
      </c>
      <c r="D5" s="591"/>
      <c r="E5" s="591"/>
      <c r="F5" s="591"/>
      <c r="G5" s="591"/>
      <c r="H5" s="591"/>
      <c r="I5" s="592"/>
    </row>
    <row r="6" spans="1:11" ht="9" customHeight="1">
      <c r="A6" s="597"/>
      <c r="B6" s="597"/>
    </row>
    <row r="7" spans="1:11" ht="19.5" thickBot="1">
      <c r="A7" s="3" t="s">
        <v>2</v>
      </c>
    </row>
    <row r="8" spans="1:11" ht="38.25" customHeight="1">
      <c r="A8" s="4" t="s">
        <v>3</v>
      </c>
      <c r="B8" s="593" t="s">
        <v>4</v>
      </c>
      <c r="C8" s="593"/>
      <c r="D8" s="593"/>
      <c r="E8" s="594" t="s">
        <v>361</v>
      </c>
      <c r="F8" s="595"/>
      <c r="G8" s="593" t="s">
        <v>5</v>
      </c>
      <c r="H8" s="593"/>
      <c r="I8" s="596"/>
    </row>
    <row r="9" spans="1:11" ht="39.950000000000003" customHeight="1">
      <c r="A9" s="5">
        <v>1</v>
      </c>
      <c r="B9" s="226"/>
      <c r="C9" s="227"/>
      <c r="D9" s="1" t="s">
        <v>6</v>
      </c>
      <c r="E9" s="226"/>
      <c r="F9" s="6" t="s">
        <v>7</v>
      </c>
      <c r="G9" s="587"/>
      <c r="H9" s="587"/>
      <c r="I9" s="588"/>
    </row>
    <row r="10" spans="1:11" ht="39.950000000000003" customHeight="1">
      <c r="A10" s="5">
        <v>2</v>
      </c>
      <c r="B10" s="226"/>
      <c r="C10" s="227"/>
      <c r="D10" s="1" t="s">
        <v>6</v>
      </c>
      <c r="E10" s="226"/>
      <c r="F10" s="6" t="s">
        <v>7</v>
      </c>
      <c r="G10" s="587"/>
      <c r="H10" s="587"/>
      <c r="I10" s="588"/>
    </row>
    <row r="11" spans="1:11" ht="39.950000000000003" customHeight="1">
      <c r="A11" s="5">
        <v>3</v>
      </c>
      <c r="B11" s="226"/>
      <c r="C11" s="227"/>
      <c r="D11" s="1" t="s">
        <v>6</v>
      </c>
      <c r="E11" s="226"/>
      <c r="F11" s="6" t="s">
        <v>7</v>
      </c>
      <c r="G11" s="587"/>
      <c r="H11" s="587"/>
      <c r="I11" s="588"/>
    </row>
    <row r="12" spans="1:11" ht="39.950000000000003" customHeight="1">
      <c r="A12" s="5">
        <v>4</v>
      </c>
      <c r="B12" s="226"/>
      <c r="C12" s="227"/>
      <c r="D12" s="1" t="s">
        <v>6</v>
      </c>
      <c r="E12" s="226"/>
      <c r="F12" s="6" t="s">
        <v>7</v>
      </c>
      <c r="G12" s="587"/>
      <c r="H12" s="587"/>
      <c r="I12" s="588"/>
    </row>
    <row r="13" spans="1:11" ht="39.950000000000003" customHeight="1">
      <c r="A13" s="5">
        <v>5</v>
      </c>
      <c r="B13" s="226"/>
      <c r="C13" s="227"/>
      <c r="D13" s="1" t="s">
        <v>6</v>
      </c>
      <c r="E13" s="226"/>
      <c r="F13" s="6" t="s">
        <v>7</v>
      </c>
      <c r="G13" s="587"/>
      <c r="H13" s="587"/>
      <c r="I13" s="588"/>
    </row>
    <row r="14" spans="1:11" ht="39.950000000000003" customHeight="1">
      <c r="A14" s="5">
        <v>6</v>
      </c>
      <c r="B14" s="226"/>
      <c r="C14" s="227"/>
      <c r="D14" s="1" t="s">
        <v>6</v>
      </c>
      <c r="E14" s="226"/>
      <c r="F14" s="6" t="s">
        <v>7</v>
      </c>
      <c r="G14" s="587"/>
      <c r="H14" s="587"/>
      <c r="I14" s="588"/>
    </row>
    <row r="15" spans="1:11" ht="39.950000000000003" customHeight="1">
      <c r="A15" s="5">
        <v>7</v>
      </c>
      <c r="B15" s="226"/>
      <c r="C15" s="227"/>
      <c r="D15" s="1" t="s">
        <v>6</v>
      </c>
      <c r="E15" s="226"/>
      <c r="F15" s="6" t="s">
        <v>7</v>
      </c>
      <c r="G15" s="587"/>
      <c r="H15" s="587"/>
      <c r="I15" s="588"/>
    </row>
    <row r="16" spans="1:11" ht="39.950000000000003" customHeight="1">
      <c r="A16" s="5">
        <v>8</v>
      </c>
      <c r="B16" s="226"/>
      <c r="C16" s="227"/>
      <c r="D16" s="1" t="s">
        <v>6</v>
      </c>
      <c r="E16" s="226"/>
      <c r="F16" s="6" t="s">
        <v>7</v>
      </c>
      <c r="G16" s="587"/>
      <c r="H16" s="587"/>
      <c r="I16" s="588"/>
    </row>
    <row r="17" spans="1:9" ht="39.950000000000003" customHeight="1">
      <c r="A17" s="5">
        <v>9</v>
      </c>
      <c r="B17" s="226"/>
      <c r="C17" s="227"/>
      <c r="D17" s="1" t="s">
        <v>6</v>
      </c>
      <c r="E17" s="226"/>
      <c r="F17" s="6" t="s">
        <v>7</v>
      </c>
      <c r="G17" s="587"/>
      <c r="H17" s="587"/>
      <c r="I17" s="588"/>
    </row>
    <row r="18" spans="1:9" ht="39.950000000000003" customHeight="1">
      <c r="A18" s="5">
        <v>10</v>
      </c>
      <c r="B18" s="226"/>
      <c r="C18" s="227"/>
      <c r="D18" s="1" t="s">
        <v>6</v>
      </c>
      <c r="E18" s="226"/>
      <c r="F18" s="6" t="s">
        <v>7</v>
      </c>
      <c r="G18" s="587"/>
      <c r="H18" s="587"/>
      <c r="I18" s="588"/>
    </row>
    <row r="19" spans="1:9" ht="39.950000000000003" customHeight="1">
      <c r="A19" s="5">
        <v>11</v>
      </c>
      <c r="B19" s="226"/>
      <c r="C19" s="227"/>
      <c r="D19" s="1" t="s">
        <v>6</v>
      </c>
      <c r="E19" s="226"/>
      <c r="F19" s="6" t="s">
        <v>7</v>
      </c>
      <c r="G19" s="587"/>
      <c r="H19" s="587"/>
      <c r="I19" s="588"/>
    </row>
    <row r="20" spans="1:9" ht="39.950000000000003" customHeight="1" thickBot="1">
      <c r="A20" s="7">
        <v>12</v>
      </c>
      <c r="B20" s="228"/>
      <c r="C20" s="229"/>
      <c r="D20" s="9" t="s">
        <v>6</v>
      </c>
      <c r="E20" s="228"/>
      <c r="F20" s="8" t="s">
        <v>7</v>
      </c>
      <c r="G20" s="604"/>
      <c r="H20" s="604"/>
      <c r="I20" s="605"/>
    </row>
    <row r="21" spans="1:9" ht="39.950000000000003" customHeight="1" thickTop="1" thickBot="1">
      <c r="A21" s="10" t="s">
        <v>8</v>
      </c>
      <c r="B21" s="598" t="str">
        <f>COUNTA(B9:B20)&amp;"　　学級　　　"</f>
        <v>0　　学級　　　</v>
      </c>
      <c r="C21" s="599"/>
      <c r="D21" s="600"/>
      <c r="E21" s="11">
        <f>SUM(E9:E20)</f>
        <v>0</v>
      </c>
      <c r="F21" s="12" t="s">
        <v>7</v>
      </c>
      <c r="G21" s="601"/>
      <c r="H21" s="601"/>
      <c r="I21" s="602"/>
    </row>
    <row r="22" spans="1:9" ht="39.950000000000003" customHeight="1">
      <c r="A22" s="603" t="s">
        <v>537</v>
      </c>
      <c r="B22" s="597"/>
      <c r="C22" s="597"/>
      <c r="D22" s="597"/>
      <c r="E22" s="597"/>
      <c r="F22" s="597"/>
      <c r="G22" s="597"/>
      <c r="H22" s="597"/>
      <c r="I22" s="597"/>
    </row>
    <row r="23" spans="1:9" ht="61.5" customHeight="1">
      <c r="A23" s="504"/>
      <c r="B23" s="504"/>
      <c r="C23" s="504"/>
      <c r="D23" s="504"/>
      <c r="E23" s="504"/>
      <c r="F23" s="504"/>
      <c r="G23" s="504"/>
      <c r="H23" s="504"/>
      <c r="I23" s="504"/>
    </row>
  </sheetData>
  <mergeCells count="23">
    <mergeCell ref="B21:D21"/>
    <mergeCell ref="G21:I21"/>
    <mergeCell ref="A22:I23"/>
    <mergeCell ref="G15:I15"/>
    <mergeCell ref="G16:I16"/>
    <mergeCell ref="G17:I17"/>
    <mergeCell ref="G18:I18"/>
    <mergeCell ref="G19:I19"/>
    <mergeCell ref="G20:I20"/>
    <mergeCell ref="G14:I14"/>
    <mergeCell ref="G1:I1"/>
    <mergeCell ref="B3:H3"/>
    <mergeCell ref="A5:B5"/>
    <mergeCell ref="C5:I5"/>
    <mergeCell ref="B8:D8"/>
    <mergeCell ref="E8:F8"/>
    <mergeCell ref="G8:I8"/>
    <mergeCell ref="G9:I9"/>
    <mergeCell ref="G10:I10"/>
    <mergeCell ref="G11:I11"/>
    <mergeCell ref="G12:I12"/>
    <mergeCell ref="G13:I13"/>
    <mergeCell ref="A6:B6"/>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Q25"/>
  <sheetViews>
    <sheetView view="pageBreakPreview" zoomScaleNormal="100" zoomScaleSheetLayoutView="100" workbookViewId="0">
      <selection activeCell="O28" sqref="O28"/>
    </sheetView>
  </sheetViews>
  <sheetFormatPr defaultRowHeight="18.75"/>
  <cols>
    <col min="1" max="1" width="2.625" customWidth="1"/>
    <col min="2" max="2" width="7.375" customWidth="1"/>
    <col min="5" max="5" width="10.875" customWidth="1"/>
    <col min="11" max="11" width="0.75" customWidth="1"/>
  </cols>
  <sheetData>
    <row r="1" spans="1:17">
      <c r="H1" s="580" t="str">
        <f>"令和"&amp;申請書!$V$6&amp;"年"&amp;申請書!$X$6&amp;"月"&amp;申請書!$AA$6&amp;"日"</f>
        <v>令和7年9月1日</v>
      </c>
      <c r="I1" s="580"/>
      <c r="J1" s="580"/>
      <c r="M1" s="102" t="s">
        <v>168</v>
      </c>
    </row>
    <row r="3" spans="1:17" ht="24">
      <c r="A3" s="581" t="s">
        <v>527</v>
      </c>
      <c r="B3" s="504"/>
      <c r="C3" s="504"/>
      <c r="D3" s="504"/>
      <c r="E3" s="504"/>
      <c r="F3" s="504"/>
      <c r="G3" s="504"/>
      <c r="H3" s="504"/>
      <c r="I3" s="504"/>
      <c r="J3" s="504"/>
    </row>
    <row r="4" spans="1:17" ht="9" customHeight="1" thickBot="1">
      <c r="A4" s="25"/>
      <c r="B4" s="25"/>
    </row>
    <row r="5" spans="1:17" ht="24" customHeight="1" thickBot="1">
      <c r="A5" s="554" t="s">
        <v>9</v>
      </c>
      <c r="B5" s="556"/>
      <c r="C5" s="611" t="str">
        <f>申請書!$O$22</f>
        <v>○○認定こども園</v>
      </c>
      <c r="D5" s="612"/>
      <c r="E5" s="612"/>
      <c r="F5" s="613"/>
      <c r="G5" s="447"/>
      <c r="H5" s="411" t="s">
        <v>466</v>
      </c>
      <c r="I5" s="614" t="str">
        <f>IF(N5=3,"可","不可")</f>
        <v>不可</v>
      </c>
      <c r="J5" s="615"/>
      <c r="K5" s="14"/>
      <c r="M5" s="481" t="s">
        <v>564</v>
      </c>
      <c r="N5" s="485">
        <f>N8+N10+N20</f>
        <v>0</v>
      </c>
    </row>
    <row r="6" spans="1:17" ht="10.5" customHeight="1">
      <c r="C6" s="217"/>
    </row>
    <row r="7" spans="1:17" ht="20.100000000000001" customHeight="1">
      <c r="A7" s="26"/>
      <c r="B7" s="54" t="s">
        <v>533</v>
      </c>
      <c r="C7" s="55"/>
      <c r="D7" s="17"/>
      <c r="E7" s="17"/>
      <c r="F7" s="17"/>
      <c r="G7" s="17"/>
      <c r="H7" s="17"/>
      <c r="I7" s="17"/>
      <c r="J7" s="17"/>
      <c r="K7" s="21"/>
    </row>
    <row r="8" spans="1:17" ht="22.5" customHeight="1">
      <c r="A8" s="496"/>
      <c r="B8" s="451">
        <v>1</v>
      </c>
      <c r="C8" s="452" t="s">
        <v>528</v>
      </c>
      <c r="D8" s="489"/>
      <c r="E8" s="489"/>
      <c r="F8" s="489"/>
      <c r="G8" s="489"/>
      <c r="H8" s="489"/>
      <c r="I8" s="489"/>
      <c r="J8" s="453"/>
      <c r="K8" s="446"/>
      <c r="M8" s="481" t="b">
        <v>0</v>
      </c>
      <c r="N8" s="481">
        <f>COUNTIF(M8,"TRUE")</f>
        <v>0</v>
      </c>
    </row>
    <row r="9" spans="1:17" ht="9" customHeight="1">
      <c r="A9" s="496"/>
      <c r="B9" s="419"/>
      <c r="C9" s="50"/>
      <c r="D9" s="488"/>
      <c r="E9" s="488"/>
      <c r="F9" s="488"/>
      <c r="G9" s="488"/>
      <c r="H9" s="488"/>
      <c r="I9" s="488"/>
      <c r="J9" s="488"/>
      <c r="K9" s="446"/>
      <c r="M9" s="481"/>
      <c r="N9" s="481"/>
    </row>
    <row r="10" spans="1:17" ht="34.5" customHeight="1">
      <c r="A10" s="492"/>
      <c r="B10" s="450">
        <v>2</v>
      </c>
      <c r="C10" s="616" t="s">
        <v>529</v>
      </c>
      <c r="D10" s="616"/>
      <c r="E10" s="616"/>
      <c r="F10" s="616"/>
      <c r="G10" s="616"/>
      <c r="H10" s="616"/>
      <c r="I10" s="616"/>
      <c r="J10" s="617"/>
      <c r="K10" s="446"/>
      <c r="M10" s="481"/>
      <c r="N10" s="481">
        <f>IF(AND(N12=1,N13&gt;0),1,0)</f>
        <v>0</v>
      </c>
    </row>
    <row r="11" spans="1:17" ht="6" customHeight="1">
      <c r="A11" s="492"/>
      <c r="B11" s="66"/>
      <c r="C11" s="488"/>
      <c r="D11" s="488"/>
      <c r="E11" s="488"/>
      <c r="F11" s="488"/>
      <c r="G11" s="488"/>
      <c r="H11" s="488"/>
      <c r="I11" s="488"/>
      <c r="J11" s="493"/>
      <c r="K11" s="446"/>
      <c r="M11" s="481"/>
      <c r="N11" s="481"/>
    </row>
    <row r="12" spans="1:17" ht="20.100000000000001" customHeight="1">
      <c r="A12" s="492"/>
      <c r="B12" s="224"/>
      <c r="C12" s="606" t="s">
        <v>560</v>
      </c>
      <c r="D12" s="606"/>
      <c r="E12" s="606"/>
      <c r="F12" s="606"/>
      <c r="G12" s="606"/>
      <c r="H12" s="606"/>
      <c r="I12" s="606"/>
      <c r="J12" s="607"/>
      <c r="K12" s="446"/>
      <c r="M12" s="481" t="b">
        <v>0</v>
      </c>
      <c r="N12" s="481">
        <f>COUNTIF(M12,"TRUE")</f>
        <v>0</v>
      </c>
    </row>
    <row r="13" spans="1:17" ht="20.100000000000001" customHeight="1">
      <c r="A13" s="492"/>
      <c r="B13" s="225"/>
      <c r="C13" s="608" t="s">
        <v>531</v>
      </c>
      <c r="D13" s="609"/>
      <c r="E13" s="609"/>
      <c r="F13" s="609"/>
      <c r="G13" s="609"/>
      <c r="H13" s="609"/>
      <c r="I13" s="609"/>
      <c r="J13" s="610"/>
      <c r="K13" s="446"/>
      <c r="M13" s="481" t="b">
        <v>0</v>
      </c>
      <c r="N13" s="481">
        <f>COUNTIF(M13:M17,"TRUE")</f>
        <v>0</v>
      </c>
    </row>
    <row r="14" spans="1:17" ht="20.100000000000001" customHeight="1">
      <c r="A14" s="492"/>
      <c r="B14" s="56"/>
      <c r="C14" s="609"/>
      <c r="D14" s="609"/>
      <c r="E14" s="609"/>
      <c r="F14" s="609"/>
      <c r="G14" s="609"/>
      <c r="H14" s="609"/>
      <c r="I14" s="609"/>
      <c r="J14" s="610"/>
      <c r="K14" s="446"/>
      <c r="M14" s="481"/>
      <c r="N14" s="481"/>
      <c r="P14" s="325"/>
      <c r="Q14" s="412"/>
    </row>
    <row r="15" spans="1:17" ht="20.100000000000001" customHeight="1">
      <c r="A15" s="492"/>
      <c r="B15" s="225"/>
      <c r="C15" s="622" t="s">
        <v>530</v>
      </c>
      <c r="D15" s="622"/>
      <c r="E15" s="622"/>
      <c r="F15" s="622"/>
      <c r="G15" s="622"/>
      <c r="H15" s="622"/>
      <c r="I15" s="622"/>
      <c r="J15" s="623"/>
      <c r="K15" s="446"/>
      <c r="M15" s="481" t="b">
        <v>0</v>
      </c>
      <c r="N15" s="481"/>
      <c r="O15" s="325"/>
      <c r="P15" s="412"/>
      <c r="Q15" s="412"/>
    </row>
    <row r="16" spans="1:17" ht="20.100000000000001" customHeight="1">
      <c r="A16" s="492"/>
      <c r="B16" s="56"/>
      <c r="C16" s="622"/>
      <c r="D16" s="622"/>
      <c r="E16" s="622"/>
      <c r="F16" s="622"/>
      <c r="G16" s="622"/>
      <c r="H16" s="622"/>
      <c r="I16" s="622"/>
      <c r="J16" s="623"/>
      <c r="K16" s="446"/>
      <c r="M16" s="481"/>
      <c r="N16" s="481"/>
    </row>
    <row r="17" spans="1:14" ht="20.100000000000001" customHeight="1">
      <c r="A17" s="492"/>
      <c r="B17" s="225"/>
      <c r="C17" s="624" t="s">
        <v>532</v>
      </c>
      <c r="D17" s="624"/>
      <c r="E17" s="624"/>
      <c r="F17" s="624"/>
      <c r="G17" s="624"/>
      <c r="H17" s="624"/>
      <c r="I17" s="624"/>
      <c r="J17" s="625"/>
      <c r="K17" s="446"/>
      <c r="M17" s="481" t="b">
        <v>0</v>
      </c>
      <c r="N17" s="481"/>
    </row>
    <row r="18" spans="1:14" ht="8.25" customHeight="1">
      <c r="A18" s="492"/>
      <c r="B18" s="57"/>
      <c r="C18" s="490"/>
      <c r="D18" s="490"/>
      <c r="E18" s="490"/>
      <c r="F18" s="490"/>
      <c r="G18" s="490"/>
      <c r="H18" s="490"/>
      <c r="I18" s="490"/>
      <c r="J18" s="491"/>
      <c r="K18" s="446"/>
      <c r="M18" s="481"/>
      <c r="N18" s="481"/>
    </row>
    <row r="19" spans="1:14" ht="9" customHeight="1">
      <c r="A19" s="492"/>
      <c r="B19" s="49"/>
      <c r="C19" s="46"/>
      <c r="D19" s="488"/>
      <c r="E19" s="488"/>
      <c r="F19" s="488"/>
      <c r="G19" s="488"/>
      <c r="H19" s="488"/>
      <c r="I19" s="488"/>
      <c r="J19" s="488"/>
      <c r="K19" s="446"/>
      <c r="M19" s="481"/>
      <c r="N19" s="481"/>
    </row>
    <row r="20" spans="1:14" ht="135" customHeight="1">
      <c r="A20" s="496"/>
      <c r="B20" s="619">
        <v>3</v>
      </c>
      <c r="C20" s="616" t="s">
        <v>557</v>
      </c>
      <c r="D20" s="616"/>
      <c r="E20" s="616"/>
      <c r="F20" s="616"/>
      <c r="G20" s="616"/>
      <c r="H20" s="616"/>
      <c r="I20" s="616"/>
      <c r="J20" s="454"/>
      <c r="K20" s="446"/>
      <c r="M20" s="481" t="b">
        <v>0</v>
      </c>
      <c r="N20" s="481">
        <f>COUNTIF(M20,"TRUE")</f>
        <v>0</v>
      </c>
    </row>
    <row r="21" spans="1:14" ht="25.5" customHeight="1">
      <c r="A21" s="496"/>
      <c r="B21" s="620"/>
      <c r="C21" s="455"/>
      <c r="D21" s="455"/>
      <c r="E21" s="618" t="s">
        <v>534</v>
      </c>
      <c r="F21" s="618"/>
      <c r="G21" s="618"/>
      <c r="H21" s="618"/>
      <c r="I21" s="456"/>
      <c r="J21" s="457" t="s">
        <v>86</v>
      </c>
      <c r="K21" s="446"/>
      <c r="L21" t="s">
        <v>558</v>
      </c>
    </row>
    <row r="22" spans="1:14" ht="20.25" customHeight="1">
      <c r="A22" s="492"/>
      <c r="B22" s="488"/>
      <c r="C22" s="488"/>
      <c r="D22" s="34"/>
      <c r="E22" s="34"/>
      <c r="F22" s="34"/>
      <c r="G22" s="34"/>
      <c r="H22" s="34"/>
      <c r="I22" s="34"/>
      <c r="J22" s="34"/>
      <c r="K22" s="446"/>
    </row>
    <row r="23" spans="1:14" ht="20.100000000000001" customHeight="1">
      <c r="A23" s="492"/>
      <c r="B23" s="621" t="s">
        <v>538</v>
      </c>
      <c r="C23" s="621"/>
      <c r="D23" s="621"/>
      <c r="E23" s="621"/>
      <c r="F23" s="621"/>
      <c r="G23" s="621"/>
      <c r="H23" s="621"/>
      <c r="I23" s="621"/>
      <c r="J23" s="621"/>
      <c r="K23" s="446"/>
    </row>
    <row r="24" spans="1:14" ht="20.100000000000001" customHeight="1">
      <c r="A24" s="492"/>
      <c r="B24" s="494"/>
      <c r="C24" s="494"/>
      <c r="D24" s="494"/>
      <c r="E24" s="494"/>
      <c r="F24" s="494"/>
      <c r="G24" s="494"/>
      <c r="H24" s="494"/>
      <c r="I24" s="494"/>
      <c r="J24" s="494"/>
      <c r="K24" s="446"/>
    </row>
    <row r="25" spans="1:14" ht="11.25" customHeight="1">
      <c r="A25" s="18"/>
      <c r="B25" s="25"/>
      <c r="C25" s="25"/>
      <c r="D25" s="25"/>
      <c r="E25" s="25"/>
      <c r="F25" s="25"/>
      <c r="G25" s="25"/>
      <c r="H25" s="25"/>
      <c r="I25" s="25"/>
      <c r="J25" s="25"/>
      <c r="K25" s="23"/>
    </row>
  </sheetData>
  <mergeCells count="14">
    <mergeCell ref="E21:H21"/>
    <mergeCell ref="B20:B21"/>
    <mergeCell ref="B23:J23"/>
    <mergeCell ref="C15:J16"/>
    <mergeCell ref="C17:J17"/>
    <mergeCell ref="C20:I20"/>
    <mergeCell ref="C12:J12"/>
    <mergeCell ref="C13:J14"/>
    <mergeCell ref="H1:J1"/>
    <mergeCell ref="A3:J3"/>
    <mergeCell ref="A5:B5"/>
    <mergeCell ref="C5:F5"/>
    <mergeCell ref="I5:J5"/>
    <mergeCell ref="C10:J10"/>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1</xdr:col>
                    <xdr:colOff>171450</xdr:colOff>
                    <xdr:row>10</xdr:row>
                    <xdr:rowOff>66675</xdr:rowOff>
                  </from>
                  <to>
                    <xdr:col>1</xdr:col>
                    <xdr:colOff>457200</xdr:colOff>
                    <xdr:row>11</xdr:row>
                    <xdr:rowOff>228600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1</xdr:col>
                    <xdr:colOff>171450</xdr:colOff>
                    <xdr:row>12</xdr:row>
                    <xdr:rowOff>0</xdr:rowOff>
                  </from>
                  <to>
                    <xdr:col>1</xdr:col>
                    <xdr:colOff>457200</xdr:colOff>
                    <xdr:row>12</xdr:row>
                    <xdr:rowOff>238125</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1</xdr:col>
                    <xdr:colOff>180975</xdr:colOff>
                    <xdr:row>14</xdr:row>
                    <xdr:rowOff>0</xdr:rowOff>
                  </from>
                  <to>
                    <xdr:col>1</xdr:col>
                    <xdr:colOff>466725</xdr:colOff>
                    <xdr:row>14</xdr:row>
                    <xdr:rowOff>238125</xdr:rowOff>
                  </to>
                </anchor>
              </controlPr>
            </control>
          </mc:Choice>
        </mc:AlternateContent>
        <mc:AlternateContent xmlns:mc="http://schemas.openxmlformats.org/markup-compatibility/2006">
          <mc:Choice Requires="x14">
            <control shapeId="93189" r:id="rId7" name="Check Box 5">
              <controlPr defaultSize="0" autoFill="0" autoLine="0" autoPict="0">
                <anchor moveWithCells="1">
                  <from>
                    <xdr:col>1</xdr:col>
                    <xdr:colOff>180975</xdr:colOff>
                    <xdr:row>16</xdr:row>
                    <xdr:rowOff>0</xdr:rowOff>
                  </from>
                  <to>
                    <xdr:col>1</xdr:col>
                    <xdr:colOff>466725</xdr:colOff>
                    <xdr:row>16</xdr:row>
                    <xdr:rowOff>238125</xdr:rowOff>
                  </to>
                </anchor>
              </controlPr>
            </control>
          </mc:Choice>
        </mc:AlternateContent>
        <mc:AlternateContent xmlns:mc="http://schemas.openxmlformats.org/markup-compatibility/2006">
          <mc:Choice Requires="x14">
            <control shapeId="93191" r:id="rId8" name="Check Box 7">
              <controlPr defaultSize="0" autoFill="0" autoLine="0" autoPict="0">
                <anchor moveWithCells="1">
                  <from>
                    <xdr:col>9</xdr:col>
                    <xdr:colOff>257175</xdr:colOff>
                    <xdr:row>7</xdr:row>
                    <xdr:rowOff>0</xdr:rowOff>
                  </from>
                  <to>
                    <xdr:col>9</xdr:col>
                    <xdr:colOff>542925</xdr:colOff>
                    <xdr:row>7</xdr:row>
                    <xdr:rowOff>238125</xdr:rowOff>
                  </to>
                </anchor>
              </controlPr>
            </control>
          </mc:Choice>
        </mc:AlternateContent>
        <mc:AlternateContent xmlns:mc="http://schemas.openxmlformats.org/markup-compatibility/2006">
          <mc:Choice Requires="x14">
            <control shapeId="93192" r:id="rId9" name="Check Box 8">
              <controlPr defaultSize="0" autoFill="0" autoLine="0" autoPict="0">
                <anchor moveWithCells="1">
                  <from>
                    <xdr:col>9</xdr:col>
                    <xdr:colOff>257175</xdr:colOff>
                    <xdr:row>19</xdr:row>
                    <xdr:rowOff>695325</xdr:rowOff>
                  </from>
                  <to>
                    <xdr:col>9</xdr:col>
                    <xdr:colOff>542925</xdr:colOff>
                    <xdr:row>19</xdr:row>
                    <xdr:rowOff>933450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38"/>
  <sheetViews>
    <sheetView view="pageBreakPreview" zoomScaleNormal="100" zoomScaleSheetLayoutView="100" workbookViewId="0">
      <selection activeCell="C32" sqref="C32:J35"/>
    </sheetView>
  </sheetViews>
  <sheetFormatPr defaultRowHeight="18.75"/>
  <cols>
    <col min="1" max="1" width="2.625" customWidth="1"/>
    <col min="2" max="2" width="7.375" customWidth="1"/>
    <col min="11" max="11" width="2.125" customWidth="1"/>
  </cols>
  <sheetData>
    <row r="1" spans="1:13">
      <c r="H1" s="580" t="str">
        <f>"令和"&amp;申請書!$V$6&amp;"年"&amp;申請書!$X$6&amp;"月"&amp;申請書!$AA$6&amp;"日"</f>
        <v>令和7年9月1日</v>
      </c>
      <c r="I1" s="580"/>
      <c r="J1" s="580"/>
      <c r="M1" s="102" t="s">
        <v>168</v>
      </c>
    </row>
    <row r="3" spans="1:13" ht="24">
      <c r="B3" s="581" t="s">
        <v>159</v>
      </c>
      <c r="C3" s="504"/>
      <c r="D3" s="504"/>
      <c r="E3" s="504"/>
      <c r="F3" s="504"/>
      <c r="G3" s="504"/>
      <c r="H3" s="504"/>
      <c r="I3" s="504"/>
      <c r="J3" s="504"/>
    </row>
    <row r="4" spans="1:13">
      <c r="A4" s="25"/>
      <c r="B4" s="25"/>
    </row>
    <row r="5" spans="1:13" ht="24" customHeight="1">
      <c r="A5" s="554" t="s">
        <v>9</v>
      </c>
      <c r="B5" s="555"/>
      <c r="C5" s="582" t="str">
        <f>申請書!$O$22</f>
        <v>○○認定こども園</v>
      </c>
      <c r="D5" s="583"/>
      <c r="E5" s="584"/>
      <c r="F5" s="363"/>
      <c r="G5" s="182"/>
      <c r="H5" s="182"/>
      <c r="I5" s="182"/>
      <c r="J5" s="182"/>
      <c r="K5" s="363"/>
    </row>
    <row r="6" spans="1:13">
      <c r="C6" s="19"/>
    </row>
    <row r="7" spans="1:13">
      <c r="C7" s="19"/>
      <c r="D7" s="14"/>
    </row>
    <row r="8" spans="1:13">
      <c r="A8" s="26"/>
      <c r="B8" s="17"/>
      <c r="C8" s="17"/>
      <c r="D8" s="17"/>
      <c r="E8" s="17"/>
      <c r="F8" s="17"/>
      <c r="G8" s="17"/>
      <c r="H8" s="17"/>
      <c r="I8" s="17"/>
      <c r="J8" s="17"/>
      <c r="K8" s="21"/>
    </row>
    <row r="9" spans="1:13">
      <c r="A9" s="27"/>
      <c r="B9" s="629" t="s">
        <v>30</v>
      </c>
      <c r="C9" s="629"/>
      <c r="D9" s="629"/>
      <c r="E9" s="629"/>
      <c r="F9" s="629"/>
      <c r="G9" s="14"/>
      <c r="H9" s="14"/>
      <c r="I9" s="14"/>
      <c r="J9" s="14"/>
      <c r="K9" s="28"/>
    </row>
    <row r="10" spans="1:13" ht="21.95" customHeight="1">
      <c r="A10" s="27"/>
      <c r="B10" s="14"/>
      <c r="C10" s="611" t="s">
        <v>28</v>
      </c>
      <c r="D10" s="612"/>
      <c r="E10" s="556">
        <f>申請書!$Q$25</f>
        <v>0</v>
      </c>
      <c r="F10" s="556"/>
      <c r="G10" s="556"/>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611" t="s">
        <v>32</v>
      </c>
      <c r="D13" s="612"/>
      <c r="E13" s="561"/>
      <c r="F13" s="561"/>
      <c r="G13" s="561"/>
      <c r="H13" s="6" t="s">
        <v>29</v>
      </c>
      <c r="I13" s="14"/>
      <c r="J13" s="14"/>
      <c r="K13" s="28"/>
    </row>
    <row r="14" spans="1:13" ht="11.25" customHeight="1">
      <c r="A14" s="27"/>
      <c r="B14" s="32"/>
      <c r="I14" s="14"/>
      <c r="J14" s="14"/>
      <c r="K14" s="28"/>
    </row>
    <row r="15" spans="1:13" ht="24" customHeight="1">
      <c r="A15" s="27"/>
      <c r="B15" s="629" t="s">
        <v>33</v>
      </c>
      <c r="C15" s="629"/>
      <c r="D15" s="629"/>
      <c r="E15" s="629"/>
      <c r="F15" s="629"/>
      <c r="I15" s="14"/>
      <c r="J15" s="14"/>
      <c r="K15" s="28"/>
    </row>
    <row r="16" spans="1:13">
      <c r="A16" s="27"/>
      <c r="B16" s="14" t="s">
        <v>162</v>
      </c>
      <c r="C16" s="14"/>
      <c r="D16" s="14"/>
      <c r="E16" s="14"/>
      <c r="F16" s="14"/>
      <c r="G16" s="14"/>
      <c r="H16" s="14"/>
      <c r="I16" s="14"/>
      <c r="J16" s="14"/>
      <c r="K16" s="28"/>
    </row>
    <row r="17" spans="1:11">
      <c r="A17" s="27"/>
      <c r="C17" s="15" t="s">
        <v>163</v>
      </c>
      <c r="D17" s="561"/>
      <c r="E17" s="561"/>
      <c r="F17" s="586"/>
      <c r="G17" s="15" t="s">
        <v>164</v>
      </c>
      <c r="H17" s="561"/>
      <c r="I17" s="561"/>
      <c r="J17" s="586"/>
      <c r="K17" s="28"/>
    </row>
    <row r="18" spans="1:11">
      <c r="A18" s="27"/>
      <c r="C18" s="26" t="s">
        <v>165</v>
      </c>
      <c r="D18" s="17"/>
      <c r="E18" s="17"/>
      <c r="F18" s="17"/>
      <c r="G18" s="17"/>
      <c r="H18" s="17"/>
      <c r="I18" s="17"/>
      <c r="J18" s="21"/>
      <c r="K18" s="28"/>
    </row>
    <row r="19" spans="1:11">
      <c r="A19" s="27"/>
      <c r="C19" s="639"/>
      <c r="D19" s="640"/>
      <c r="E19" s="640"/>
      <c r="F19" s="640"/>
      <c r="G19" s="640"/>
      <c r="H19" s="640"/>
      <c r="I19" s="640"/>
      <c r="J19" s="641"/>
      <c r="K19" s="28"/>
    </row>
    <row r="20" spans="1:11">
      <c r="A20" s="27"/>
      <c r="B20" s="14"/>
      <c r="C20" s="642"/>
      <c r="D20" s="562"/>
      <c r="E20" s="562"/>
      <c r="F20" s="562"/>
      <c r="G20" s="562"/>
      <c r="H20" s="562"/>
      <c r="I20" s="562"/>
      <c r="J20" s="643"/>
      <c r="K20" s="28"/>
    </row>
    <row r="21" spans="1:11">
      <c r="A21" s="27"/>
      <c r="B21" s="14"/>
      <c r="C21" s="644" t="s">
        <v>442</v>
      </c>
      <c r="D21" s="645"/>
      <c r="E21" s="645"/>
      <c r="F21" s="645"/>
      <c r="G21" s="645"/>
      <c r="H21" s="645"/>
      <c r="I21" s="645"/>
      <c r="J21" s="645"/>
      <c r="K21" s="28"/>
    </row>
    <row r="22" spans="1:11" ht="19.5" customHeight="1">
      <c r="A22" s="27"/>
      <c r="B22" s="14"/>
      <c r="C22" s="646"/>
      <c r="D22" s="646"/>
      <c r="E22" s="646"/>
      <c r="F22" s="646"/>
      <c r="G22" s="646"/>
      <c r="H22" s="646"/>
      <c r="I22" s="646"/>
      <c r="J22" s="646"/>
      <c r="K22" s="28"/>
    </row>
    <row r="23" spans="1:11">
      <c r="A23" s="27"/>
      <c r="B23" s="14" t="s">
        <v>166</v>
      </c>
      <c r="C23" s="14"/>
      <c r="D23" s="14"/>
      <c r="E23" s="14"/>
      <c r="F23" s="14"/>
      <c r="G23" s="14"/>
      <c r="H23" s="14"/>
      <c r="I23" s="14"/>
      <c r="J23" s="14"/>
      <c r="K23" s="28"/>
    </row>
    <row r="24" spans="1:11">
      <c r="A24" s="27"/>
      <c r="B24" s="14"/>
      <c r="C24" s="630"/>
      <c r="D24" s="631"/>
      <c r="E24" s="631"/>
      <c r="F24" s="631"/>
      <c r="G24" s="631"/>
      <c r="H24" s="631"/>
      <c r="I24" s="631"/>
      <c r="J24" s="632"/>
      <c r="K24" s="28"/>
    </row>
    <row r="25" spans="1:11">
      <c r="A25" s="27"/>
      <c r="B25" s="14"/>
      <c r="C25" s="633"/>
      <c r="D25" s="634"/>
      <c r="E25" s="634"/>
      <c r="F25" s="634"/>
      <c r="G25" s="634"/>
      <c r="H25" s="634"/>
      <c r="I25" s="634"/>
      <c r="J25" s="635"/>
      <c r="K25" s="28"/>
    </row>
    <row r="26" spans="1:11">
      <c r="A26" s="27"/>
      <c r="B26" s="14"/>
      <c r="C26" s="633"/>
      <c r="D26" s="634"/>
      <c r="E26" s="634"/>
      <c r="F26" s="634"/>
      <c r="G26" s="634"/>
      <c r="H26" s="634"/>
      <c r="I26" s="634"/>
      <c r="J26" s="635"/>
      <c r="K26" s="28"/>
    </row>
    <row r="27" spans="1:11">
      <c r="A27" s="27"/>
      <c r="B27" s="14"/>
      <c r="C27" s="636"/>
      <c r="D27" s="637"/>
      <c r="E27" s="637"/>
      <c r="F27" s="637"/>
      <c r="G27" s="637"/>
      <c r="H27" s="637"/>
      <c r="I27" s="637"/>
      <c r="J27" s="638"/>
      <c r="K27" s="28"/>
    </row>
    <row r="28" spans="1:11">
      <c r="A28" s="27"/>
      <c r="B28" s="14"/>
      <c r="C28" s="565" t="s">
        <v>536</v>
      </c>
      <c r="D28" s="565"/>
      <c r="E28" s="565"/>
      <c r="F28" s="565"/>
      <c r="G28" s="565"/>
      <c r="H28" s="565"/>
      <c r="I28" s="565"/>
      <c r="J28" s="565"/>
      <c r="K28" s="28"/>
    </row>
    <row r="29" spans="1:11">
      <c r="A29" s="27"/>
      <c r="B29" s="14"/>
      <c r="C29" s="563"/>
      <c r="D29" s="563"/>
      <c r="E29" s="563"/>
      <c r="F29" s="563"/>
      <c r="G29" s="563"/>
      <c r="H29" s="563"/>
      <c r="I29" s="563"/>
      <c r="J29" s="563"/>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626"/>
      <c r="D32" s="627"/>
      <c r="E32" s="627"/>
      <c r="F32" s="627"/>
      <c r="G32" s="627"/>
      <c r="H32" s="627"/>
      <c r="I32" s="627"/>
      <c r="J32" s="628"/>
      <c r="K32" s="28"/>
    </row>
    <row r="33" spans="1:11">
      <c r="A33" s="27"/>
      <c r="B33" s="14"/>
      <c r="C33" s="576"/>
      <c r="D33" s="574"/>
      <c r="E33" s="574"/>
      <c r="F33" s="574"/>
      <c r="G33" s="574"/>
      <c r="H33" s="574"/>
      <c r="I33" s="574"/>
      <c r="J33" s="575"/>
      <c r="K33" s="28"/>
    </row>
    <row r="34" spans="1:11">
      <c r="A34" s="27"/>
      <c r="B34" s="14"/>
      <c r="C34" s="576"/>
      <c r="D34" s="574"/>
      <c r="E34" s="574"/>
      <c r="F34" s="574"/>
      <c r="G34" s="574"/>
      <c r="H34" s="574"/>
      <c r="I34" s="574"/>
      <c r="J34" s="575"/>
      <c r="K34" s="28"/>
    </row>
    <row r="35" spans="1:11">
      <c r="A35" s="27"/>
      <c r="B35" s="14"/>
      <c r="C35" s="577"/>
      <c r="D35" s="578"/>
      <c r="E35" s="578"/>
      <c r="F35" s="578"/>
      <c r="G35" s="578"/>
      <c r="H35" s="578"/>
      <c r="I35" s="578"/>
      <c r="J35" s="579"/>
      <c r="K35" s="28"/>
    </row>
    <row r="36" spans="1:11">
      <c r="A36" s="27"/>
      <c r="B36" s="14"/>
      <c r="C36" s="565" t="s">
        <v>535</v>
      </c>
      <c r="D36" s="565"/>
      <c r="E36" s="565"/>
      <c r="F36" s="565"/>
      <c r="G36" s="565"/>
      <c r="H36" s="565"/>
      <c r="I36" s="565"/>
      <c r="J36" s="565"/>
      <c r="K36" s="28"/>
    </row>
    <row r="37" spans="1:11">
      <c r="A37" s="27"/>
      <c r="B37" s="14"/>
      <c r="C37" s="563"/>
      <c r="D37" s="563"/>
      <c r="E37" s="563"/>
      <c r="F37" s="563"/>
      <c r="G37" s="563"/>
      <c r="H37" s="563"/>
      <c r="I37" s="563"/>
      <c r="J37" s="563"/>
      <c r="K37" s="28"/>
    </row>
    <row r="38" spans="1:11">
      <c r="A38" s="18"/>
      <c r="B38" s="25"/>
      <c r="C38" s="25"/>
      <c r="D38" s="25"/>
      <c r="E38" s="25"/>
      <c r="F38" s="25"/>
      <c r="G38" s="25"/>
      <c r="H38" s="25"/>
      <c r="I38" s="25"/>
      <c r="J38" s="25"/>
      <c r="K38" s="23"/>
    </row>
  </sheetData>
  <mergeCells count="18">
    <mergeCell ref="B9:F9"/>
    <mergeCell ref="B15:F15"/>
    <mergeCell ref="C24:J27"/>
    <mergeCell ref="H1:J1"/>
    <mergeCell ref="B3:J3"/>
    <mergeCell ref="A5:B5"/>
    <mergeCell ref="C5:E5"/>
    <mergeCell ref="E10:G10"/>
    <mergeCell ref="C19:J20"/>
    <mergeCell ref="D17:F17"/>
    <mergeCell ref="H17:J17"/>
    <mergeCell ref="C21:J22"/>
    <mergeCell ref="C32:J35"/>
    <mergeCell ref="C28:J29"/>
    <mergeCell ref="C36:J37"/>
    <mergeCell ref="C10:D10"/>
    <mergeCell ref="C13:D13"/>
    <mergeCell ref="E13:G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R41"/>
  <sheetViews>
    <sheetView view="pageBreakPreview" zoomScaleNormal="100" zoomScaleSheetLayoutView="100" workbookViewId="0">
      <selection activeCell="T23" sqref="T23"/>
    </sheetView>
  </sheetViews>
  <sheetFormatPr defaultRowHeight="18.75"/>
  <cols>
    <col min="1" max="1" width="2.625" customWidth="1"/>
    <col min="2" max="2" width="7.375" customWidth="1"/>
    <col min="3" max="14" width="5.625" customWidth="1"/>
    <col min="15" max="15" width="5.5" customWidth="1"/>
  </cols>
  <sheetData>
    <row r="1" spans="1:17">
      <c r="L1" s="580" t="str">
        <f>"令和"&amp;申請書!$V$6&amp;"年"&amp;申請書!$X$6&amp;"月"&amp;申請書!$AA$6&amp;"日"</f>
        <v>令和7年9月1日</v>
      </c>
      <c r="M1" s="580"/>
      <c r="N1" s="580"/>
      <c r="Q1" s="102" t="s">
        <v>168</v>
      </c>
    </row>
    <row r="3" spans="1:17" ht="24">
      <c r="B3" s="581" t="s">
        <v>167</v>
      </c>
      <c r="C3" s="504"/>
      <c r="D3" s="504"/>
      <c r="E3" s="504"/>
      <c r="F3" s="504"/>
      <c r="G3" s="504"/>
      <c r="H3" s="504"/>
      <c r="I3" s="504"/>
      <c r="J3" s="504"/>
      <c r="K3" s="504"/>
      <c r="L3" s="504"/>
      <c r="M3" s="504"/>
      <c r="N3" s="504"/>
    </row>
    <row r="4" spans="1:17" ht="8.25" customHeight="1">
      <c r="A4" s="14"/>
      <c r="B4" s="14"/>
    </row>
    <row r="5" spans="1:17" ht="24" customHeight="1">
      <c r="A5" s="554" t="s">
        <v>9</v>
      </c>
      <c r="B5" s="555"/>
      <c r="C5" s="582" t="str">
        <f>申請書!$O$22</f>
        <v>○○認定こども園</v>
      </c>
      <c r="D5" s="583"/>
      <c r="E5" s="583"/>
      <c r="F5" s="583"/>
      <c r="G5" s="583"/>
      <c r="H5" s="584"/>
      <c r="I5" s="296"/>
      <c r="J5" s="363"/>
      <c r="K5" s="182"/>
      <c r="L5" s="182"/>
      <c r="M5" s="182"/>
      <c r="N5" s="182"/>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629" t="s">
        <v>30</v>
      </c>
      <c r="C9" s="629"/>
      <c r="D9" s="629"/>
      <c r="E9" s="629"/>
      <c r="F9" s="629"/>
      <c r="G9" s="629"/>
      <c r="H9" s="629"/>
      <c r="I9" s="629"/>
      <c r="J9" s="629"/>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611" t="s">
        <v>28</v>
      </c>
      <c r="D11" s="612"/>
      <c r="E11" s="612">
        <f>申請書!$Q$25</f>
        <v>0</v>
      </c>
      <c r="F11" s="612"/>
      <c r="G11" s="612"/>
      <c r="H11" s="612"/>
      <c r="I11" s="612"/>
      <c r="J11" s="612"/>
      <c r="K11" s="612"/>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629" t="s">
        <v>36</v>
      </c>
      <c r="C13" s="629"/>
      <c r="D13" s="629"/>
      <c r="E13" s="629"/>
      <c r="F13" s="629"/>
      <c r="G13" s="629"/>
      <c r="H13" s="629"/>
      <c r="I13" s="629"/>
      <c r="J13" s="629"/>
      <c r="K13" s="14"/>
      <c r="L13" s="14"/>
      <c r="M13" s="14"/>
      <c r="N13" s="14"/>
      <c r="O13" s="28"/>
    </row>
    <row r="14" spans="1:17" ht="39.950000000000003" customHeight="1" thickBot="1">
      <c r="A14" s="27"/>
      <c r="B14" s="14"/>
      <c r="C14" s="152" t="s">
        <v>169</v>
      </c>
      <c r="D14" s="153"/>
      <c r="E14" s="153"/>
      <c r="F14" s="153"/>
      <c r="G14" s="153"/>
      <c r="H14" s="153"/>
      <c r="I14" s="153"/>
      <c r="J14" s="153"/>
      <c r="K14" s="153"/>
      <c r="L14" s="154">
        <v>20</v>
      </c>
      <c r="M14" s="155" t="s">
        <v>170</v>
      </c>
      <c r="N14" s="14"/>
      <c r="O14" s="28"/>
    </row>
    <row r="15" spans="1:17" ht="39.950000000000003" customHeight="1" thickBot="1">
      <c r="A15" s="27"/>
      <c r="B15" s="32"/>
      <c r="C15" s="149">
        <f>IF($L$14="","",$L$14)</f>
        <v>20</v>
      </c>
      <c r="D15" s="647" t="s">
        <v>171</v>
      </c>
      <c r="E15" s="648"/>
      <c r="F15" s="649" t="s">
        <v>172</v>
      </c>
      <c r="G15" s="590"/>
      <c r="H15" s="590"/>
      <c r="I15" s="590"/>
      <c r="J15" s="590"/>
      <c r="K15" s="150"/>
      <c r="L15" s="151">
        <f>IFERROR(ROUND($C$15/4,0),"")</f>
        <v>5</v>
      </c>
      <c r="M15" s="117" t="s">
        <v>170</v>
      </c>
      <c r="N15" s="14"/>
      <c r="O15" s="28"/>
    </row>
    <row r="16" spans="1:17" ht="24" customHeight="1">
      <c r="A16" s="27"/>
      <c r="B16" s="32"/>
      <c r="C16" s="624" t="s">
        <v>37</v>
      </c>
      <c r="D16" s="624"/>
      <c r="E16" s="624"/>
      <c r="F16" s="624"/>
      <c r="G16" s="624"/>
      <c r="H16" s="624"/>
      <c r="I16" s="624"/>
      <c r="J16" s="624"/>
      <c r="K16" s="624"/>
      <c r="L16" s="624"/>
      <c r="M16" s="624"/>
      <c r="N16" s="543"/>
      <c r="O16" s="28"/>
      <c r="P16" s="74"/>
    </row>
    <row r="17" spans="1:18" ht="24" customHeight="1">
      <c r="A17" s="27"/>
      <c r="B17" s="359"/>
      <c r="C17" s="357"/>
      <c r="D17" s="357"/>
      <c r="E17" s="357"/>
      <c r="F17" s="357"/>
      <c r="G17" s="357"/>
      <c r="H17" s="357"/>
      <c r="I17" s="357"/>
      <c r="J17" s="357"/>
      <c r="K17" s="357"/>
      <c r="L17" s="357"/>
      <c r="M17" s="357"/>
      <c r="N17" s="352"/>
      <c r="O17" s="28"/>
      <c r="P17" s="351"/>
    </row>
    <row r="18" spans="1:18" ht="24" customHeight="1" thickBot="1">
      <c r="A18" s="27"/>
      <c r="B18" s="650" t="s">
        <v>441</v>
      </c>
      <c r="C18" s="651"/>
      <c r="D18" s="651"/>
      <c r="E18" s="651"/>
      <c r="F18" s="651"/>
      <c r="G18" s="648"/>
      <c r="H18" s="648"/>
      <c r="I18" s="648"/>
      <c r="J18" s="648"/>
      <c r="K18" s="648"/>
      <c r="L18" s="648"/>
      <c r="M18" s="648"/>
      <c r="N18" s="648"/>
      <c r="O18" s="28"/>
      <c r="P18" s="351"/>
    </row>
    <row r="19" spans="1:18" ht="24" customHeight="1">
      <c r="A19" s="27"/>
      <c r="B19" s="4" t="s">
        <v>435</v>
      </c>
      <c r="C19" s="354" t="s">
        <v>436</v>
      </c>
      <c r="D19" s="354" t="s">
        <v>247</v>
      </c>
      <c r="E19" s="354" t="s">
        <v>195</v>
      </c>
      <c r="F19" s="354" t="s">
        <v>196</v>
      </c>
      <c r="G19" s="354" t="s">
        <v>197</v>
      </c>
      <c r="H19" s="354" t="s">
        <v>198</v>
      </c>
      <c r="I19" s="354" t="s">
        <v>199</v>
      </c>
      <c r="J19" s="354" t="s">
        <v>200</v>
      </c>
      <c r="K19" s="354" t="s">
        <v>201</v>
      </c>
      <c r="L19" s="354" t="s">
        <v>202</v>
      </c>
      <c r="M19" s="354" t="s">
        <v>203</v>
      </c>
      <c r="N19" s="355" t="s">
        <v>204</v>
      </c>
      <c r="O19" s="28"/>
      <c r="P19" s="351"/>
    </row>
    <row r="20" spans="1:18" ht="24" customHeight="1" thickBot="1">
      <c r="A20" s="27"/>
      <c r="B20" s="364" t="s">
        <v>437</v>
      </c>
      <c r="C20" s="365"/>
      <c r="D20" s="365"/>
      <c r="E20" s="365"/>
      <c r="F20" s="365"/>
      <c r="G20" s="365"/>
      <c r="H20" s="365"/>
      <c r="I20" s="365"/>
      <c r="J20" s="365"/>
      <c r="K20" s="365"/>
      <c r="L20" s="365"/>
      <c r="M20" s="365"/>
      <c r="N20" s="366"/>
      <c r="O20" s="28"/>
      <c r="P20" s="351"/>
    </row>
    <row r="21" spans="1:18" ht="24" customHeight="1">
      <c r="A21" s="27"/>
      <c r="B21" s="369" t="str">
        <f>"※令和"&amp;申請書!$E$3&amp;"年度各月の、1号認定児の給食実施（予定）日数を入力してください。"</f>
        <v>※令和7年度各月の、1号認定児の給食実施（予定）日数を入力してください。</v>
      </c>
      <c r="D21" s="357"/>
      <c r="E21" s="357"/>
      <c r="F21" s="357"/>
      <c r="G21" s="357"/>
      <c r="H21" s="357"/>
      <c r="I21" s="357"/>
      <c r="J21" s="357"/>
      <c r="K21" s="357"/>
      <c r="L21" s="357"/>
      <c r="M21" s="357"/>
      <c r="N21" s="352"/>
      <c r="O21" s="28"/>
      <c r="P21" s="351"/>
    </row>
    <row r="22" spans="1:18">
      <c r="A22" s="27"/>
      <c r="B22" s="14"/>
      <c r="C22" s="14"/>
      <c r="D22" s="14"/>
      <c r="E22" s="14"/>
      <c r="F22" s="14"/>
      <c r="G22" s="14"/>
      <c r="H22" s="14"/>
      <c r="I22" s="14"/>
      <c r="J22" s="14"/>
      <c r="K22" s="14"/>
      <c r="L22" s="14"/>
      <c r="M22" s="14"/>
      <c r="N22" s="14"/>
      <c r="O22" s="28"/>
    </row>
    <row r="23" spans="1:18">
      <c r="A23" s="27"/>
      <c r="B23" s="629" t="s">
        <v>440</v>
      </c>
      <c r="C23" s="629"/>
      <c r="D23" s="629"/>
      <c r="E23" s="629"/>
      <c r="F23" s="629"/>
      <c r="G23" s="629"/>
      <c r="H23" s="629"/>
      <c r="I23" s="629"/>
      <c r="J23" s="629"/>
      <c r="K23" s="14"/>
      <c r="L23" s="14"/>
      <c r="M23" s="14"/>
      <c r="N23" s="14"/>
      <c r="O23" s="28"/>
    </row>
    <row r="24" spans="1:18">
      <c r="A24" s="27"/>
      <c r="B24" s="40"/>
      <c r="C24" s="40"/>
      <c r="D24" s="40"/>
      <c r="E24" s="40"/>
      <c r="F24" s="356"/>
      <c r="G24" s="356"/>
      <c r="H24" s="356"/>
      <c r="I24" s="356"/>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77"/>
      <c r="C26" s="20" t="s">
        <v>567</v>
      </c>
      <c r="D26" s="14"/>
      <c r="E26" s="14"/>
      <c r="F26" s="14"/>
      <c r="G26" s="14"/>
      <c r="H26" s="14"/>
      <c r="I26" s="14"/>
      <c r="J26" s="14"/>
      <c r="K26" s="14"/>
      <c r="L26" s="14"/>
      <c r="M26" s="14"/>
      <c r="N26" s="28"/>
      <c r="O26" s="28"/>
      <c r="P26" s="325">
        <f>IF(R26=TRUE,1,0)</f>
        <v>0</v>
      </c>
      <c r="Q26" s="326" t="str">
        <f>IF(P26=1,"施設内調理",IF(P28=1,"外部搬入",IF(P30=1,"その他","")))</f>
        <v/>
      </c>
      <c r="R26" s="325" t="b">
        <v>0</v>
      </c>
    </row>
    <row r="27" spans="1:18" ht="30" customHeight="1">
      <c r="A27" s="27"/>
      <c r="B27" s="27"/>
      <c r="C27" s="20"/>
      <c r="D27" s="34"/>
      <c r="E27" s="34"/>
      <c r="F27" s="34"/>
      <c r="G27" s="34"/>
      <c r="H27" s="34"/>
      <c r="I27" s="34"/>
      <c r="J27" s="34"/>
      <c r="K27" s="34"/>
      <c r="L27" s="34"/>
      <c r="M27" s="34"/>
      <c r="N27" s="36"/>
      <c r="O27" s="28"/>
      <c r="P27" s="325"/>
      <c r="Q27" s="325"/>
      <c r="R27" s="325"/>
    </row>
    <row r="28" spans="1:18" ht="30" customHeight="1">
      <c r="A28" s="27"/>
      <c r="B28" s="277"/>
      <c r="C28" s="20" t="s">
        <v>38</v>
      </c>
      <c r="D28" s="34"/>
      <c r="E28" s="34"/>
      <c r="F28" s="34"/>
      <c r="G28" s="34"/>
      <c r="H28" s="34"/>
      <c r="I28" s="34"/>
      <c r="J28" s="34"/>
      <c r="K28" s="34"/>
      <c r="L28" s="34"/>
      <c r="M28" s="34"/>
      <c r="N28" s="36"/>
      <c r="O28" s="28"/>
      <c r="P28" s="325">
        <f>IF(R28=TRUE,1,0)</f>
        <v>0</v>
      </c>
      <c r="Q28" s="325"/>
      <c r="R28" s="325" t="b">
        <v>0</v>
      </c>
    </row>
    <row r="29" spans="1:18" ht="30" customHeight="1">
      <c r="A29" s="27"/>
      <c r="B29" s="27"/>
      <c r="C29" s="20"/>
      <c r="D29" s="34"/>
      <c r="E29" s="34"/>
      <c r="F29" s="34"/>
      <c r="G29" s="34"/>
      <c r="H29" s="34"/>
      <c r="I29" s="34"/>
      <c r="J29" s="34"/>
      <c r="K29" s="34"/>
      <c r="L29" s="34"/>
      <c r="M29" s="34"/>
      <c r="N29" s="36"/>
      <c r="O29" s="28"/>
      <c r="P29" s="325"/>
      <c r="Q29" s="325"/>
      <c r="R29" s="325"/>
    </row>
    <row r="30" spans="1:18" ht="30" customHeight="1">
      <c r="A30" s="27"/>
      <c r="B30" s="277"/>
      <c r="C30" s="371" t="s">
        <v>39</v>
      </c>
      <c r="D30" s="637"/>
      <c r="E30" s="637"/>
      <c r="F30" s="637"/>
      <c r="G30" s="637"/>
      <c r="H30" s="637"/>
      <c r="I30" s="637"/>
      <c r="J30" s="637"/>
      <c r="K30" s="637"/>
      <c r="L30" s="637"/>
      <c r="M30" s="637"/>
      <c r="N30" s="37" t="s">
        <v>40</v>
      </c>
      <c r="O30" s="28"/>
      <c r="P30" s="325">
        <f>IF(R30=TRUE,1,0)</f>
        <v>0</v>
      </c>
      <c r="Q30" s="325"/>
      <c r="R30" s="325" t="b">
        <v>0</v>
      </c>
    </row>
    <row r="31" spans="1:18" ht="10.5" customHeight="1">
      <c r="A31" s="27"/>
      <c r="B31" s="27"/>
      <c r="C31" s="20"/>
      <c r="D31" s="20"/>
      <c r="E31" s="20"/>
      <c r="F31" s="352"/>
      <c r="G31" s="352"/>
      <c r="H31" s="352"/>
      <c r="I31" s="352"/>
      <c r="J31" s="20"/>
      <c r="K31" s="20"/>
      <c r="L31" s="20"/>
      <c r="M31" s="20"/>
      <c r="N31" s="41"/>
      <c r="O31" s="28"/>
    </row>
    <row r="32" spans="1:18">
      <c r="A32" s="27"/>
      <c r="B32" s="18" t="s">
        <v>41</v>
      </c>
      <c r="C32" s="38"/>
      <c r="D32" s="38"/>
      <c r="E32" s="38"/>
      <c r="F32" s="353"/>
      <c r="G32" s="353"/>
      <c r="H32" s="353"/>
      <c r="I32" s="353"/>
      <c r="J32" s="38"/>
      <c r="K32" s="38"/>
      <c r="L32" s="38"/>
      <c r="M32" s="38"/>
      <c r="N32" s="39"/>
      <c r="O32" s="28"/>
    </row>
    <row r="33" spans="1:15">
      <c r="A33" s="18"/>
      <c r="B33" s="25"/>
      <c r="C33" s="38"/>
      <c r="D33" s="38"/>
      <c r="E33" s="38"/>
      <c r="F33" s="353"/>
      <c r="G33" s="353"/>
      <c r="H33" s="353"/>
      <c r="I33" s="353"/>
      <c r="J33" s="38"/>
      <c r="K33" s="38"/>
      <c r="L33" s="38"/>
      <c r="M33" s="38"/>
      <c r="N33" s="38"/>
      <c r="O33" s="23"/>
    </row>
    <row r="34" spans="1:15">
      <c r="A34" s="14"/>
      <c r="B34" s="14" t="s">
        <v>42</v>
      </c>
      <c r="C34" s="20"/>
      <c r="D34" s="20"/>
      <c r="E34" s="20"/>
      <c r="F34" s="352"/>
      <c r="G34" s="352"/>
      <c r="H34" s="352"/>
      <c r="I34" s="352"/>
      <c r="J34" s="20"/>
      <c r="K34" s="20"/>
      <c r="L34" s="20"/>
      <c r="M34" s="20"/>
      <c r="N34" s="20"/>
      <c r="O34" s="14"/>
    </row>
    <row r="35" spans="1:15">
      <c r="A35" s="14"/>
      <c r="B35" s="14" t="s">
        <v>176</v>
      </c>
      <c r="C35" s="20"/>
      <c r="D35" s="20"/>
      <c r="E35" s="20"/>
      <c r="F35" s="352"/>
      <c r="G35" s="352"/>
      <c r="H35" s="352"/>
      <c r="I35" s="352"/>
      <c r="J35" s="20"/>
      <c r="K35" s="20"/>
      <c r="L35" s="20"/>
      <c r="M35" s="20"/>
      <c r="N35" s="20"/>
      <c r="O35" s="14"/>
    </row>
    <row r="36" spans="1:15">
      <c r="A36" s="14"/>
      <c r="B36" s="14"/>
      <c r="C36" s="20"/>
      <c r="D36" s="20"/>
      <c r="E36" s="20"/>
      <c r="F36" s="352"/>
      <c r="G36" s="352"/>
      <c r="H36" s="352"/>
      <c r="I36" s="352"/>
      <c r="J36" s="20"/>
      <c r="K36" s="20"/>
      <c r="L36" s="20"/>
      <c r="M36" s="20"/>
      <c r="N36" s="20"/>
      <c r="O36" s="14"/>
    </row>
    <row r="37" spans="1:15">
      <c r="A37" s="14"/>
      <c r="B37" s="14"/>
      <c r="C37" s="20"/>
      <c r="D37" s="20"/>
      <c r="E37" s="20"/>
      <c r="F37" s="352"/>
      <c r="G37" s="352"/>
      <c r="H37" s="352"/>
      <c r="I37" s="352"/>
      <c r="J37" s="20"/>
      <c r="K37" s="20"/>
      <c r="L37" s="20"/>
      <c r="M37" s="20"/>
      <c r="N37" s="20"/>
      <c r="O37" s="14"/>
    </row>
    <row r="38" spans="1:15">
      <c r="A38" s="14"/>
      <c r="B38" s="14"/>
      <c r="C38" s="20"/>
      <c r="D38" s="20"/>
      <c r="E38" s="20"/>
      <c r="F38" s="352"/>
      <c r="G38" s="352"/>
      <c r="H38" s="352"/>
      <c r="I38" s="352"/>
      <c r="J38" s="20"/>
      <c r="K38" s="20"/>
      <c r="L38" s="20"/>
      <c r="M38" s="20"/>
      <c r="N38" s="20"/>
      <c r="O38" s="14"/>
    </row>
    <row r="39" spans="1:15">
      <c r="A39" s="14"/>
      <c r="B39" s="14"/>
      <c r="C39" s="20"/>
      <c r="D39" s="20"/>
      <c r="E39" s="20"/>
      <c r="F39" s="352"/>
      <c r="G39" s="352"/>
      <c r="H39" s="352"/>
      <c r="I39" s="352"/>
      <c r="J39" s="20"/>
      <c r="K39" s="20"/>
      <c r="L39" s="20"/>
      <c r="M39" s="20"/>
      <c r="N39" s="20"/>
      <c r="O39" s="14"/>
    </row>
    <row r="40" spans="1:15">
      <c r="A40" s="14"/>
      <c r="B40" s="14"/>
      <c r="C40" s="20"/>
      <c r="D40" s="20"/>
      <c r="E40" s="20"/>
      <c r="F40" s="352"/>
      <c r="G40" s="352"/>
      <c r="H40" s="352"/>
      <c r="I40" s="352"/>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1:D11"/>
    <mergeCell ref="E11:K11"/>
    <mergeCell ref="L1:N1"/>
    <mergeCell ref="B3:N3"/>
    <mergeCell ref="A5:B5"/>
    <mergeCell ref="B9:J9"/>
    <mergeCell ref="C5:H5"/>
    <mergeCell ref="C16:N16"/>
    <mergeCell ref="D30:M30"/>
    <mergeCell ref="B13:J13"/>
    <mergeCell ref="B23:J23"/>
    <mergeCell ref="D15:E15"/>
    <mergeCell ref="F15:J15"/>
    <mergeCell ref="B18:N18"/>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24</vt:i4>
      </vt:variant>
    </vt:vector>
  </HeadingPairs>
  <TitlesOfParts>
    <vt:vector size="50" baseType="lpstr">
      <vt:lpstr>各種選択肢</vt:lpstr>
      <vt:lpstr>申請書</vt:lpstr>
      <vt:lpstr>総括表</vt:lpstr>
      <vt:lpstr>要確認資料</vt:lpstr>
      <vt:lpstr>副園長・教頭配置加算</vt:lpstr>
      <vt:lpstr>学級編成調整加配加算</vt:lpstr>
      <vt:lpstr>1歳児配置改善加算</vt:lpstr>
      <vt:lpstr>通園送迎加算</vt:lpstr>
      <vt:lpstr>給食実施加算</vt:lpstr>
      <vt:lpstr>休日保育加算</vt:lpstr>
      <vt:lpstr>減価償却費加算</vt:lpstr>
      <vt:lpstr>賃借料加算</vt:lpstr>
      <vt:lpstr>土曜日閉所（4-8月）</vt:lpstr>
      <vt:lpstr>土曜日閉所（9-3月）</vt:lpstr>
      <vt:lpstr>定員を恒常的に超過する場合</vt:lpstr>
      <vt:lpstr>療育支援加算</vt:lpstr>
      <vt:lpstr>主幹専任化要件</vt:lpstr>
      <vt:lpstr>園内研修の実施について</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'1歳児配置改善加算'!Print_Area</vt:lpstr>
      <vt:lpstr>栄養管理加算!Print_Area</vt:lpstr>
      <vt:lpstr>園内研修の実施について!Print_Area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'土曜日閉所（4-8月）'!Print_Area</vt:lpstr>
      <vt:lpstr>'土曜日閉所（9-3月）'!Print_Area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2025-07-22T04:40:29Z</cp:lastPrinted>
  <dcterms:created xsi:type="dcterms:W3CDTF">2021-05-06T02:57:41Z</dcterms:created>
  <dcterms:modified xsi:type="dcterms:W3CDTF">2025-08-03T23:51:06Z</dcterms:modified>
</cp:coreProperties>
</file>