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450"/>
  </bookViews>
  <sheets>
    <sheet name="様式１　個票" sheetId="1" r:id="rId1"/>
    <sheet name="様式2(一覧)" sheetId="2" r:id="rId2"/>
    <sheet name="様式2-1" sheetId="5" r:id="rId3"/>
    <sheet name="様式2-2" sheetId="4" r:id="rId4"/>
    <sheet name="様式2-3" sheetId="7" r:id="rId5"/>
    <sheet name="様式2-4" sheetId="9" r:id="rId6"/>
    <sheet name="選択肢" sheetId="8" r:id="rId7"/>
  </sheets>
  <definedNames>
    <definedName name="_xlnm.Print_Area" localSheetId="0">'様式１　個票'!$A$1:$J$60</definedName>
    <definedName name="_xlnm.Print_Area" localSheetId="4">'様式2-3'!$A$1:$AJ$113</definedName>
    <definedName name="_xlnm.Print_Area" localSheetId="5">'様式2-4'!$A$1:$AJ$111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8" i="1"/>
  <c r="H7" i="1"/>
  <c r="C4" i="1" l="1"/>
  <c r="C3" i="1"/>
  <c r="C5" i="1" s="1"/>
  <c r="L25" i="2" l="1"/>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H25" i="2"/>
  <c r="I25" i="2"/>
  <c r="J25" i="2"/>
  <c r="H26" i="2"/>
  <c r="I26" i="2"/>
  <c r="J26" i="2"/>
  <c r="H27" i="2"/>
  <c r="I27" i="2"/>
  <c r="J27" i="2"/>
  <c r="H28" i="2"/>
  <c r="I28" i="2"/>
  <c r="J28" i="2"/>
  <c r="H29" i="2"/>
  <c r="I29" i="2"/>
  <c r="J29" i="2"/>
  <c r="H30" i="2"/>
  <c r="I30" i="2"/>
  <c r="J30" i="2"/>
  <c r="H31" i="2"/>
  <c r="I31" i="2"/>
  <c r="J31" i="2"/>
  <c r="H32" i="2"/>
  <c r="I32" i="2"/>
  <c r="J32" i="2"/>
  <c r="H33" i="2"/>
  <c r="I33" i="2"/>
  <c r="J33" i="2"/>
  <c r="H34" i="2"/>
  <c r="I34" i="2"/>
  <c r="J34" i="2"/>
  <c r="H35" i="2"/>
  <c r="I35" i="2"/>
  <c r="J35" i="2"/>
  <c r="H36" i="2"/>
  <c r="I36" i="2"/>
  <c r="J36" i="2"/>
  <c r="H37" i="2"/>
  <c r="I37" i="2"/>
  <c r="J37" i="2"/>
  <c r="H38" i="2"/>
  <c r="I38" i="2"/>
  <c r="J38" i="2"/>
  <c r="H39" i="2"/>
  <c r="I39" i="2"/>
  <c r="J39" i="2"/>
  <c r="H40" i="2"/>
  <c r="I40" i="2"/>
  <c r="J40" i="2"/>
  <c r="H41" i="2"/>
  <c r="I41" i="2"/>
  <c r="J41" i="2"/>
  <c r="H42" i="2"/>
  <c r="I42" i="2"/>
  <c r="J42" i="2"/>
  <c r="H43" i="2"/>
  <c r="I43" i="2"/>
  <c r="J43" i="2"/>
  <c r="H44" i="2"/>
  <c r="I44" i="2"/>
  <c r="J44" i="2"/>
  <c r="H45" i="2"/>
  <c r="I45" i="2"/>
  <c r="J45" i="2"/>
  <c r="H46" i="2"/>
  <c r="I46" i="2"/>
  <c r="J46" i="2"/>
  <c r="H47" i="2"/>
  <c r="I47" i="2"/>
  <c r="J47" i="2"/>
  <c r="H48" i="2"/>
  <c r="I48" i="2"/>
  <c r="J48" i="2"/>
  <c r="H49" i="2"/>
  <c r="I49" i="2"/>
  <c r="J49" i="2"/>
  <c r="H50" i="2"/>
  <c r="I50" i="2"/>
  <c r="J50" i="2"/>
  <c r="H51" i="2"/>
  <c r="I51" i="2"/>
  <c r="J51" i="2"/>
  <c r="H52" i="2"/>
  <c r="I52" i="2"/>
  <c r="J52" i="2"/>
  <c r="H53" i="2"/>
  <c r="I53" i="2"/>
  <c r="J53" i="2"/>
  <c r="H54" i="2"/>
  <c r="I54" i="2"/>
  <c r="J54" i="2"/>
  <c r="H55" i="2"/>
  <c r="I55" i="2"/>
  <c r="J55" i="2"/>
  <c r="H56" i="2"/>
  <c r="I56" i="2"/>
  <c r="J56" i="2"/>
  <c r="H57" i="2"/>
  <c r="I57" i="2"/>
  <c r="J57" i="2"/>
  <c r="H58" i="2"/>
  <c r="I58" i="2"/>
  <c r="J58" i="2"/>
  <c r="H59" i="2"/>
  <c r="I59" i="2"/>
  <c r="J59" i="2"/>
  <c r="H60" i="2"/>
  <c r="I60" i="2"/>
  <c r="J60" i="2"/>
  <c r="H61" i="2"/>
  <c r="I61" i="2"/>
  <c r="J61" i="2"/>
  <c r="H62" i="2"/>
  <c r="I62" i="2"/>
  <c r="J62" i="2"/>
  <c r="H63" i="2"/>
  <c r="I63" i="2"/>
  <c r="J63" i="2"/>
  <c r="H64" i="2"/>
  <c r="I64" i="2"/>
  <c r="J64" i="2"/>
  <c r="H65" i="2"/>
  <c r="I65" i="2"/>
  <c r="J65" i="2"/>
  <c r="H66" i="2"/>
  <c r="I66" i="2"/>
  <c r="J66" i="2"/>
  <c r="H67" i="2"/>
  <c r="I67" i="2"/>
  <c r="J67" i="2"/>
  <c r="H68" i="2"/>
  <c r="I68" i="2"/>
  <c r="J68" i="2"/>
  <c r="H69" i="2"/>
  <c r="I69" i="2"/>
  <c r="J69" i="2"/>
  <c r="H70" i="2"/>
  <c r="I70" i="2"/>
  <c r="J70" i="2"/>
  <c r="H71" i="2"/>
  <c r="I71" i="2"/>
  <c r="J71" i="2"/>
  <c r="H72" i="2"/>
  <c r="I72" i="2"/>
  <c r="J72" i="2"/>
  <c r="H73" i="2"/>
  <c r="I73" i="2"/>
  <c r="J73" i="2"/>
  <c r="H74" i="2"/>
  <c r="I74" i="2"/>
  <c r="J74" i="2"/>
  <c r="H75" i="2"/>
  <c r="I75" i="2"/>
  <c r="J75" i="2"/>
  <c r="H76" i="2"/>
  <c r="I76" i="2"/>
  <c r="J76" i="2"/>
  <c r="H77" i="2"/>
  <c r="I77" i="2"/>
  <c r="J77" i="2"/>
  <c r="H78" i="2"/>
  <c r="I78" i="2"/>
  <c r="J78" i="2"/>
  <c r="H79" i="2"/>
  <c r="I79" i="2"/>
  <c r="J79" i="2"/>
  <c r="H80" i="2"/>
  <c r="I80" i="2"/>
  <c r="J80" i="2"/>
  <c r="H81" i="2"/>
  <c r="I81" i="2"/>
  <c r="J81" i="2"/>
  <c r="H82" i="2"/>
  <c r="I82" i="2"/>
  <c r="J82" i="2"/>
  <c r="H83" i="2"/>
  <c r="I83" i="2"/>
  <c r="J83" i="2"/>
  <c r="H84" i="2"/>
  <c r="I84" i="2"/>
  <c r="J84" i="2"/>
  <c r="H85" i="2"/>
  <c r="I85" i="2"/>
  <c r="J85" i="2"/>
  <c r="H86" i="2"/>
  <c r="I86" i="2"/>
  <c r="J86" i="2"/>
  <c r="H87" i="2"/>
  <c r="I87" i="2"/>
  <c r="J87" i="2"/>
  <c r="H88" i="2"/>
  <c r="I88" i="2"/>
  <c r="J88" i="2"/>
  <c r="H89" i="2"/>
  <c r="I89" i="2"/>
  <c r="J89" i="2"/>
  <c r="H90" i="2"/>
  <c r="I90" i="2"/>
  <c r="J90" i="2"/>
  <c r="H91" i="2"/>
  <c r="I91" i="2"/>
  <c r="J91" i="2"/>
  <c r="H92" i="2"/>
  <c r="I92" i="2"/>
  <c r="J92" i="2"/>
  <c r="H93" i="2"/>
  <c r="I93" i="2"/>
  <c r="J93" i="2"/>
  <c r="H94" i="2"/>
  <c r="I94" i="2"/>
  <c r="J94" i="2"/>
  <c r="H95" i="2"/>
  <c r="I95" i="2"/>
  <c r="J95" i="2"/>
  <c r="H96" i="2"/>
  <c r="I96" i="2"/>
  <c r="J96" i="2"/>
  <c r="H97" i="2"/>
  <c r="I97" i="2"/>
  <c r="J97" i="2"/>
  <c r="H98" i="2"/>
  <c r="I98" i="2"/>
  <c r="J98" i="2"/>
  <c r="H99" i="2"/>
  <c r="I99" i="2"/>
  <c r="J99" i="2"/>
  <c r="H100" i="2"/>
  <c r="I100" i="2"/>
  <c r="J100" i="2"/>
  <c r="H101" i="2"/>
  <c r="I101" i="2"/>
  <c r="J101" i="2"/>
  <c r="H102" i="2"/>
  <c r="I102" i="2"/>
  <c r="J102" i="2"/>
  <c r="H103" i="2"/>
  <c r="I103" i="2"/>
  <c r="J103" i="2"/>
  <c r="H104" i="2"/>
  <c r="I104" i="2"/>
  <c r="J104" i="2"/>
  <c r="H105" i="2"/>
  <c r="I105" i="2"/>
  <c r="J105" i="2"/>
  <c r="H106" i="2"/>
  <c r="I106" i="2"/>
  <c r="J106" i="2"/>
  <c r="H107" i="2"/>
  <c r="I107" i="2"/>
  <c r="J107" i="2"/>
  <c r="AH107" i="9" l="1"/>
  <c r="AG107" i="9"/>
  <c r="B107" i="9"/>
  <c r="A107" i="9"/>
  <c r="AH106" i="9"/>
  <c r="AG106" i="9"/>
  <c r="B106" i="9"/>
  <c r="A106" i="9"/>
  <c r="AH105" i="9"/>
  <c r="AG105" i="9"/>
  <c r="B105" i="9"/>
  <c r="A105" i="9"/>
  <c r="AH104" i="9"/>
  <c r="AG104" i="9"/>
  <c r="B104" i="9"/>
  <c r="A104" i="9"/>
  <c r="AH103" i="9"/>
  <c r="AG103" i="9"/>
  <c r="B103" i="9"/>
  <c r="A103" i="9"/>
  <c r="AH102" i="9"/>
  <c r="AG102" i="9"/>
  <c r="B102" i="9"/>
  <c r="A102" i="9"/>
  <c r="AH101" i="9"/>
  <c r="AG101" i="9"/>
  <c r="B101" i="9"/>
  <c r="A101" i="9"/>
  <c r="AH100" i="9"/>
  <c r="AG100" i="9"/>
  <c r="B100" i="9"/>
  <c r="A100" i="9"/>
  <c r="AH99" i="9"/>
  <c r="AG99" i="9"/>
  <c r="B99" i="9"/>
  <c r="A99" i="9"/>
  <c r="AH98" i="9"/>
  <c r="AG98" i="9"/>
  <c r="B98" i="9"/>
  <c r="A98" i="9"/>
  <c r="AH97" i="9"/>
  <c r="AG97" i="9"/>
  <c r="B97" i="9"/>
  <c r="A97" i="9"/>
  <c r="AH96" i="9"/>
  <c r="AG96" i="9"/>
  <c r="B96" i="9"/>
  <c r="A96" i="9"/>
  <c r="AH95" i="9"/>
  <c r="AG95" i="9"/>
  <c r="B95" i="9"/>
  <c r="A95" i="9"/>
  <c r="AH94" i="9"/>
  <c r="AG94" i="9"/>
  <c r="B94" i="9"/>
  <c r="A94" i="9"/>
  <c r="AH93" i="9"/>
  <c r="AG93" i="9"/>
  <c r="B93" i="9"/>
  <c r="A93" i="9"/>
  <c r="AH92" i="9"/>
  <c r="AG92" i="9"/>
  <c r="B92" i="9"/>
  <c r="A92" i="9"/>
  <c r="AH91" i="9"/>
  <c r="AG91" i="9"/>
  <c r="B91" i="9"/>
  <c r="A91" i="9"/>
  <c r="AH90" i="9"/>
  <c r="AG90" i="9"/>
  <c r="B90" i="9"/>
  <c r="A90" i="9"/>
  <c r="AH89" i="9"/>
  <c r="AG89" i="9"/>
  <c r="B89" i="9"/>
  <c r="A89" i="9"/>
  <c r="AH88" i="9"/>
  <c r="AG88" i="9"/>
  <c r="B88" i="9"/>
  <c r="A88" i="9"/>
  <c r="AH87" i="9"/>
  <c r="AG87" i="9"/>
  <c r="B87" i="9"/>
  <c r="A87" i="9"/>
  <c r="AH86" i="9"/>
  <c r="AG86" i="9"/>
  <c r="B86" i="9"/>
  <c r="A86" i="9"/>
  <c r="AH85" i="9"/>
  <c r="AG85" i="9"/>
  <c r="B85" i="9"/>
  <c r="A85" i="9"/>
  <c r="AH84" i="9"/>
  <c r="AG84" i="9"/>
  <c r="B84" i="9"/>
  <c r="A84" i="9"/>
  <c r="AH83" i="9"/>
  <c r="AG83" i="9"/>
  <c r="B83" i="9"/>
  <c r="A83" i="9"/>
  <c r="AH82" i="9"/>
  <c r="AG82" i="9"/>
  <c r="B82" i="9"/>
  <c r="A82" i="9"/>
  <c r="AH81" i="9"/>
  <c r="AG81" i="9"/>
  <c r="B81" i="9"/>
  <c r="A81" i="9"/>
  <c r="AH80" i="9"/>
  <c r="AG80" i="9"/>
  <c r="B80" i="9"/>
  <c r="A80" i="9"/>
  <c r="AH79" i="9"/>
  <c r="AG79" i="9"/>
  <c r="B79" i="9"/>
  <c r="A79" i="9"/>
  <c r="AH78" i="9"/>
  <c r="AG78" i="9"/>
  <c r="B78" i="9"/>
  <c r="A78" i="9"/>
  <c r="AH77" i="9"/>
  <c r="AG77" i="9"/>
  <c r="B77" i="9"/>
  <c r="A77" i="9"/>
  <c r="AH76" i="9"/>
  <c r="AG76" i="9"/>
  <c r="B76" i="9"/>
  <c r="A76" i="9"/>
  <c r="AH75" i="9"/>
  <c r="AG75" i="9"/>
  <c r="B75" i="9"/>
  <c r="A75" i="9"/>
  <c r="AH74" i="9"/>
  <c r="AG74" i="9"/>
  <c r="B74" i="9"/>
  <c r="A74" i="9"/>
  <c r="AH73" i="9"/>
  <c r="AG73" i="9"/>
  <c r="B73" i="9"/>
  <c r="A73" i="9"/>
  <c r="AH72" i="9"/>
  <c r="AG72" i="9"/>
  <c r="B72" i="9"/>
  <c r="A72" i="9"/>
  <c r="AH71" i="9"/>
  <c r="AG71" i="9"/>
  <c r="B71" i="9"/>
  <c r="A71" i="9"/>
  <c r="AH70" i="9"/>
  <c r="AG70" i="9"/>
  <c r="B70" i="9"/>
  <c r="A70" i="9"/>
  <c r="AH69" i="9"/>
  <c r="AG69" i="9"/>
  <c r="B69" i="9"/>
  <c r="A69" i="9"/>
  <c r="AH68" i="9"/>
  <c r="AG68" i="9"/>
  <c r="B68" i="9"/>
  <c r="A68" i="9"/>
  <c r="AH67" i="9"/>
  <c r="AG67" i="9"/>
  <c r="B67" i="9"/>
  <c r="A67" i="9"/>
  <c r="AH66" i="9"/>
  <c r="AG66" i="9"/>
  <c r="B66" i="9"/>
  <c r="A66" i="9"/>
  <c r="AH65" i="9"/>
  <c r="AG65" i="9"/>
  <c r="B65" i="9"/>
  <c r="A65" i="9"/>
  <c r="AH64" i="9"/>
  <c r="AG64" i="9"/>
  <c r="B64" i="9"/>
  <c r="A64" i="9"/>
  <c r="AH63" i="9"/>
  <c r="AG63" i="9"/>
  <c r="B63" i="9"/>
  <c r="A63" i="9"/>
  <c r="AH62" i="9"/>
  <c r="AG62" i="9"/>
  <c r="B62" i="9"/>
  <c r="A62" i="9"/>
  <c r="AH61" i="9"/>
  <c r="AG61" i="9"/>
  <c r="B61" i="9"/>
  <c r="A61" i="9"/>
  <c r="AH60" i="9"/>
  <c r="AG60" i="9"/>
  <c r="B60" i="9"/>
  <c r="A60" i="9"/>
  <c r="AH59" i="9"/>
  <c r="AG59" i="9"/>
  <c r="B59" i="9"/>
  <c r="A59" i="9"/>
  <c r="AH58" i="9"/>
  <c r="AG58" i="9"/>
  <c r="B58" i="9"/>
  <c r="A58" i="9"/>
  <c r="AH57" i="9"/>
  <c r="AG57" i="9"/>
  <c r="B57" i="9"/>
  <c r="A57" i="9"/>
  <c r="AH56" i="9"/>
  <c r="AG56" i="9"/>
  <c r="B56" i="9"/>
  <c r="A56" i="9"/>
  <c r="AH55" i="9"/>
  <c r="AG55" i="9"/>
  <c r="B55" i="9"/>
  <c r="A55" i="9"/>
  <c r="AH54" i="9"/>
  <c r="AG54" i="9"/>
  <c r="B54" i="9"/>
  <c r="A54" i="9"/>
  <c r="AH53" i="9"/>
  <c r="AG53" i="9"/>
  <c r="B53" i="9"/>
  <c r="A53" i="9"/>
  <c r="AH52" i="9"/>
  <c r="AG52" i="9"/>
  <c r="B52" i="9"/>
  <c r="A52" i="9"/>
  <c r="AH51" i="9"/>
  <c r="AG51" i="9"/>
  <c r="B51" i="9"/>
  <c r="A51" i="9"/>
  <c r="AH50" i="9"/>
  <c r="AG50" i="9"/>
  <c r="B50" i="9"/>
  <c r="A50" i="9"/>
  <c r="AH49" i="9"/>
  <c r="AG49" i="9"/>
  <c r="B49" i="9"/>
  <c r="A49" i="9"/>
  <c r="AH48" i="9"/>
  <c r="AG48" i="9"/>
  <c r="B48" i="9"/>
  <c r="A48" i="9"/>
  <c r="AH47" i="9"/>
  <c r="AG47" i="9"/>
  <c r="B47" i="9"/>
  <c r="A47" i="9"/>
  <c r="AH46" i="9"/>
  <c r="AG46" i="9"/>
  <c r="B46" i="9"/>
  <c r="A46" i="9"/>
  <c r="AH45" i="9"/>
  <c r="AG45" i="9"/>
  <c r="B45" i="9"/>
  <c r="A45" i="9"/>
  <c r="AH44" i="9"/>
  <c r="AG44" i="9"/>
  <c r="B44" i="9"/>
  <c r="A44" i="9"/>
  <c r="AH43" i="9"/>
  <c r="AG43" i="9"/>
  <c r="B43" i="9"/>
  <c r="A43" i="9"/>
  <c r="AH42" i="9"/>
  <c r="AG42" i="9"/>
  <c r="B42" i="9"/>
  <c r="A42" i="9"/>
  <c r="AH41" i="9"/>
  <c r="AG41" i="9"/>
  <c r="B41" i="9"/>
  <c r="A41" i="9"/>
  <c r="AH40" i="9"/>
  <c r="AG40" i="9"/>
  <c r="B40" i="9"/>
  <c r="A40" i="9"/>
  <c r="AH39" i="9"/>
  <c r="AG39" i="9"/>
  <c r="B39" i="9"/>
  <c r="A39" i="9"/>
  <c r="AH38" i="9"/>
  <c r="AG38" i="9"/>
  <c r="B38" i="9"/>
  <c r="A38" i="9"/>
  <c r="AH37" i="9"/>
  <c r="AG37" i="9"/>
  <c r="B37" i="9"/>
  <c r="A37" i="9"/>
  <c r="AH36" i="9"/>
  <c r="AG36" i="9"/>
  <c r="B36" i="9"/>
  <c r="A36" i="9"/>
  <c r="AH35" i="9"/>
  <c r="AG35" i="9"/>
  <c r="B35" i="9"/>
  <c r="A35" i="9"/>
  <c r="AH34" i="9"/>
  <c r="AG34" i="9"/>
  <c r="B34" i="9"/>
  <c r="A34" i="9"/>
  <c r="AH33" i="9"/>
  <c r="AG33" i="9"/>
  <c r="B33" i="9"/>
  <c r="A33" i="9"/>
  <c r="AH32" i="9"/>
  <c r="AG32" i="9"/>
  <c r="B32" i="9"/>
  <c r="A32" i="9"/>
  <c r="AH31" i="9"/>
  <c r="AG31" i="9"/>
  <c r="B31" i="9"/>
  <c r="A31" i="9"/>
  <c r="AH30" i="9"/>
  <c r="AG30" i="9"/>
  <c r="B30" i="9"/>
  <c r="A30" i="9"/>
  <c r="AH29" i="9"/>
  <c r="AG29" i="9"/>
  <c r="B29" i="9"/>
  <c r="A29" i="9"/>
  <c r="AH28" i="9"/>
  <c r="AG28" i="9"/>
  <c r="B28" i="9"/>
  <c r="A28" i="9"/>
  <c r="AH27" i="9"/>
  <c r="AG27" i="9"/>
  <c r="B27" i="9"/>
  <c r="A27" i="9"/>
  <c r="AH26" i="9"/>
  <c r="AG26" i="9"/>
  <c r="B26" i="9"/>
  <c r="A26" i="9"/>
  <c r="AH25" i="9"/>
  <c r="AG25" i="9"/>
  <c r="B25" i="9"/>
  <c r="A25" i="9"/>
  <c r="AH24" i="9"/>
  <c r="AG24" i="9"/>
  <c r="B24" i="9"/>
  <c r="A24" i="9"/>
  <c r="AH23" i="9"/>
  <c r="AG23" i="9"/>
  <c r="B23" i="9"/>
  <c r="A23" i="9"/>
  <c r="AH22" i="9"/>
  <c r="AG22" i="9"/>
  <c r="B22" i="9"/>
  <c r="A22" i="9"/>
  <c r="AH21" i="9"/>
  <c r="AG21" i="9"/>
  <c r="B21" i="9"/>
  <c r="A21" i="9"/>
  <c r="AH20" i="9"/>
  <c r="AG20" i="9"/>
  <c r="B20" i="9"/>
  <c r="A20" i="9"/>
  <c r="AH19" i="9"/>
  <c r="AG19" i="9"/>
  <c r="B19" i="9"/>
  <c r="A19" i="9"/>
  <c r="AH18" i="9"/>
  <c r="AG18" i="9"/>
  <c r="B18" i="9"/>
  <c r="A18" i="9"/>
  <c r="AH17" i="9"/>
  <c r="AG17" i="9"/>
  <c r="B17" i="9"/>
  <c r="A17" i="9"/>
  <c r="AH16" i="9"/>
  <c r="AG16" i="9"/>
  <c r="B16" i="9"/>
  <c r="A16" i="9"/>
  <c r="AH15" i="9"/>
  <c r="AG15" i="9"/>
  <c r="B15" i="9"/>
  <c r="A15" i="9"/>
  <c r="AH14" i="9"/>
  <c r="AG14" i="9"/>
  <c r="B14" i="9"/>
  <c r="A14" i="9"/>
  <c r="AH13" i="9"/>
  <c r="AG13" i="9"/>
  <c r="B13" i="9"/>
  <c r="A13" i="9"/>
  <c r="AH12" i="9"/>
  <c r="AG12" i="9"/>
  <c r="B12" i="9"/>
  <c r="A12" i="9"/>
  <c r="AH11" i="9"/>
  <c r="AG11" i="9"/>
  <c r="B11" i="9"/>
  <c r="A11" i="9"/>
  <c r="AH10" i="9"/>
  <c r="AG10" i="9"/>
  <c r="B10" i="9"/>
  <c r="A10" i="9"/>
  <c r="AH9" i="9"/>
  <c r="AG9" i="9"/>
  <c r="B9" i="9"/>
  <c r="A9" i="9"/>
  <c r="AH8" i="9"/>
  <c r="AG8" i="9"/>
  <c r="B8" i="9"/>
  <c r="A8" i="9"/>
  <c r="AH7" i="9"/>
  <c r="AG7" i="9"/>
  <c r="B7" i="9"/>
  <c r="A7" i="9"/>
  <c r="J2" i="9"/>
  <c r="E2" i="9"/>
  <c r="J1" i="9"/>
  <c r="AG8" i="7"/>
  <c r="AH8" i="7"/>
  <c r="AG9" i="7"/>
  <c r="AH9" i="7"/>
  <c r="AG10" i="7"/>
  <c r="AH10" i="7"/>
  <c r="AG11" i="7"/>
  <c r="AH11" i="7"/>
  <c r="AG12" i="7"/>
  <c r="AH12" i="7"/>
  <c r="AG13" i="7"/>
  <c r="AH13" i="7"/>
  <c r="AG14" i="7"/>
  <c r="AH14" i="7"/>
  <c r="AG15" i="7"/>
  <c r="AH15" i="7"/>
  <c r="AG16" i="7"/>
  <c r="AH16" i="7"/>
  <c r="AG17" i="7"/>
  <c r="AH17" i="7"/>
  <c r="AG18" i="7"/>
  <c r="AH18" i="7"/>
  <c r="AG19" i="7"/>
  <c r="AH19" i="7"/>
  <c r="AG20" i="7"/>
  <c r="AH20" i="7"/>
  <c r="AG21" i="7"/>
  <c r="AH21" i="7"/>
  <c r="AG22" i="7"/>
  <c r="AH22" i="7"/>
  <c r="AG23" i="7"/>
  <c r="AH23" i="7"/>
  <c r="AG24" i="7"/>
  <c r="AH24" i="7"/>
  <c r="AG25" i="7"/>
  <c r="AH25" i="7"/>
  <c r="AG26" i="7"/>
  <c r="AH26" i="7"/>
  <c r="AG27" i="7"/>
  <c r="AH27" i="7"/>
  <c r="AG28" i="7"/>
  <c r="AH28" i="7"/>
  <c r="AG29" i="7"/>
  <c r="AH29" i="7"/>
  <c r="AG30" i="7"/>
  <c r="AH30" i="7"/>
  <c r="AG31" i="7"/>
  <c r="AH31" i="7"/>
  <c r="AG32" i="7"/>
  <c r="AH32" i="7"/>
  <c r="AG33" i="7"/>
  <c r="AH33" i="7"/>
  <c r="AG34" i="7"/>
  <c r="AH34" i="7"/>
  <c r="AG35" i="7"/>
  <c r="AH35" i="7"/>
  <c r="AG36" i="7"/>
  <c r="AH36" i="7"/>
  <c r="AG37" i="7"/>
  <c r="AH37" i="7"/>
  <c r="AG38" i="7"/>
  <c r="AH38" i="7"/>
  <c r="AG39" i="7"/>
  <c r="AH39" i="7"/>
  <c r="AG40" i="7"/>
  <c r="AH40" i="7"/>
  <c r="AG41" i="7"/>
  <c r="AH41" i="7"/>
  <c r="AG42" i="7"/>
  <c r="AH42" i="7"/>
  <c r="AG43" i="7"/>
  <c r="AH43" i="7"/>
  <c r="AG44" i="7"/>
  <c r="AH44" i="7"/>
  <c r="AG45" i="7"/>
  <c r="AH45" i="7"/>
  <c r="AG46" i="7"/>
  <c r="AH46" i="7"/>
  <c r="AG47" i="7"/>
  <c r="AH47" i="7"/>
  <c r="AG48" i="7"/>
  <c r="AH48" i="7"/>
  <c r="AG49" i="7"/>
  <c r="AH49" i="7"/>
  <c r="AG50" i="7"/>
  <c r="AH50" i="7"/>
  <c r="AG51" i="7"/>
  <c r="AH51" i="7"/>
  <c r="AG52" i="7"/>
  <c r="AH52" i="7"/>
  <c r="AG53" i="7"/>
  <c r="AH53" i="7"/>
  <c r="AG54" i="7"/>
  <c r="AH54" i="7"/>
  <c r="AG55" i="7"/>
  <c r="AH55" i="7"/>
  <c r="AG56" i="7"/>
  <c r="AH56" i="7"/>
  <c r="AG57" i="7"/>
  <c r="AH57" i="7"/>
  <c r="AG58" i="7"/>
  <c r="AH58" i="7"/>
  <c r="AG59" i="7"/>
  <c r="AH59" i="7"/>
  <c r="AG60" i="7"/>
  <c r="AH60" i="7"/>
  <c r="AG61" i="7"/>
  <c r="AH61" i="7"/>
  <c r="AG62" i="7"/>
  <c r="AH62" i="7"/>
  <c r="AG63" i="7"/>
  <c r="AH63" i="7"/>
  <c r="AG64" i="7"/>
  <c r="AH64" i="7"/>
  <c r="AG65" i="7"/>
  <c r="AH65" i="7"/>
  <c r="AG66" i="7"/>
  <c r="AH66" i="7"/>
  <c r="AG67" i="7"/>
  <c r="AH67" i="7"/>
  <c r="AG68" i="7"/>
  <c r="AH68" i="7"/>
  <c r="AG69" i="7"/>
  <c r="AH69" i="7"/>
  <c r="AG70" i="7"/>
  <c r="AH70" i="7"/>
  <c r="AG71" i="7"/>
  <c r="AH71" i="7"/>
  <c r="AG72" i="7"/>
  <c r="AH72" i="7"/>
  <c r="AG73" i="7"/>
  <c r="AH73" i="7"/>
  <c r="AG74" i="7"/>
  <c r="AH74" i="7"/>
  <c r="AG75" i="7"/>
  <c r="AH75" i="7"/>
  <c r="AG76" i="7"/>
  <c r="AH76" i="7"/>
  <c r="AG77" i="7"/>
  <c r="AH77" i="7"/>
  <c r="AG78" i="7"/>
  <c r="AH78" i="7"/>
  <c r="AG79" i="7"/>
  <c r="AH79" i="7"/>
  <c r="AG80" i="7"/>
  <c r="AH80" i="7"/>
  <c r="AG81" i="7"/>
  <c r="AH81" i="7"/>
  <c r="AG82" i="7"/>
  <c r="AH82" i="7"/>
  <c r="AG83" i="7"/>
  <c r="AH83" i="7"/>
  <c r="AG84" i="7"/>
  <c r="AH84" i="7"/>
  <c r="AG85" i="7"/>
  <c r="AH85" i="7"/>
  <c r="AG86" i="7"/>
  <c r="AH86" i="7"/>
  <c r="AG87" i="7"/>
  <c r="AH87" i="7"/>
  <c r="AG88" i="7"/>
  <c r="AH88" i="7"/>
  <c r="AG89" i="7"/>
  <c r="AH89" i="7"/>
  <c r="AG90" i="7"/>
  <c r="AH90" i="7"/>
  <c r="AG91" i="7"/>
  <c r="AH91" i="7"/>
  <c r="AG92" i="7"/>
  <c r="AH92" i="7"/>
  <c r="AG93" i="7"/>
  <c r="AH93" i="7"/>
  <c r="AG94" i="7"/>
  <c r="AH94" i="7"/>
  <c r="AG95" i="7"/>
  <c r="AH95" i="7"/>
  <c r="AG96" i="7"/>
  <c r="AH96" i="7"/>
  <c r="AG97" i="7"/>
  <c r="AH97" i="7"/>
  <c r="AG98" i="7"/>
  <c r="AH98" i="7"/>
  <c r="AG99" i="7"/>
  <c r="AH99" i="7"/>
  <c r="AG100" i="7"/>
  <c r="AH100" i="7"/>
  <c r="AG101" i="7"/>
  <c r="AH101" i="7"/>
  <c r="AG102" i="7"/>
  <c r="AH102" i="7"/>
  <c r="AG103" i="7"/>
  <c r="AH103" i="7"/>
  <c r="AG104" i="7"/>
  <c r="AH104" i="7"/>
  <c r="AG105" i="7"/>
  <c r="AH105" i="7"/>
  <c r="AG106" i="7"/>
  <c r="AH106" i="7"/>
  <c r="AG107" i="7"/>
  <c r="AH107" i="7"/>
  <c r="AH7" i="7"/>
  <c r="AG7" i="7"/>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7" i="4"/>
  <c r="I40" i="1" l="1"/>
  <c r="H41" i="1"/>
  <c r="G42" i="1"/>
  <c r="E43" i="1"/>
  <c r="E39" i="1"/>
  <c r="D40" i="1"/>
  <c r="B41" i="1"/>
  <c r="G43" i="1"/>
  <c r="D41" i="1"/>
  <c r="I43" i="1"/>
  <c r="I39" i="1"/>
  <c r="H40" i="1"/>
  <c r="G41" i="1"/>
  <c r="E42" i="1"/>
  <c r="D43" i="1"/>
  <c r="D39" i="1"/>
  <c r="B40" i="1"/>
  <c r="I41" i="1"/>
  <c r="G39" i="1"/>
  <c r="E40" i="1"/>
  <c r="I42" i="1"/>
  <c r="H43" i="1"/>
  <c r="H39" i="1"/>
  <c r="G40" i="1"/>
  <c r="E41" i="1"/>
  <c r="D42" i="1"/>
  <c r="B43" i="1"/>
  <c r="B39" i="1"/>
  <c r="H42" i="1"/>
  <c r="B42" i="1"/>
  <c r="J18" i="5"/>
  <c r="D8" i="5"/>
  <c r="E8" i="5"/>
  <c r="F8" i="5"/>
  <c r="G8" i="5"/>
  <c r="H8" i="5"/>
  <c r="I8" i="5"/>
  <c r="J8" i="5"/>
  <c r="D9" i="5"/>
  <c r="E9" i="5"/>
  <c r="F9" i="5"/>
  <c r="G9" i="5"/>
  <c r="H9" i="5"/>
  <c r="I9" i="5"/>
  <c r="J9" i="5"/>
  <c r="D10" i="5"/>
  <c r="E10" i="5"/>
  <c r="F10" i="5"/>
  <c r="G10" i="5"/>
  <c r="H10" i="5"/>
  <c r="I10" i="5"/>
  <c r="J10" i="5"/>
  <c r="D11" i="5"/>
  <c r="E11" i="5"/>
  <c r="F11" i="5"/>
  <c r="G11" i="5"/>
  <c r="H11" i="5"/>
  <c r="I11" i="5"/>
  <c r="J11" i="5"/>
  <c r="D12" i="5"/>
  <c r="E12" i="5"/>
  <c r="F12" i="5"/>
  <c r="G12" i="5"/>
  <c r="H12" i="5"/>
  <c r="I12" i="5"/>
  <c r="J12" i="5"/>
  <c r="D13" i="5"/>
  <c r="E13" i="5"/>
  <c r="F13" i="5"/>
  <c r="G13" i="5"/>
  <c r="H13" i="5"/>
  <c r="I13" i="5"/>
  <c r="J13" i="5"/>
  <c r="D14" i="5"/>
  <c r="E14" i="5"/>
  <c r="F14" i="5"/>
  <c r="G14" i="5"/>
  <c r="H14" i="5"/>
  <c r="I14" i="5"/>
  <c r="J14" i="5"/>
  <c r="D15" i="5"/>
  <c r="E15" i="5"/>
  <c r="F15" i="5"/>
  <c r="G15" i="5"/>
  <c r="H15" i="5"/>
  <c r="I15" i="5"/>
  <c r="J15" i="5"/>
  <c r="D16" i="5"/>
  <c r="E16" i="5"/>
  <c r="F16" i="5"/>
  <c r="G16" i="5"/>
  <c r="H16" i="5"/>
  <c r="I16" i="5"/>
  <c r="J16" i="5"/>
  <c r="D17" i="5"/>
  <c r="E17" i="5"/>
  <c r="F17" i="5"/>
  <c r="G17" i="5"/>
  <c r="H17" i="5"/>
  <c r="I17" i="5"/>
  <c r="J17" i="5"/>
  <c r="D18" i="5"/>
  <c r="E18" i="5"/>
  <c r="F18" i="5"/>
  <c r="G18" i="5"/>
  <c r="H18" i="5"/>
  <c r="I18" i="5"/>
  <c r="D19" i="5"/>
  <c r="E19" i="5"/>
  <c r="F19" i="5"/>
  <c r="G19" i="5"/>
  <c r="H19" i="5"/>
  <c r="I19" i="5"/>
  <c r="J19" i="5"/>
  <c r="D20" i="5"/>
  <c r="E20" i="5"/>
  <c r="F20" i="5"/>
  <c r="G20" i="5"/>
  <c r="H20" i="5"/>
  <c r="I20" i="5"/>
  <c r="J20" i="5"/>
  <c r="D21" i="5"/>
  <c r="E21" i="5"/>
  <c r="F21" i="5"/>
  <c r="G21" i="5"/>
  <c r="H21" i="5"/>
  <c r="I21" i="5"/>
  <c r="J21" i="5"/>
  <c r="D22" i="5"/>
  <c r="E22" i="5"/>
  <c r="F22" i="5"/>
  <c r="G22" i="5"/>
  <c r="H22" i="5"/>
  <c r="I22" i="5"/>
  <c r="J22" i="5"/>
  <c r="D23" i="5"/>
  <c r="E23" i="5"/>
  <c r="F23" i="5"/>
  <c r="G23" i="5"/>
  <c r="H23" i="5"/>
  <c r="I23" i="5"/>
  <c r="J23" i="5"/>
  <c r="D24" i="5"/>
  <c r="E24" i="5"/>
  <c r="F24" i="5"/>
  <c r="G24" i="5"/>
  <c r="H24" i="5"/>
  <c r="I24" i="5"/>
  <c r="J24" i="5"/>
  <c r="D25" i="5"/>
  <c r="E25" i="5"/>
  <c r="F25" i="5"/>
  <c r="G25" i="5"/>
  <c r="H25" i="5"/>
  <c r="I25" i="5"/>
  <c r="J25" i="5"/>
  <c r="D26" i="5"/>
  <c r="E26" i="5"/>
  <c r="F26" i="5"/>
  <c r="G26" i="5"/>
  <c r="H26" i="5"/>
  <c r="I26" i="5"/>
  <c r="J26" i="5"/>
  <c r="D27" i="5"/>
  <c r="E27" i="5"/>
  <c r="F27" i="5"/>
  <c r="G27" i="5"/>
  <c r="H27" i="5"/>
  <c r="I27" i="5"/>
  <c r="J27" i="5"/>
  <c r="D28" i="5"/>
  <c r="E28" i="5"/>
  <c r="F28" i="5"/>
  <c r="G28" i="5"/>
  <c r="H28" i="5"/>
  <c r="I28" i="5"/>
  <c r="J28" i="5"/>
  <c r="D29" i="5"/>
  <c r="E29" i="5"/>
  <c r="F29" i="5"/>
  <c r="G29" i="5"/>
  <c r="H29" i="5"/>
  <c r="I29" i="5"/>
  <c r="J29" i="5"/>
  <c r="D30" i="5"/>
  <c r="E30" i="5"/>
  <c r="F30" i="5"/>
  <c r="G30" i="5"/>
  <c r="H30" i="5"/>
  <c r="I30" i="5"/>
  <c r="J30" i="5"/>
  <c r="D31" i="5"/>
  <c r="E31" i="5"/>
  <c r="F31" i="5"/>
  <c r="G31" i="5"/>
  <c r="H31" i="5"/>
  <c r="I31" i="5"/>
  <c r="J31" i="5"/>
  <c r="D32" i="5"/>
  <c r="E32" i="5"/>
  <c r="F32" i="5"/>
  <c r="G32" i="5"/>
  <c r="H32" i="5"/>
  <c r="I32" i="5"/>
  <c r="J32" i="5"/>
  <c r="D33" i="5"/>
  <c r="E33" i="5"/>
  <c r="F33" i="5"/>
  <c r="G33" i="5"/>
  <c r="H33" i="5"/>
  <c r="I33" i="5"/>
  <c r="J33" i="5"/>
  <c r="D34" i="5"/>
  <c r="E34" i="5"/>
  <c r="F34" i="5"/>
  <c r="G34" i="5"/>
  <c r="H34" i="5"/>
  <c r="I34" i="5"/>
  <c r="J34" i="5"/>
  <c r="D35" i="5"/>
  <c r="E35" i="5"/>
  <c r="F35" i="5"/>
  <c r="G35" i="5"/>
  <c r="H35" i="5"/>
  <c r="I35" i="5"/>
  <c r="J35" i="5"/>
  <c r="D36" i="5"/>
  <c r="E36" i="5"/>
  <c r="F36" i="5"/>
  <c r="G36" i="5"/>
  <c r="H36" i="5"/>
  <c r="I36" i="5"/>
  <c r="J36" i="5"/>
  <c r="D37" i="5"/>
  <c r="E37" i="5"/>
  <c r="F37" i="5"/>
  <c r="G37" i="5"/>
  <c r="H37" i="5"/>
  <c r="I37" i="5"/>
  <c r="J37" i="5"/>
  <c r="D38" i="5"/>
  <c r="E38" i="5"/>
  <c r="F38" i="5"/>
  <c r="G38" i="5"/>
  <c r="H38" i="5"/>
  <c r="I38" i="5"/>
  <c r="J38" i="5"/>
  <c r="D39" i="5"/>
  <c r="E39" i="5"/>
  <c r="F39" i="5"/>
  <c r="G39" i="5"/>
  <c r="H39" i="5"/>
  <c r="I39" i="5"/>
  <c r="J39" i="5"/>
  <c r="D40" i="5"/>
  <c r="E40" i="5"/>
  <c r="F40" i="5"/>
  <c r="G40" i="5"/>
  <c r="H40" i="5"/>
  <c r="I40" i="5"/>
  <c r="J40" i="5"/>
  <c r="D41" i="5"/>
  <c r="E41" i="5"/>
  <c r="F41" i="5"/>
  <c r="G41" i="5"/>
  <c r="H41" i="5"/>
  <c r="I41" i="5"/>
  <c r="J41" i="5"/>
  <c r="D42" i="5"/>
  <c r="E42" i="5"/>
  <c r="F42" i="5"/>
  <c r="G42" i="5"/>
  <c r="H42" i="5"/>
  <c r="I42" i="5"/>
  <c r="J42" i="5"/>
  <c r="D43" i="5"/>
  <c r="E43" i="5"/>
  <c r="F43" i="5"/>
  <c r="G43" i="5"/>
  <c r="H43" i="5"/>
  <c r="I43" i="5"/>
  <c r="J43" i="5"/>
  <c r="D44" i="5"/>
  <c r="E44" i="5"/>
  <c r="F44" i="5"/>
  <c r="G44" i="5"/>
  <c r="H44" i="5"/>
  <c r="I44" i="5"/>
  <c r="J44" i="5"/>
  <c r="D45" i="5"/>
  <c r="E45" i="5"/>
  <c r="F45" i="5"/>
  <c r="G45" i="5"/>
  <c r="H45" i="5"/>
  <c r="I45" i="5"/>
  <c r="J45" i="5"/>
  <c r="D46" i="5"/>
  <c r="E46" i="5"/>
  <c r="F46" i="5"/>
  <c r="G46" i="5"/>
  <c r="H46" i="5"/>
  <c r="I46" i="5"/>
  <c r="J46" i="5"/>
  <c r="D47" i="5"/>
  <c r="E47" i="5"/>
  <c r="F47" i="5"/>
  <c r="G47" i="5"/>
  <c r="H47" i="5"/>
  <c r="I47" i="5"/>
  <c r="J47" i="5"/>
  <c r="D48" i="5"/>
  <c r="E48" i="5"/>
  <c r="F48" i="5"/>
  <c r="G48" i="5"/>
  <c r="H48" i="5"/>
  <c r="I48" i="5"/>
  <c r="J48" i="5"/>
  <c r="D49" i="5"/>
  <c r="E49" i="5"/>
  <c r="F49" i="5"/>
  <c r="G49" i="5"/>
  <c r="H49" i="5"/>
  <c r="I49" i="5"/>
  <c r="J49" i="5"/>
  <c r="D50" i="5"/>
  <c r="E50" i="5"/>
  <c r="F50" i="5"/>
  <c r="G50" i="5"/>
  <c r="H50" i="5"/>
  <c r="I50" i="5"/>
  <c r="J50" i="5"/>
  <c r="D51" i="5"/>
  <c r="E51" i="5"/>
  <c r="F51" i="5"/>
  <c r="G51" i="5"/>
  <c r="H51" i="5"/>
  <c r="I51" i="5"/>
  <c r="J51" i="5"/>
  <c r="D52" i="5"/>
  <c r="E52" i="5"/>
  <c r="F52" i="5"/>
  <c r="G52" i="5"/>
  <c r="H52" i="5"/>
  <c r="I52" i="5"/>
  <c r="J52" i="5"/>
  <c r="D53" i="5"/>
  <c r="E53" i="5"/>
  <c r="F53" i="5"/>
  <c r="G53" i="5"/>
  <c r="H53" i="5"/>
  <c r="I53" i="5"/>
  <c r="J53" i="5"/>
  <c r="D54" i="5"/>
  <c r="E54" i="5"/>
  <c r="F54" i="5"/>
  <c r="G54" i="5"/>
  <c r="H54" i="5"/>
  <c r="I54" i="5"/>
  <c r="J54" i="5"/>
  <c r="D55" i="5"/>
  <c r="E55" i="5"/>
  <c r="F55" i="5"/>
  <c r="G55" i="5"/>
  <c r="H55" i="5"/>
  <c r="I55" i="5"/>
  <c r="J55" i="5"/>
  <c r="D56" i="5"/>
  <c r="E56" i="5"/>
  <c r="F56" i="5"/>
  <c r="G56" i="5"/>
  <c r="H56" i="5"/>
  <c r="I56" i="5"/>
  <c r="J56" i="5"/>
  <c r="D57" i="5"/>
  <c r="E57" i="5"/>
  <c r="F57" i="5"/>
  <c r="G57" i="5"/>
  <c r="H57" i="5"/>
  <c r="I57" i="5"/>
  <c r="J57" i="5"/>
  <c r="D58" i="5"/>
  <c r="E58" i="5"/>
  <c r="F58" i="5"/>
  <c r="G58" i="5"/>
  <c r="H58" i="5"/>
  <c r="I58" i="5"/>
  <c r="J58" i="5"/>
  <c r="D59" i="5"/>
  <c r="E59" i="5"/>
  <c r="F59" i="5"/>
  <c r="G59" i="5"/>
  <c r="H59" i="5"/>
  <c r="I59" i="5"/>
  <c r="J59" i="5"/>
  <c r="D60" i="5"/>
  <c r="E60" i="5"/>
  <c r="F60" i="5"/>
  <c r="G60" i="5"/>
  <c r="H60" i="5"/>
  <c r="I60" i="5"/>
  <c r="J60" i="5"/>
  <c r="D61" i="5"/>
  <c r="E61" i="5"/>
  <c r="F61" i="5"/>
  <c r="G61" i="5"/>
  <c r="H61" i="5"/>
  <c r="I61" i="5"/>
  <c r="J61" i="5"/>
  <c r="D62" i="5"/>
  <c r="E62" i="5"/>
  <c r="F62" i="5"/>
  <c r="G62" i="5"/>
  <c r="H62" i="5"/>
  <c r="I62" i="5"/>
  <c r="J62" i="5"/>
  <c r="D63" i="5"/>
  <c r="E63" i="5"/>
  <c r="F63" i="5"/>
  <c r="G63" i="5"/>
  <c r="H63" i="5"/>
  <c r="I63" i="5"/>
  <c r="J63" i="5"/>
  <c r="D64" i="5"/>
  <c r="E64" i="5"/>
  <c r="F64" i="5"/>
  <c r="G64" i="5"/>
  <c r="H64" i="5"/>
  <c r="I64" i="5"/>
  <c r="J64" i="5"/>
  <c r="D65" i="5"/>
  <c r="E65" i="5"/>
  <c r="F65" i="5"/>
  <c r="G65" i="5"/>
  <c r="H65" i="5"/>
  <c r="I65" i="5"/>
  <c r="J65" i="5"/>
  <c r="D66" i="5"/>
  <c r="E66" i="5"/>
  <c r="F66" i="5"/>
  <c r="G66" i="5"/>
  <c r="H66" i="5"/>
  <c r="I66" i="5"/>
  <c r="J66" i="5"/>
  <c r="D67" i="5"/>
  <c r="E67" i="5"/>
  <c r="F67" i="5"/>
  <c r="G67" i="5"/>
  <c r="H67" i="5"/>
  <c r="I67" i="5"/>
  <c r="J67" i="5"/>
  <c r="D68" i="5"/>
  <c r="E68" i="5"/>
  <c r="F68" i="5"/>
  <c r="G68" i="5"/>
  <c r="H68" i="5"/>
  <c r="I68" i="5"/>
  <c r="J68" i="5"/>
  <c r="D69" i="5"/>
  <c r="E69" i="5"/>
  <c r="F69" i="5"/>
  <c r="G69" i="5"/>
  <c r="H69" i="5"/>
  <c r="I69" i="5"/>
  <c r="J69" i="5"/>
  <c r="D70" i="5"/>
  <c r="E70" i="5"/>
  <c r="F70" i="5"/>
  <c r="G70" i="5"/>
  <c r="H70" i="5"/>
  <c r="I70" i="5"/>
  <c r="J70" i="5"/>
  <c r="D71" i="5"/>
  <c r="E71" i="5"/>
  <c r="F71" i="5"/>
  <c r="G71" i="5"/>
  <c r="H71" i="5"/>
  <c r="I71" i="5"/>
  <c r="J71" i="5"/>
  <c r="D72" i="5"/>
  <c r="E72" i="5"/>
  <c r="F72" i="5"/>
  <c r="G72" i="5"/>
  <c r="H72" i="5"/>
  <c r="I72" i="5"/>
  <c r="J72" i="5"/>
  <c r="D73" i="5"/>
  <c r="E73" i="5"/>
  <c r="F73" i="5"/>
  <c r="G73" i="5"/>
  <c r="H73" i="5"/>
  <c r="I73" i="5"/>
  <c r="J73" i="5"/>
  <c r="D74" i="5"/>
  <c r="E74" i="5"/>
  <c r="F74" i="5"/>
  <c r="G74" i="5"/>
  <c r="H74" i="5"/>
  <c r="I74" i="5"/>
  <c r="J74" i="5"/>
  <c r="D75" i="5"/>
  <c r="E75" i="5"/>
  <c r="F75" i="5"/>
  <c r="G75" i="5"/>
  <c r="H75" i="5"/>
  <c r="I75" i="5"/>
  <c r="J75" i="5"/>
  <c r="D76" i="5"/>
  <c r="E76" i="5"/>
  <c r="F76" i="5"/>
  <c r="G76" i="5"/>
  <c r="H76" i="5"/>
  <c r="I76" i="5"/>
  <c r="J76" i="5"/>
  <c r="D77" i="5"/>
  <c r="E77" i="5"/>
  <c r="F77" i="5"/>
  <c r="G77" i="5"/>
  <c r="H77" i="5"/>
  <c r="I77" i="5"/>
  <c r="J77" i="5"/>
  <c r="D78" i="5"/>
  <c r="E78" i="5"/>
  <c r="F78" i="5"/>
  <c r="G78" i="5"/>
  <c r="H78" i="5"/>
  <c r="I78" i="5"/>
  <c r="J78" i="5"/>
  <c r="D79" i="5"/>
  <c r="E79" i="5"/>
  <c r="F79" i="5"/>
  <c r="G79" i="5"/>
  <c r="H79" i="5"/>
  <c r="I79" i="5"/>
  <c r="J79" i="5"/>
  <c r="D80" i="5"/>
  <c r="E80" i="5"/>
  <c r="F80" i="5"/>
  <c r="G80" i="5"/>
  <c r="H80" i="5"/>
  <c r="I80" i="5"/>
  <c r="J80" i="5"/>
  <c r="D81" i="5"/>
  <c r="E81" i="5"/>
  <c r="F81" i="5"/>
  <c r="G81" i="5"/>
  <c r="H81" i="5"/>
  <c r="I81" i="5"/>
  <c r="J81" i="5"/>
  <c r="D82" i="5"/>
  <c r="E82" i="5"/>
  <c r="F82" i="5"/>
  <c r="G82" i="5"/>
  <c r="H82" i="5"/>
  <c r="I82" i="5"/>
  <c r="J82" i="5"/>
  <c r="D83" i="5"/>
  <c r="E83" i="5"/>
  <c r="F83" i="5"/>
  <c r="G83" i="5"/>
  <c r="H83" i="5"/>
  <c r="I83" i="5"/>
  <c r="J83" i="5"/>
  <c r="D84" i="5"/>
  <c r="E84" i="5"/>
  <c r="F84" i="5"/>
  <c r="G84" i="5"/>
  <c r="H84" i="5"/>
  <c r="I84" i="5"/>
  <c r="J84" i="5"/>
  <c r="D85" i="5"/>
  <c r="E85" i="5"/>
  <c r="F85" i="5"/>
  <c r="G85" i="5"/>
  <c r="H85" i="5"/>
  <c r="I85" i="5"/>
  <c r="J85" i="5"/>
  <c r="D86" i="5"/>
  <c r="E86" i="5"/>
  <c r="F86" i="5"/>
  <c r="G86" i="5"/>
  <c r="H86" i="5"/>
  <c r="I86" i="5"/>
  <c r="J86" i="5"/>
  <c r="D87" i="5"/>
  <c r="E87" i="5"/>
  <c r="F87" i="5"/>
  <c r="G87" i="5"/>
  <c r="H87" i="5"/>
  <c r="I87" i="5"/>
  <c r="J87" i="5"/>
  <c r="D88" i="5"/>
  <c r="E88" i="5"/>
  <c r="F88" i="5"/>
  <c r="G88" i="5"/>
  <c r="H88" i="5"/>
  <c r="I88" i="5"/>
  <c r="J88" i="5"/>
  <c r="D89" i="5"/>
  <c r="E89" i="5"/>
  <c r="F89" i="5"/>
  <c r="G89" i="5"/>
  <c r="H89" i="5"/>
  <c r="I89" i="5"/>
  <c r="J89" i="5"/>
  <c r="D90" i="5"/>
  <c r="E90" i="5"/>
  <c r="F90" i="5"/>
  <c r="G90" i="5"/>
  <c r="H90" i="5"/>
  <c r="I90" i="5"/>
  <c r="J90" i="5"/>
  <c r="D91" i="5"/>
  <c r="E91" i="5"/>
  <c r="F91" i="5"/>
  <c r="G91" i="5"/>
  <c r="H91" i="5"/>
  <c r="I91" i="5"/>
  <c r="J91" i="5"/>
  <c r="D92" i="5"/>
  <c r="E92" i="5"/>
  <c r="F92" i="5"/>
  <c r="G92" i="5"/>
  <c r="H92" i="5"/>
  <c r="I92" i="5"/>
  <c r="J92" i="5"/>
  <c r="D93" i="5"/>
  <c r="E93" i="5"/>
  <c r="F93" i="5"/>
  <c r="G93" i="5"/>
  <c r="H93" i="5"/>
  <c r="I93" i="5"/>
  <c r="J93" i="5"/>
  <c r="D94" i="5"/>
  <c r="E94" i="5"/>
  <c r="F94" i="5"/>
  <c r="G94" i="5"/>
  <c r="H94" i="5"/>
  <c r="I94" i="5"/>
  <c r="J94" i="5"/>
  <c r="D95" i="5"/>
  <c r="E95" i="5"/>
  <c r="F95" i="5"/>
  <c r="G95" i="5"/>
  <c r="H95" i="5"/>
  <c r="I95" i="5"/>
  <c r="J95" i="5"/>
  <c r="D96" i="5"/>
  <c r="E96" i="5"/>
  <c r="F96" i="5"/>
  <c r="G96" i="5"/>
  <c r="H96" i="5"/>
  <c r="I96" i="5"/>
  <c r="J96" i="5"/>
  <c r="D97" i="5"/>
  <c r="E97" i="5"/>
  <c r="F97" i="5"/>
  <c r="G97" i="5"/>
  <c r="H97" i="5"/>
  <c r="I97" i="5"/>
  <c r="J97" i="5"/>
  <c r="D98" i="5"/>
  <c r="E98" i="5"/>
  <c r="F98" i="5"/>
  <c r="G98" i="5"/>
  <c r="H98" i="5"/>
  <c r="I98" i="5"/>
  <c r="J98" i="5"/>
  <c r="D99" i="5"/>
  <c r="E99" i="5"/>
  <c r="F99" i="5"/>
  <c r="G99" i="5"/>
  <c r="H99" i="5"/>
  <c r="I99" i="5"/>
  <c r="J99" i="5"/>
  <c r="D100" i="5"/>
  <c r="E100" i="5"/>
  <c r="F100" i="5"/>
  <c r="G100" i="5"/>
  <c r="H100" i="5"/>
  <c r="I100" i="5"/>
  <c r="J100" i="5"/>
  <c r="D101" i="5"/>
  <c r="E101" i="5"/>
  <c r="F101" i="5"/>
  <c r="G101" i="5"/>
  <c r="H101" i="5"/>
  <c r="I101" i="5"/>
  <c r="J101" i="5"/>
  <c r="D102" i="5"/>
  <c r="E102" i="5"/>
  <c r="F102" i="5"/>
  <c r="G102" i="5"/>
  <c r="H102" i="5"/>
  <c r="I102" i="5"/>
  <c r="J102" i="5"/>
  <c r="D103" i="5"/>
  <c r="E103" i="5"/>
  <c r="F103" i="5"/>
  <c r="G103" i="5"/>
  <c r="H103" i="5"/>
  <c r="I103" i="5"/>
  <c r="J103" i="5"/>
  <c r="D104" i="5"/>
  <c r="E104" i="5"/>
  <c r="F104" i="5"/>
  <c r="G104" i="5"/>
  <c r="H104" i="5"/>
  <c r="I104" i="5"/>
  <c r="J104" i="5"/>
  <c r="D105" i="5"/>
  <c r="E105" i="5"/>
  <c r="F105" i="5"/>
  <c r="G105" i="5"/>
  <c r="H105" i="5"/>
  <c r="I105" i="5"/>
  <c r="J105" i="5"/>
  <c r="D106" i="5"/>
  <c r="E106" i="5"/>
  <c r="F106" i="5"/>
  <c r="G106" i="5"/>
  <c r="H106" i="5"/>
  <c r="I106" i="5"/>
  <c r="J106" i="5"/>
  <c r="D107" i="5"/>
  <c r="E107" i="5"/>
  <c r="F107" i="5"/>
  <c r="G107" i="5"/>
  <c r="H107" i="5"/>
  <c r="I107" i="5"/>
  <c r="J107" i="5"/>
  <c r="C9" i="5"/>
  <c r="C8"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E7" i="5"/>
  <c r="Q39" i="1" l="1"/>
  <c r="I44" i="1"/>
  <c r="D7" i="5"/>
  <c r="F7" i="5"/>
  <c r="G7" i="5"/>
  <c r="H7" i="5"/>
  <c r="I7" i="5"/>
  <c r="J7" i="5"/>
  <c r="C7" i="5"/>
  <c r="B35" i="4" l="1"/>
  <c r="B36" i="4"/>
  <c r="B30" i="7" l="1"/>
  <c r="B31" i="7"/>
  <c r="B32" i="7"/>
  <c r="B33" i="7"/>
  <c r="B34" i="7"/>
  <c r="B35" i="7"/>
  <c r="B36" i="7"/>
  <c r="B37" i="7"/>
  <c r="B38" i="7"/>
  <c r="B39" i="7"/>
  <c r="B40" i="7"/>
  <c r="B41" i="7" l="1"/>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K93" i="5" l="1"/>
  <c r="AC93" i="5"/>
  <c r="T93" i="5"/>
  <c r="K73" i="5"/>
  <c r="AC73" i="5"/>
  <c r="T73" i="5"/>
  <c r="K61" i="5"/>
  <c r="AC61" i="5"/>
  <c r="T61" i="5"/>
  <c r="K49" i="5"/>
  <c r="AC49" i="5"/>
  <c r="T49" i="5"/>
  <c r="K104" i="5"/>
  <c r="AC104" i="5"/>
  <c r="T104" i="5"/>
  <c r="K100" i="5"/>
  <c r="AC100" i="5"/>
  <c r="T100" i="5"/>
  <c r="K96" i="5"/>
  <c r="AC96" i="5"/>
  <c r="T96" i="5"/>
  <c r="K92" i="5"/>
  <c r="AC92" i="5"/>
  <c r="T92" i="5"/>
  <c r="K88" i="5"/>
  <c r="AC88" i="5"/>
  <c r="T88" i="5"/>
  <c r="K84" i="5"/>
  <c r="AC84" i="5"/>
  <c r="T84" i="5"/>
  <c r="K80" i="5"/>
  <c r="AC80" i="5"/>
  <c r="T80" i="5"/>
  <c r="K76" i="5"/>
  <c r="AC76" i="5"/>
  <c r="T76" i="5"/>
  <c r="K72" i="5"/>
  <c r="AC72" i="5"/>
  <c r="T72" i="5"/>
  <c r="K68" i="5"/>
  <c r="AC68" i="5"/>
  <c r="T68" i="5"/>
  <c r="K64" i="5"/>
  <c r="AC64" i="5"/>
  <c r="T64" i="5"/>
  <c r="K60" i="5"/>
  <c r="AC60" i="5"/>
  <c r="T60" i="5"/>
  <c r="K56" i="5"/>
  <c r="AC56" i="5"/>
  <c r="T56" i="5"/>
  <c r="K52" i="5"/>
  <c r="AC52" i="5"/>
  <c r="T52" i="5"/>
  <c r="K48" i="5"/>
  <c r="AC48" i="5"/>
  <c r="T48" i="5"/>
  <c r="K44" i="5"/>
  <c r="AC44" i="5"/>
  <c r="T44" i="5"/>
  <c r="K40" i="5"/>
  <c r="AC40" i="5"/>
  <c r="T40" i="5"/>
  <c r="K105" i="5"/>
  <c r="AC105" i="5"/>
  <c r="T105" i="5"/>
  <c r="K97" i="5"/>
  <c r="AC97" i="5"/>
  <c r="T97" i="5"/>
  <c r="K85" i="5"/>
  <c r="AC85" i="5"/>
  <c r="T85" i="5"/>
  <c r="K77" i="5"/>
  <c r="AC77" i="5"/>
  <c r="T77" i="5"/>
  <c r="K65" i="5"/>
  <c r="AC65" i="5"/>
  <c r="T65" i="5"/>
  <c r="K53" i="5"/>
  <c r="AC53" i="5"/>
  <c r="T53" i="5"/>
  <c r="K41" i="5"/>
  <c r="AC41" i="5"/>
  <c r="T41" i="5"/>
  <c r="K103" i="5"/>
  <c r="AC103" i="5"/>
  <c r="T103" i="5"/>
  <c r="K99" i="5"/>
  <c r="AC99" i="5"/>
  <c r="T99" i="5"/>
  <c r="K95" i="5"/>
  <c r="AC95" i="5"/>
  <c r="T95" i="5"/>
  <c r="K91" i="5"/>
  <c r="AC91" i="5"/>
  <c r="T91" i="5"/>
  <c r="K87" i="5"/>
  <c r="AC87" i="5"/>
  <c r="T87" i="5"/>
  <c r="K83" i="5"/>
  <c r="AC83" i="5"/>
  <c r="T83" i="5"/>
  <c r="K79" i="5"/>
  <c r="AC79" i="5"/>
  <c r="T79" i="5"/>
  <c r="K75" i="5"/>
  <c r="AC75" i="5"/>
  <c r="T75" i="5"/>
  <c r="K71" i="5"/>
  <c r="AC71" i="5"/>
  <c r="T71" i="5"/>
  <c r="K67" i="5"/>
  <c r="AC67" i="5"/>
  <c r="T67" i="5"/>
  <c r="K63" i="5"/>
  <c r="AC63" i="5"/>
  <c r="T63" i="5"/>
  <c r="K59" i="5"/>
  <c r="AC59" i="5"/>
  <c r="T59" i="5"/>
  <c r="K55" i="5"/>
  <c r="AC55" i="5"/>
  <c r="T55" i="5"/>
  <c r="K51" i="5"/>
  <c r="AC51" i="5"/>
  <c r="T51" i="5"/>
  <c r="K47" i="5"/>
  <c r="AC47" i="5"/>
  <c r="T47" i="5"/>
  <c r="K43" i="5"/>
  <c r="AC43" i="5"/>
  <c r="T43" i="5"/>
  <c r="K101" i="5"/>
  <c r="AC101" i="5"/>
  <c r="T101" i="5"/>
  <c r="K89" i="5"/>
  <c r="AC89" i="5"/>
  <c r="T89" i="5"/>
  <c r="K81" i="5"/>
  <c r="AC81" i="5"/>
  <c r="T81" i="5"/>
  <c r="K69" i="5"/>
  <c r="AC69" i="5"/>
  <c r="T69" i="5"/>
  <c r="K57" i="5"/>
  <c r="AC57" i="5"/>
  <c r="T57" i="5"/>
  <c r="K45" i="5"/>
  <c r="AC45" i="5"/>
  <c r="T45" i="5"/>
  <c r="K106" i="5"/>
  <c r="AC106" i="5"/>
  <c r="T106" i="5"/>
  <c r="K102" i="5"/>
  <c r="AC102" i="5"/>
  <c r="T102" i="5"/>
  <c r="K98" i="5"/>
  <c r="AC98" i="5"/>
  <c r="T98" i="5"/>
  <c r="K94" i="5"/>
  <c r="AC94" i="5"/>
  <c r="T94" i="5"/>
  <c r="K90" i="5"/>
  <c r="AC90" i="5"/>
  <c r="T90" i="5"/>
  <c r="K86" i="5"/>
  <c r="AC86" i="5"/>
  <c r="T86" i="5"/>
  <c r="K82" i="5"/>
  <c r="AC82" i="5"/>
  <c r="T82" i="5"/>
  <c r="K78" i="5"/>
  <c r="AC78" i="5"/>
  <c r="T78" i="5"/>
  <c r="K74" i="5"/>
  <c r="AC74" i="5"/>
  <c r="T74" i="5"/>
  <c r="K70" i="5"/>
  <c r="AC70" i="5"/>
  <c r="T70" i="5"/>
  <c r="K66" i="5"/>
  <c r="AC66" i="5"/>
  <c r="T66" i="5"/>
  <c r="K62" i="5"/>
  <c r="AC62" i="5"/>
  <c r="T62" i="5"/>
  <c r="K58" i="5"/>
  <c r="AC58" i="5"/>
  <c r="T58" i="5"/>
  <c r="K54" i="5"/>
  <c r="AC54" i="5"/>
  <c r="T54" i="5"/>
  <c r="K50" i="5"/>
  <c r="AC50" i="5"/>
  <c r="T50" i="5"/>
  <c r="K46" i="5"/>
  <c r="AC46" i="5"/>
  <c r="T46" i="5"/>
  <c r="K42" i="5"/>
  <c r="AC42" i="5"/>
  <c r="T42" i="5"/>
  <c r="J1" i="1"/>
  <c r="B107" i="4"/>
  <c r="A107" i="4"/>
  <c r="B39" i="4"/>
  <c r="A39" i="4"/>
  <c r="B38" i="4"/>
  <c r="A38" i="4"/>
  <c r="B37" i="4"/>
  <c r="A37" i="4"/>
  <c r="B107" i="7"/>
  <c r="A107" i="7"/>
  <c r="A39" i="7"/>
  <c r="A38" i="7"/>
  <c r="A37" i="7"/>
  <c r="B107" i="5"/>
  <c r="A107" i="5"/>
  <c r="B39" i="5"/>
  <c r="A39" i="5"/>
  <c r="B38" i="5"/>
  <c r="A38" i="5"/>
  <c r="B37" i="5"/>
  <c r="A37" i="5"/>
  <c r="J2" i="7"/>
  <c r="J2" i="4"/>
  <c r="O2" i="5"/>
  <c r="K37" i="5" l="1"/>
  <c r="AC37" i="5"/>
  <c r="T37" i="5"/>
  <c r="K39" i="5"/>
  <c r="AC39" i="5"/>
  <c r="T39" i="5"/>
  <c r="K38" i="5"/>
  <c r="AC38" i="5"/>
  <c r="T38" i="5"/>
  <c r="K107" i="5"/>
  <c r="AC107" i="5"/>
  <c r="T107" i="5"/>
  <c r="G4" i="1"/>
  <c r="L4" i="1" s="1"/>
  <c r="G3" i="1"/>
  <c r="G2" i="1" l="1"/>
  <c r="A30" i="7" l="1"/>
  <c r="A31" i="7"/>
  <c r="A32" i="7"/>
  <c r="A33" i="7"/>
  <c r="A34" i="7"/>
  <c r="B29" i="7"/>
  <c r="B25" i="7"/>
  <c r="B26" i="7"/>
  <c r="B27" i="7"/>
  <c r="B28" i="7"/>
  <c r="A25" i="7"/>
  <c r="A26" i="7"/>
  <c r="A27" i="7"/>
  <c r="A28" i="7"/>
  <c r="A29" i="7"/>
  <c r="B24" i="4"/>
  <c r="B25" i="4"/>
  <c r="B26" i="4"/>
  <c r="B27" i="4"/>
  <c r="B28" i="4"/>
  <c r="B29" i="4"/>
  <c r="B30" i="4"/>
  <c r="B31" i="4"/>
  <c r="B32" i="4"/>
  <c r="B33" i="4"/>
  <c r="B34" i="4"/>
  <c r="A33" i="4"/>
  <c r="A34" i="4"/>
  <c r="A35" i="4"/>
  <c r="A24" i="4"/>
  <c r="A25" i="4"/>
  <c r="A26" i="4"/>
  <c r="A27" i="4"/>
  <c r="A28" i="4"/>
  <c r="A29" i="4"/>
  <c r="A30" i="4"/>
  <c r="A31" i="4"/>
  <c r="A32" i="4"/>
  <c r="B21" i="5"/>
  <c r="B22" i="5"/>
  <c r="B23" i="5"/>
  <c r="B24" i="5"/>
  <c r="B25" i="5"/>
  <c r="B26" i="5"/>
  <c r="B27" i="5"/>
  <c r="B28" i="5"/>
  <c r="B29" i="5"/>
  <c r="B30" i="5"/>
  <c r="B31" i="5"/>
  <c r="B32" i="5"/>
  <c r="B33" i="5"/>
  <c r="B34" i="5"/>
  <c r="B35" i="5"/>
  <c r="A26" i="5"/>
  <c r="A27" i="5"/>
  <c r="A28" i="5"/>
  <c r="A29" i="5"/>
  <c r="A30" i="5"/>
  <c r="A31" i="5"/>
  <c r="A32" i="5"/>
  <c r="A33" i="5"/>
  <c r="A34" i="5"/>
  <c r="A35" i="5"/>
  <c r="K31" i="5" l="1"/>
  <c r="AC31" i="5"/>
  <c r="T31" i="5"/>
  <c r="K27" i="5"/>
  <c r="AC27" i="5"/>
  <c r="T27" i="5"/>
  <c r="K34" i="5"/>
  <c r="AC34" i="5"/>
  <c r="T34" i="5"/>
  <c r="K30" i="5"/>
  <c r="AC30" i="5"/>
  <c r="T30" i="5"/>
  <c r="K26" i="5"/>
  <c r="AC26" i="5"/>
  <c r="T26" i="5"/>
  <c r="K22" i="5"/>
  <c r="AC22" i="5"/>
  <c r="T22" i="5"/>
  <c r="K33" i="5"/>
  <c r="AC33" i="5"/>
  <c r="T33" i="5"/>
  <c r="K29" i="5"/>
  <c r="AC29" i="5"/>
  <c r="T29" i="5"/>
  <c r="K25" i="5"/>
  <c r="AC25" i="5"/>
  <c r="T25" i="5"/>
  <c r="K21" i="5"/>
  <c r="AC21" i="5"/>
  <c r="T21" i="5"/>
  <c r="K32" i="5"/>
  <c r="AC32" i="5"/>
  <c r="T32" i="5"/>
  <c r="K28" i="5"/>
  <c r="AC28" i="5"/>
  <c r="T28" i="5"/>
  <c r="K24" i="5"/>
  <c r="AC24" i="5"/>
  <c r="T24" i="5"/>
  <c r="K35" i="5"/>
  <c r="AC35" i="5"/>
  <c r="T35" i="5"/>
  <c r="K23" i="5"/>
  <c r="AC23" i="5"/>
  <c r="T23" i="5"/>
  <c r="J1" i="7"/>
  <c r="E2" i="7"/>
  <c r="O1" i="5"/>
  <c r="J1" i="4" l="1"/>
  <c r="E2" i="4"/>
  <c r="J2" i="5"/>
  <c r="A36" i="7" l="1"/>
  <c r="A3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B9" i="7"/>
  <c r="A9" i="7"/>
  <c r="B8" i="7"/>
  <c r="A8" i="7"/>
  <c r="B7" i="7"/>
  <c r="A7" i="7"/>
  <c r="A36"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A8" i="5"/>
  <c r="B8" i="5"/>
  <c r="A9" i="5"/>
  <c r="B9" i="5"/>
  <c r="A10" i="5"/>
  <c r="B10" i="5"/>
  <c r="A11" i="5"/>
  <c r="B11" i="5"/>
  <c r="A12" i="5"/>
  <c r="B12" i="5"/>
  <c r="A13" i="5"/>
  <c r="B13" i="5"/>
  <c r="A14" i="5"/>
  <c r="B14" i="5"/>
  <c r="A15" i="5"/>
  <c r="B15" i="5"/>
  <c r="A16" i="5"/>
  <c r="B16" i="5"/>
  <c r="A17" i="5"/>
  <c r="B17" i="5"/>
  <c r="A18" i="5"/>
  <c r="B18" i="5"/>
  <c r="A19" i="5"/>
  <c r="B19" i="5"/>
  <c r="A20" i="5"/>
  <c r="B20" i="5"/>
  <c r="A21" i="5"/>
  <c r="A22" i="5"/>
  <c r="A23" i="5"/>
  <c r="A24" i="5"/>
  <c r="A25" i="5"/>
  <c r="A36" i="5"/>
  <c r="B36" i="5"/>
  <c r="B7" i="5"/>
  <c r="A7" i="5"/>
  <c r="I18" i="1" l="1"/>
  <c r="G19" i="1"/>
  <c r="G15" i="1"/>
  <c r="E19" i="1"/>
  <c r="I15" i="1"/>
  <c r="L17" i="2"/>
  <c r="L21" i="2"/>
  <c r="G12" i="1"/>
  <c r="L24" i="2"/>
  <c r="G18" i="1"/>
  <c r="G14" i="1"/>
  <c r="I19" i="1"/>
  <c r="I14" i="1"/>
  <c r="L18" i="2"/>
  <c r="L22" i="2"/>
  <c r="I16" i="1"/>
  <c r="I12" i="1"/>
  <c r="G17" i="1"/>
  <c r="G13" i="1"/>
  <c r="I17" i="1"/>
  <c r="I13" i="1"/>
  <c r="L19" i="2"/>
  <c r="L23" i="2"/>
  <c r="G16" i="1"/>
  <c r="L20" i="2"/>
  <c r="E14" i="1"/>
  <c r="E15" i="1"/>
  <c r="L10" i="2"/>
  <c r="L9" i="2"/>
  <c r="L13" i="2"/>
  <c r="L14" i="2"/>
  <c r="L16" i="2"/>
  <c r="E16" i="1"/>
  <c r="E17" i="1"/>
  <c r="L8" i="2"/>
  <c r="L15" i="2"/>
  <c r="L12" i="2"/>
  <c r="E12" i="1"/>
  <c r="E13" i="1"/>
  <c r="L11" i="2"/>
  <c r="E18" i="1"/>
  <c r="L7" i="2"/>
  <c r="D8" i="1" s="1"/>
  <c r="I23" i="2"/>
  <c r="I24" i="2"/>
  <c r="H22" i="2"/>
  <c r="H24" i="2"/>
  <c r="J24" i="2" s="1"/>
  <c r="I22" i="2"/>
  <c r="H23" i="2"/>
  <c r="I21" i="2"/>
  <c r="H21" i="2"/>
  <c r="K7" i="5"/>
  <c r="AC7" i="5"/>
  <c r="I7" i="2" s="1"/>
  <c r="K20" i="5"/>
  <c r="H20" i="2" s="1"/>
  <c r="J20" i="2" s="1"/>
  <c r="AC20" i="5"/>
  <c r="I20" i="2" s="1"/>
  <c r="T20" i="5"/>
  <c r="K18" i="5"/>
  <c r="H18" i="2" s="1"/>
  <c r="AC18" i="5"/>
  <c r="I18" i="2" s="1"/>
  <c r="T18" i="5"/>
  <c r="K16" i="5"/>
  <c r="H16" i="2" s="1"/>
  <c r="AC16" i="5"/>
  <c r="I16" i="2" s="1"/>
  <c r="T16" i="5"/>
  <c r="K14" i="5"/>
  <c r="H14" i="2" s="1"/>
  <c r="AC14" i="5"/>
  <c r="I14" i="2" s="1"/>
  <c r="T14" i="5"/>
  <c r="K12" i="5"/>
  <c r="H12" i="2" s="1"/>
  <c r="J12" i="2" s="1"/>
  <c r="AC12" i="5"/>
  <c r="I12" i="2" s="1"/>
  <c r="T12" i="5"/>
  <c r="K10" i="5"/>
  <c r="H10" i="2" s="1"/>
  <c r="J10" i="2" s="1"/>
  <c r="AC10" i="5"/>
  <c r="I10" i="2" s="1"/>
  <c r="T10" i="5"/>
  <c r="K8" i="5"/>
  <c r="H8" i="2" s="1"/>
  <c r="J8" i="2" s="1"/>
  <c r="AC8" i="5"/>
  <c r="T8" i="5"/>
  <c r="K36" i="5"/>
  <c r="AC36" i="5"/>
  <c r="T36" i="5"/>
  <c r="I33" i="1"/>
  <c r="H34" i="1"/>
  <c r="H30" i="1"/>
  <c r="G31" i="1"/>
  <c r="Q31" i="1" s="1"/>
  <c r="E32" i="1"/>
  <c r="D31" i="1"/>
  <c r="B31" i="1"/>
  <c r="B30" i="1"/>
  <c r="I30" i="1"/>
  <c r="E33" i="1"/>
  <c r="B32" i="1"/>
  <c r="I32" i="1"/>
  <c r="H33" i="1"/>
  <c r="G34" i="1"/>
  <c r="K34" i="1" s="1"/>
  <c r="E31" i="1"/>
  <c r="D34" i="1"/>
  <c r="B34" i="1"/>
  <c r="G30" i="1"/>
  <c r="I34" i="1"/>
  <c r="G32" i="1"/>
  <c r="K32" i="1" s="1"/>
  <c r="D32" i="1"/>
  <c r="I31" i="1"/>
  <c r="H32" i="1"/>
  <c r="G33" i="1"/>
  <c r="K33" i="1" s="1"/>
  <c r="E34" i="1"/>
  <c r="D33" i="1"/>
  <c r="B33" i="1"/>
  <c r="E30" i="1"/>
  <c r="H31" i="1"/>
  <c r="D30" i="1"/>
  <c r="K19" i="5"/>
  <c r="H19" i="2" s="1"/>
  <c r="J19" i="2" s="1"/>
  <c r="AC19" i="5"/>
  <c r="I19" i="2" s="1"/>
  <c r="T19" i="5"/>
  <c r="K17" i="5"/>
  <c r="H17" i="2" s="1"/>
  <c r="J17" i="2" s="1"/>
  <c r="AC17" i="5"/>
  <c r="I17" i="2" s="1"/>
  <c r="T17" i="5"/>
  <c r="K15" i="5"/>
  <c r="H15" i="2" s="1"/>
  <c r="AC15" i="5"/>
  <c r="I15" i="2" s="1"/>
  <c r="T15" i="5"/>
  <c r="K13" i="5"/>
  <c r="H13" i="2" s="1"/>
  <c r="AC13" i="5"/>
  <c r="I13" i="2" s="1"/>
  <c r="T13" i="5"/>
  <c r="K11" i="5"/>
  <c r="H11" i="2" s="1"/>
  <c r="AC11" i="5"/>
  <c r="I11" i="2" s="1"/>
  <c r="T11" i="5"/>
  <c r="K9" i="5"/>
  <c r="H9" i="2" s="1"/>
  <c r="J9" i="2" s="1"/>
  <c r="AC9" i="5"/>
  <c r="I9" i="2" s="1"/>
  <c r="T9" i="5"/>
  <c r="F25" i="1"/>
  <c r="B24" i="1"/>
  <c r="B25" i="1"/>
  <c r="H24" i="1"/>
  <c r="H25" i="1"/>
  <c r="F24" i="1"/>
  <c r="F26" i="1" s="1"/>
  <c r="T7" i="5"/>
  <c r="J13" i="2" l="1"/>
  <c r="J18" i="2"/>
  <c r="J23" i="2"/>
  <c r="J21" i="2"/>
  <c r="J22" i="2"/>
  <c r="J11" i="2"/>
  <c r="J16" i="2"/>
  <c r="J15" i="2"/>
  <c r="J14" i="2"/>
  <c r="G20" i="1"/>
  <c r="Q30" i="1"/>
  <c r="I8" i="2"/>
  <c r="I20" i="1"/>
  <c r="H26" i="1"/>
  <c r="L26" i="1" s="1"/>
  <c r="K30" i="1"/>
  <c r="K31" i="1"/>
  <c r="E20" i="1"/>
  <c r="H7" i="2"/>
  <c r="C6" i="1" s="1"/>
  <c r="L39" i="1"/>
  <c r="K39" i="1"/>
  <c r="O39" i="1"/>
  <c r="N39" i="1"/>
  <c r="R39" i="1"/>
  <c r="M39" i="1"/>
  <c r="P39" i="1"/>
  <c r="H44" i="1"/>
  <c r="P40" i="1"/>
  <c r="O40" i="1"/>
  <c r="Q40" i="1"/>
  <c r="K40" i="1"/>
  <c r="R40" i="1"/>
  <c r="M40" i="1"/>
  <c r="N40" i="1"/>
  <c r="L40" i="1"/>
  <c r="P41" i="1"/>
  <c r="L41" i="1"/>
  <c r="O41" i="1"/>
  <c r="K41" i="1"/>
  <c r="Q41" i="1"/>
  <c r="R41" i="1"/>
  <c r="N41" i="1"/>
  <c r="M41" i="1"/>
  <c r="R42" i="1"/>
  <c r="N42" i="1"/>
  <c r="O42" i="1"/>
  <c r="K42" i="1"/>
  <c r="Q42" i="1"/>
  <c r="M42" i="1"/>
  <c r="P42" i="1"/>
  <c r="L42" i="1"/>
  <c r="P43" i="1"/>
  <c r="L43" i="1"/>
  <c r="O43" i="1"/>
  <c r="K43" i="1"/>
  <c r="Q43" i="1"/>
  <c r="R43" i="1"/>
  <c r="N43" i="1"/>
  <c r="M43" i="1"/>
  <c r="P33" i="1"/>
  <c r="L33" i="1"/>
  <c r="N33" i="1"/>
  <c r="M33" i="1"/>
  <c r="O33" i="1"/>
  <c r="R33" i="1"/>
  <c r="Q33" i="1"/>
  <c r="O30" i="1"/>
  <c r="N30" i="1"/>
  <c r="M30" i="1"/>
  <c r="L30" i="1"/>
  <c r="R30" i="1"/>
  <c r="P30" i="1"/>
  <c r="Q32" i="1"/>
  <c r="M32" i="1"/>
  <c r="L32" i="1"/>
  <c r="R32" i="1"/>
  <c r="P32" i="1"/>
  <c r="O32" i="1"/>
  <c r="N32" i="1"/>
  <c r="R31" i="1"/>
  <c r="N31" i="1"/>
  <c r="P31" i="1"/>
  <c r="O31" i="1"/>
  <c r="M31" i="1"/>
  <c r="L31" i="1"/>
  <c r="O34" i="1"/>
  <c r="Q34" i="1"/>
  <c r="P34" i="1"/>
  <c r="R34" i="1"/>
  <c r="N34" i="1"/>
  <c r="M34" i="1"/>
  <c r="L34" i="1"/>
  <c r="I35" i="1"/>
  <c r="H35" i="1"/>
  <c r="J7" i="2" l="1"/>
  <c r="D7" i="1" s="1"/>
  <c r="L35" i="1"/>
  <c r="K35" i="1"/>
  <c r="M44" i="1"/>
  <c r="K44" i="1"/>
  <c r="N44" i="1"/>
  <c r="O44" i="1"/>
  <c r="R44" i="1"/>
  <c r="L44" i="1"/>
  <c r="Q44" i="1"/>
  <c r="P44" i="1"/>
  <c r="R35" i="1"/>
  <c r="M35" i="1"/>
  <c r="O35" i="1"/>
  <c r="P35" i="1"/>
  <c r="N35" i="1"/>
  <c r="Q35" i="1"/>
  <c r="Q37" i="1" l="1"/>
  <c r="L18" i="1" s="1"/>
  <c r="Q47" i="1"/>
  <c r="M47" i="1"/>
  <c r="M37" i="1"/>
  <c r="L14" i="1" s="1"/>
  <c r="K47" i="1"/>
  <c r="K37" i="1"/>
  <c r="O47" i="1"/>
  <c r="O37" i="1"/>
  <c r="L16" i="1" s="1"/>
  <c r="N37" i="1"/>
  <c r="L15" i="1" s="1"/>
  <c r="N47" i="1"/>
  <c r="P47" i="1"/>
  <c r="P37" i="1"/>
  <c r="L17" i="1" s="1"/>
  <c r="R37" i="1"/>
  <c r="L19" i="1" s="1"/>
  <c r="R47" i="1"/>
  <c r="L37" i="1"/>
  <c r="L13" i="1" s="1"/>
  <c r="L47" i="1"/>
  <c r="L12" i="1" l="1"/>
  <c r="M12" i="1" s="1"/>
  <c r="M14" i="1"/>
  <c r="D14" i="1" s="1"/>
  <c r="M17" i="1"/>
  <c r="D17" i="1" s="1"/>
  <c r="M16" i="1"/>
  <c r="D16" i="1" s="1"/>
  <c r="M15" i="1"/>
  <c r="D15" i="1" s="1"/>
  <c r="M13" i="1"/>
  <c r="M18" i="1"/>
  <c r="D18" i="1" s="1"/>
  <c r="K26" i="1"/>
  <c r="M19" i="1"/>
  <c r="D19" i="1" s="1"/>
  <c r="E8" i="1"/>
  <c r="D12" i="1" l="1"/>
  <c r="L20" i="1"/>
  <c r="E7" i="1" s="1"/>
  <c r="D13" i="1"/>
  <c r="M20" i="1"/>
  <c r="F6" i="1" l="1"/>
</calcChain>
</file>

<file path=xl/comments1.xml><?xml version="1.0" encoding="utf-8"?>
<comments xmlns="http://schemas.openxmlformats.org/spreadsheetml/2006/main">
  <authors>
    <author>作成者</author>
  </authors>
  <commentList>
    <comment ref="U4" authorId="0" shapeId="0">
      <text>
        <r>
          <rPr>
            <b/>
            <sz val="10"/>
            <color indexed="81"/>
            <rFont val="游ゴシック"/>
            <family val="3"/>
            <charset val="128"/>
            <scheme val="minor"/>
          </rPr>
          <t>前年度末日までに修了した研修で要件を満たす職員については、入力不要です。</t>
        </r>
      </text>
    </comment>
  </commentList>
</comments>
</file>

<file path=xl/comments2.xml><?xml version="1.0" encoding="utf-8"?>
<comments xmlns="http://schemas.openxmlformats.org/spreadsheetml/2006/main">
  <authors>
    <author>作成者</author>
  </authors>
  <commentList>
    <comment ref="C5" authorId="0" shapeId="0">
      <text>
        <r>
          <rPr>
            <b/>
            <sz val="11"/>
            <color indexed="81"/>
            <rFont val="游ゴシック"/>
            <family val="3"/>
            <charset val="128"/>
            <scheme val="minor"/>
          </rPr>
          <t>前年度末日までに修了した研修で要件を満たす職員については、入力不要です。</t>
        </r>
      </text>
    </comment>
  </commentList>
</comments>
</file>

<file path=xl/sharedStrings.xml><?xml version="1.0" encoding="utf-8"?>
<sst xmlns="http://schemas.openxmlformats.org/spreadsheetml/2006/main" count="445" uniqueCount="190">
  <si>
    <t>（様式１）</t>
    <rPh sb="1" eb="3">
      <t>ヨウシキ</t>
    </rPh>
    <phoneticPr fontId="1"/>
  </si>
  <si>
    <t>氏名</t>
    <rPh sb="0" eb="2">
      <t>シメイ</t>
    </rPh>
    <phoneticPr fontId="1"/>
  </si>
  <si>
    <t>職名</t>
    <rPh sb="0" eb="2">
      <t>ショクメイ</t>
    </rPh>
    <phoneticPr fontId="1"/>
  </si>
  <si>
    <t>研修受講履歴一覧（個票）</t>
    <rPh sb="0" eb="2">
      <t>ケンシュウ</t>
    </rPh>
    <rPh sb="2" eb="4">
      <t>ジュコウ</t>
    </rPh>
    <rPh sb="4" eb="6">
      <t>リレキ</t>
    </rPh>
    <rPh sb="6" eb="8">
      <t>イチラン</t>
    </rPh>
    <rPh sb="9" eb="11">
      <t>コヒョウ</t>
    </rPh>
    <phoneticPr fontId="1"/>
  </si>
  <si>
    <t>時間</t>
    <rPh sb="0" eb="2">
      <t>ジカン</t>
    </rPh>
    <phoneticPr fontId="1"/>
  </si>
  <si>
    <t>職員管理番号</t>
    <rPh sb="0" eb="2">
      <t>ショクイン</t>
    </rPh>
    <rPh sb="2" eb="4">
      <t>カンリ</t>
    </rPh>
    <rPh sb="4" eb="6">
      <t>バンゴウ</t>
    </rPh>
    <phoneticPr fontId="1"/>
  </si>
  <si>
    <t>マネジメント分野以外</t>
    <rPh sb="6" eb="8">
      <t>ブンヤ</t>
    </rPh>
    <rPh sb="8" eb="10">
      <t>イガイ</t>
    </rPh>
    <phoneticPr fontId="1"/>
  </si>
  <si>
    <t>マネジメント分野</t>
    <rPh sb="6" eb="8">
      <t>ブンヤ</t>
    </rPh>
    <phoneticPr fontId="1"/>
  </si>
  <si>
    <t>左記のうち園内研修</t>
    <rPh sb="0" eb="2">
      <t>サキ</t>
    </rPh>
    <rPh sb="5" eb="6">
      <t>エン</t>
    </rPh>
    <rPh sb="6" eb="7">
      <t>ナイ</t>
    </rPh>
    <rPh sb="7" eb="9">
      <t>ケンシュウ</t>
    </rPh>
    <phoneticPr fontId="1"/>
  </si>
  <si>
    <t>研修分野</t>
    <rPh sb="0" eb="2">
      <t>ケンシュウ</t>
    </rPh>
    <rPh sb="2" eb="4">
      <t>ブンヤ</t>
    </rPh>
    <phoneticPr fontId="1"/>
  </si>
  <si>
    <t>乳児保育</t>
    <rPh sb="0" eb="2">
      <t>ニュウジ</t>
    </rPh>
    <rPh sb="2" eb="4">
      <t>ホイク</t>
    </rPh>
    <phoneticPr fontId="1"/>
  </si>
  <si>
    <t>幼児教育</t>
    <rPh sb="0" eb="2">
      <t>ヨウジ</t>
    </rPh>
    <rPh sb="2" eb="4">
      <t>キョウイク</t>
    </rPh>
    <phoneticPr fontId="1"/>
  </si>
  <si>
    <t>障害児保育</t>
    <rPh sb="0" eb="2">
      <t>ショウガイ</t>
    </rPh>
    <rPh sb="2" eb="3">
      <t>ジ</t>
    </rPh>
    <rPh sb="3" eb="5">
      <t>ホイク</t>
    </rPh>
    <phoneticPr fontId="1"/>
  </si>
  <si>
    <t>食育・アレルギー対応</t>
    <rPh sb="0" eb="2">
      <t>ショクイク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</si>
  <si>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</si>
  <si>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</si>
  <si>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マネジメント</t>
    <phoneticPr fontId="1"/>
  </si>
  <si>
    <t>保育実践</t>
    <rPh sb="0" eb="2">
      <t>ホイク</t>
    </rPh>
    <rPh sb="2" eb="4">
      <t>ジッセン</t>
    </rPh>
    <phoneticPr fontId="1"/>
  </si>
  <si>
    <t>所有する証明書等の名称</t>
    <rPh sb="0" eb="2">
      <t>ショユウ</t>
    </rPh>
    <rPh sb="4" eb="7">
      <t>ショウメイショ</t>
    </rPh>
    <rPh sb="7" eb="8">
      <t>トウ</t>
    </rPh>
    <rPh sb="9" eb="11">
      <t>メイショウ</t>
    </rPh>
    <phoneticPr fontId="1"/>
  </si>
  <si>
    <t>小計（時間）</t>
    <rPh sb="0" eb="2">
      <t>ショウケイ</t>
    </rPh>
    <rPh sb="3" eb="5">
      <t>ジカン</t>
    </rPh>
    <phoneticPr fontId="1"/>
  </si>
  <si>
    <t>研修名</t>
    <rPh sb="0" eb="2">
      <t>ケンシュウ</t>
    </rPh>
    <rPh sb="2" eb="3">
      <t>メイ</t>
    </rPh>
    <phoneticPr fontId="1"/>
  </si>
  <si>
    <t>分野・テーマ等</t>
    <rPh sb="0" eb="2">
      <t>ブンヤ</t>
    </rPh>
    <rPh sb="6" eb="7">
      <t>トウ</t>
    </rPh>
    <phoneticPr fontId="1"/>
  </si>
  <si>
    <t>主催者名</t>
    <rPh sb="0" eb="3">
      <t>シュサイシャ</t>
    </rPh>
    <rPh sb="3" eb="4">
      <t>メイ</t>
    </rPh>
    <phoneticPr fontId="1"/>
  </si>
  <si>
    <t>施設名：</t>
    <rPh sb="0" eb="2">
      <t>シセツ</t>
    </rPh>
    <rPh sb="2" eb="3">
      <t>メイ</t>
    </rPh>
    <phoneticPr fontId="1"/>
  </si>
  <si>
    <t>マネジメント</t>
    <phoneticPr fontId="1"/>
  </si>
  <si>
    <t>左記のうち
園内研修</t>
    <rPh sb="0" eb="2">
      <t>サキ</t>
    </rPh>
    <rPh sb="6" eb="7">
      <t>エン</t>
    </rPh>
    <rPh sb="7" eb="8">
      <t>ナイ</t>
    </rPh>
    <rPh sb="8" eb="10">
      <t>ケンシュウ</t>
    </rPh>
    <phoneticPr fontId="1"/>
  </si>
  <si>
    <t>左記のうち
園内研修</t>
    <rPh sb="0" eb="2">
      <t>サキ</t>
    </rPh>
    <rPh sb="6" eb="10">
      <t>エンナイケンシュウ</t>
    </rPh>
    <phoneticPr fontId="1"/>
  </si>
  <si>
    <t>（自動計算）</t>
    <rPh sb="1" eb="3">
      <t>ジドウ</t>
    </rPh>
    <rPh sb="3" eb="5">
      <t>ケイサン</t>
    </rPh>
    <phoneticPr fontId="1"/>
  </si>
  <si>
    <t>ⅰ保育士等キャリアアップ研修</t>
    <rPh sb="1" eb="3">
      <t>ホイク</t>
    </rPh>
    <rPh sb="3" eb="4">
      <t>シ</t>
    </rPh>
    <rPh sb="4" eb="5">
      <t>トウ</t>
    </rPh>
    <rPh sb="12" eb="14">
      <t>ケンシュウ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</si>
  <si>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</si>
  <si>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</si>
  <si>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</si>
  <si>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</si>
  <si>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</si>
  <si>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</si>
  <si>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</si>
  <si>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</si>
  <si>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保健衛生・
安全対策</t>
    <rPh sb="0" eb="2">
      <t>ホケン</t>
    </rPh>
    <rPh sb="2" eb="4">
      <t>エイセイ</t>
    </rPh>
    <rPh sb="6" eb="8">
      <t>アンゼン</t>
    </rPh>
    <rPh sb="8" eb="10">
      <t>タイサク</t>
    </rPh>
    <phoneticPr fontId="1"/>
  </si>
  <si>
    <t>保護者支援・
子育て対策</t>
    <rPh sb="0" eb="5">
      <t>ホゴシャシエン</t>
    </rPh>
    <rPh sb="7" eb="9">
      <t>コソダ</t>
    </rPh>
    <rPh sb="10" eb="12">
      <t>タイサク</t>
    </rPh>
    <phoneticPr fontId="1"/>
  </si>
  <si>
    <t>要領１(４)
該当</t>
    <rPh sb="0" eb="2">
      <t>ヨウリョウ</t>
    </rPh>
    <rPh sb="7" eb="9">
      <t>ガイトウ</t>
    </rPh>
    <phoneticPr fontId="1"/>
  </si>
  <si>
    <t>内マネジメント分野</t>
    <rPh sb="0" eb="1">
      <t>ウチ</t>
    </rPh>
    <rPh sb="7" eb="9">
      <t>ブンヤ</t>
    </rPh>
    <phoneticPr fontId="1"/>
  </si>
  <si>
    <t>職員
管理番号</t>
    <rPh sb="0" eb="2">
      <t>ショクイン</t>
    </rPh>
    <rPh sb="3" eb="5">
      <t>カンリ</t>
    </rPh>
    <rPh sb="5" eb="7">
      <t>バンゴウ</t>
    </rPh>
    <phoneticPr fontId="1"/>
  </si>
  <si>
    <t>（選択）</t>
    <rPh sb="1" eb="3">
      <t>センタク</t>
    </rPh>
    <phoneticPr fontId="1"/>
  </si>
  <si>
    <t>※１</t>
    <phoneticPr fontId="1"/>
  </si>
  <si>
    <t>※３</t>
    <phoneticPr fontId="1"/>
  </si>
  <si>
    <t>（令和</t>
    <rPh sb="1" eb="3">
      <t>レイワ</t>
    </rPh>
    <phoneticPr fontId="1"/>
  </si>
  <si>
    <t>年度報告用）</t>
    <rPh sb="0" eb="2">
      <t>ネンド</t>
    </rPh>
    <rPh sb="2" eb="4">
      <t>ホウコク</t>
    </rPh>
    <rPh sb="4" eb="5">
      <t>ヨウ</t>
    </rPh>
    <phoneticPr fontId="1"/>
  </si>
  <si>
    <t>法人名</t>
    <rPh sb="0" eb="2">
      <t>ホウジン</t>
    </rPh>
    <rPh sb="2" eb="3">
      <t>メイ</t>
    </rPh>
    <phoneticPr fontId="1"/>
  </si>
  <si>
    <t>代表者名</t>
    <rPh sb="0" eb="3">
      <t>ダイヒョウシャ</t>
    </rPh>
    <rPh sb="3" eb="4">
      <t>メイ</t>
    </rPh>
    <phoneticPr fontId="1"/>
  </si>
  <si>
    <t>（様式２－１）</t>
    <rPh sb="1" eb="3">
      <t>ヨウシキ</t>
    </rPh>
    <phoneticPr fontId="1"/>
  </si>
  <si>
    <t>（様式２）</t>
    <rPh sb="1" eb="3">
      <t>ヨウシキ</t>
    </rPh>
    <phoneticPr fontId="1"/>
  </si>
  <si>
    <t>更新講習修了確認証明書</t>
    <phoneticPr fontId="1"/>
  </si>
  <si>
    <t>改正法附則第２条第３項第３号の確認証明書</t>
    <phoneticPr fontId="1"/>
  </si>
  <si>
    <t>更新講習修了証明書（履修証明書）</t>
    <phoneticPr fontId="1"/>
  </si>
  <si>
    <t>学力に関する証明書</t>
    <phoneticPr fontId="1"/>
  </si>
  <si>
    <t>教育委員会が発行する上位の免許状</t>
    <phoneticPr fontId="1"/>
  </si>
  <si>
    <t>（選択）</t>
    <rPh sb="1" eb="3">
      <t>センタク</t>
    </rPh>
    <phoneticPr fontId="1"/>
  </si>
  <si>
    <t>（様式２－３）</t>
    <rPh sb="1" eb="3">
      <t>ヨウシキ</t>
    </rPh>
    <phoneticPr fontId="1"/>
  </si>
  <si>
    <t>※園内研修の場合は、園内研修実施状況報告書（様式３）を提出すること。</t>
    <rPh sb="1" eb="2">
      <t>エン</t>
    </rPh>
    <rPh sb="2" eb="3">
      <t>ナイ</t>
    </rPh>
    <rPh sb="3" eb="5">
      <t>ケンシュウ</t>
    </rPh>
    <rPh sb="6" eb="8">
      <t>バアイ</t>
    </rPh>
    <rPh sb="10" eb="11">
      <t>エン</t>
    </rPh>
    <rPh sb="11" eb="12">
      <t>ナイ</t>
    </rPh>
    <rPh sb="12" eb="14">
      <t>ケンシュウ</t>
    </rPh>
    <rPh sb="14" eb="16">
      <t>ジッシ</t>
    </rPh>
    <rPh sb="16" eb="18">
      <t>ジョウキョウ</t>
    </rPh>
    <rPh sb="18" eb="21">
      <t>ホウコクショ</t>
    </rPh>
    <rPh sb="22" eb="24">
      <t>ヨウシキ</t>
    </rPh>
    <rPh sb="27" eb="29">
      <t>テイシュツ</t>
    </rPh>
    <phoneticPr fontId="1"/>
  </si>
  <si>
    <t>（様式２－２）</t>
    <rPh sb="1" eb="3">
      <t>ヨウシキ</t>
    </rPh>
    <phoneticPr fontId="1"/>
  </si>
  <si>
    <t>様式２から
自動反映</t>
    <rPh sb="0" eb="2">
      <t>ヨウシキ</t>
    </rPh>
    <rPh sb="6" eb="8">
      <t>ジドウ</t>
    </rPh>
    <rPh sb="8" eb="10">
      <t>ハンエイ</t>
    </rPh>
    <phoneticPr fontId="1"/>
  </si>
  <si>
    <t>様式２から
自動反映</t>
    <phoneticPr fontId="1"/>
  </si>
  <si>
    <t>様式２から
自動反映</t>
    <phoneticPr fontId="1"/>
  </si>
  <si>
    <t>（例）記載例　太郎</t>
    <rPh sb="1" eb="2">
      <t>レイ</t>
    </rPh>
    <rPh sb="3" eb="5">
      <t>キサイ</t>
    </rPh>
    <rPh sb="5" eb="6">
      <t>レイ</t>
    </rPh>
    <rPh sb="7" eb="9">
      <t>タロウ</t>
    </rPh>
    <phoneticPr fontId="1"/>
  </si>
  <si>
    <t>計</t>
    <rPh sb="0" eb="1">
      <t>ケイ</t>
    </rPh>
    <phoneticPr fontId="1"/>
  </si>
  <si>
    <t>合計時間</t>
    <rPh sb="0" eb="2">
      <t>ゴウケイ</t>
    </rPh>
    <rPh sb="2" eb="4">
      <t>ジカン</t>
    </rPh>
    <phoneticPr fontId="1"/>
  </si>
  <si>
    <t>更新講習修了確認証明書</t>
  </si>
  <si>
    <t>内マネ
時間計</t>
    <rPh sb="0" eb="1">
      <t>ウチ</t>
    </rPh>
    <rPh sb="4" eb="6">
      <t>ジカン</t>
    </rPh>
    <rPh sb="6" eb="7">
      <t>ケイ</t>
    </rPh>
    <phoneticPr fontId="1"/>
  </si>
  <si>
    <t>内マネジメント
時間</t>
    <rPh sb="0" eb="1">
      <t>ウチ</t>
    </rPh>
    <rPh sb="8" eb="10">
      <t>ジカン</t>
    </rPh>
    <phoneticPr fontId="1"/>
  </si>
  <si>
    <t>内マネジメント
時間合計</t>
    <rPh sb="0" eb="1">
      <t>ウチ</t>
    </rPh>
    <rPh sb="8" eb="10">
      <t>ジカン</t>
    </rPh>
    <rPh sb="10" eb="12">
      <t>ゴウケイ</t>
    </rPh>
    <phoneticPr fontId="1"/>
  </si>
  <si>
    <t>○○研修</t>
    <rPh sb="2" eb="4">
      <t>ケンシュウ</t>
    </rPh>
    <phoneticPr fontId="1"/>
  </si>
  <si>
    <t>□□研修</t>
    <rPh sb="2" eb="4">
      <t>ケンシュウ</t>
    </rPh>
    <phoneticPr fontId="1"/>
  </si>
  <si>
    <t>※「ⅲ上記以外の研修」に記載した研修がマネジメント分野に該当する場合は、「分野・テーマ等欄」に必ずマネジメント分野であることを記載すること。</t>
    <phoneticPr fontId="1"/>
  </si>
  <si>
    <t>施設名</t>
    <rPh sb="0" eb="2">
      <t>シセツ</t>
    </rPh>
    <rPh sb="2" eb="3">
      <t>メイ</t>
    </rPh>
    <phoneticPr fontId="1"/>
  </si>
  <si>
    <t>（令和</t>
    <rPh sb="1" eb="3">
      <t>レイワ</t>
    </rPh>
    <phoneticPr fontId="1"/>
  </si>
  <si>
    <t>年度提出分）</t>
    <rPh sb="0" eb="2">
      <t>ネンド</t>
    </rPh>
    <rPh sb="2" eb="4">
      <t>テイシュツ</t>
    </rPh>
    <rPh sb="4" eb="5">
      <t>フン</t>
    </rPh>
    <phoneticPr fontId="1"/>
  </si>
  <si>
    <t>（内訳）</t>
    <rPh sb="1" eb="3">
      <t>ウチワケ</t>
    </rPh>
    <phoneticPr fontId="1"/>
  </si>
  <si>
    <t>研修修了状況の内訳</t>
    <rPh sb="0" eb="2">
      <t>ケンシュウ</t>
    </rPh>
    <rPh sb="2" eb="4">
      <t>シュウリョウ</t>
    </rPh>
    <rPh sb="4" eb="6">
      <t>ジョウキョウ</t>
    </rPh>
    <rPh sb="7" eb="9">
      <t>ウチワケ</t>
    </rPh>
    <phoneticPr fontId="1"/>
  </si>
  <si>
    <t>副主幹保育教諭</t>
    <rPh sb="0" eb="3">
      <t>フクシュカン</t>
    </rPh>
    <rPh sb="3" eb="5">
      <t>ホイク</t>
    </rPh>
    <rPh sb="5" eb="7">
      <t>キョウユ</t>
    </rPh>
    <phoneticPr fontId="1"/>
  </si>
  <si>
    <t>マネジメント分野
以外</t>
    <rPh sb="6" eb="8">
      <t>ブンヤ</t>
    </rPh>
    <rPh sb="9" eb="11">
      <t>イガイ</t>
    </rPh>
    <phoneticPr fontId="1"/>
  </si>
  <si>
    <t>時間</t>
    <rPh sb="0" eb="2">
      <t>ジカン</t>
    </rPh>
    <phoneticPr fontId="1"/>
  </si>
  <si>
    <t>内
マネジメント</t>
    <rPh sb="0" eb="1">
      <t>ウチ</t>
    </rPh>
    <phoneticPr fontId="1"/>
  </si>
  <si>
    <t>【留意事項】</t>
    <rPh sb="1" eb="3">
      <t>リュウイ</t>
    </rPh>
    <rPh sb="3" eb="5">
      <t>ジコウ</t>
    </rPh>
    <phoneticPr fontId="1"/>
  </si>
  <si>
    <t>【その他注意事項】</t>
    <rPh sb="3" eb="4">
      <t>タ</t>
    </rPh>
    <rPh sb="4" eb="6">
      <t>チュウイ</t>
    </rPh>
    <rPh sb="6" eb="8">
      <t>ジコウ</t>
    </rPh>
    <phoneticPr fontId="1"/>
  </si>
  <si>
    <t>研修受講状況一覧表</t>
    <rPh sb="0" eb="2">
      <t>ケンシュウ</t>
    </rPh>
    <rPh sb="2" eb="4">
      <t>ジュコウ</t>
    </rPh>
    <rPh sb="4" eb="6">
      <t>ジョウキョウ</t>
    </rPh>
    <rPh sb="6" eb="9">
      <t>イチランヒョウ</t>
    </rPh>
    <phoneticPr fontId="1"/>
  </si>
  <si>
    <t>研修受講状況一覧表（保育士等キャリアアップ研修分）</t>
    <rPh sb="0" eb="2">
      <t>ケンシュウ</t>
    </rPh>
    <rPh sb="2" eb="4">
      <t>ジュコウ</t>
    </rPh>
    <rPh sb="4" eb="6">
      <t>ジョウキョウ</t>
    </rPh>
    <rPh sb="6" eb="9">
      <t>イチランヒョウ</t>
    </rPh>
    <rPh sb="10" eb="12">
      <t>ホイク</t>
    </rPh>
    <rPh sb="12" eb="13">
      <t>シ</t>
    </rPh>
    <rPh sb="13" eb="14">
      <t>トウ</t>
    </rPh>
    <rPh sb="21" eb="23">
      <t>ケンシュウ</t>
    </rPh>
    <rPh sb="23" eb="24">
      <t>フン</t>
    </rPh>
    <phoneticPr fontId="1"/>
  </si>
  <si>
    <t>研修受講状況一覧表（幼稚園免許更新講習等）</t>
    <rPh sb="0" eb="2">
      <t>ケンシュウ</t>
    </rPh>
    <rPh sb="2" eb="4">
      <t>ジュコウ</t>
    </rPh>
    <rPh sb="4" eb="6">
      <t>ジョウキョウ</t>
    </rPh>
    <rPh sb="6" eb="9">
      <t>イチランヒョウ</t>
    </rPh>
    <rPh sb="10" eb="13">
      <t>ヨウチエン</t>
    </rPh>
    <rPh sb="13" eb="15">
      <t>メンキョ</t>
    </rPh>
    <rPh sb="15" eb="17">
      <t>コウシン</t>
    </rPh>
    <rPh sb="17" eb="19">
      <t>コウシュウ</t>
    </rPh>
    <rPh sb="19" eb="20">
      <t>トウ</t>
    </rPh>
    <phoneticPr fontId="1"/>
  </si>
  <si>
    <t>研修受講状況一覧表（その他の研修）</t>
    <rPh sb="0" eb="2">
      <t>ケンシュウ</t>
    </rPh>
    <rPh sb="2" eb="4">
      <t>ジュコウ</t>
    </rPh>
    <rPh sb="4" eb="6">
      <t>ジョウキョウ</t>
    </rPh>
    <rPh sb="6" eb="9">
      <t>イチランヒョウ</t>
    </rPh>
    <rPh sb="12" eb="13">
      <t>タ</t>
    </rPh>
    <rPh sb="14" eb="16">
      <t>ケンシュウ</t>
    </rPh>
    <phoneticPr fontId="1"/>
  </si>
  <si>
    <t>・園内研修の場合は、園内研修実施状況報告書（様式３）を提出すること。</t>
    <phoneticPr fontId="1"/>
  </si>
  <si>
    <t>・修了証が発行されない研修の場合は、研修受講記録（個人管理用）（様式４）の写しを添付すること。</t>
    <rPh sb="27" eb="29">
      <t>カンリ</t>
    </rPh>
    <phoneticPr fontId="1"/>
  </si>
  <si>
    <t>※１　施設が発令している職名を入力してすること。</t>
    <rPh sb="3" eb="5">
      <t>シセツ</t>
    </rPh>
    <rPh sb="6" eb="8">
      <t>ハツレイ</t>
    </rPh>
    <rPh sb="12" eb="14">
      <t>ショクメイ</t>
    </rPh>
    <rPh sb="13" eb="14">
      <t>メイ</t>
    </rPh>
    <rPh sb="15" eb="17">
      <t>ニュウリョク</t>
    </rPh>
    <phoneticPr fontId="1"/>
  </si>
  <si>
    <t>上記について、すべての職員に対し確認を行い、相違ないことを証明します。</t>
    <rPh sb="16" eb="18">
      <t>カクニン</t>
    </rPh>
    <rPh sb="19" eb="20">
      <t>オコナ</t>
    </rPh>
    <rPh sb="22" eb="24">
      <t>ソウイ</t>
    </rPh>
    <phoneticPr fontId="1"/>
  </si>
  <si>
    <t>※修了証が発行されない研修の場合は、研修受講記録（個人管理用）（様式４）の写しを添付すること。</t>
    <rPh sb="1" eb="3">
      <t>シュウリョウ</t>
    </rPh>
    <rPh sb="3" eb="4">
      <t>ショウ</t>
    </rPh>
    <rPh sb="5" eb="7">
      <t>ハッコウ</t>
    </rPh>
    <rPh sb="11" eb="13">
      <t>ケンシュウ</t>
    </rPh>
    <rPh sb="14" eb="16">
      <t>バアイ</t>
    </rPh>
    <rPh sb="18" eb="20">
      <t>ケンシュウ</t>
    </rPh>
    <rPh sb="20" eb="22">
      <t>ジュコウ</t>
    </rPh>
    <rPh sb="22" eb="24">
      <t>キロク</t>
    </rPh>
    <rPh sb="25" eb="27">
      <t>コジン</t>
    </rPh>
    <rPh sb="27" eb="29">
      <t>カンリ</t>
    </rPh>
    <rPh sb="29" eb="30">
      <t>ヨウ</t>
    </rPh>
    <rPh sb="32" eb="34">
      <t>ヨウシキ</t>
    </rPh>
    <rPh sb="37" eb="38">
      <t>ウツ</t>
    </rPh>
    <rPh sb="40" eb="42">
      <t>テンプ</t>
    </rPh>
    <phoneticPr fontId="1"/>
  </si>
  <si>
    <t>管理番号を入力すると、各項目が反映されます</t>
    <rPh sb="0" eb="2">
      <t>カンリ</t>
    </rPh>
    <rPh sb="2" eb="4">
      <t>バンゴウ</t>
    </rPh>
    <rPh sb="5" eb="7">
      <t>ニュウリョク</t>
    </rPh>
    <rPh sb="11" eb="14">
      <t>カクコウモク</t>
    </rPh>
    <rPh sb="15" eb="17">
      <t>ハンエイ</t>
    </rPh>
    <phoneticPr fontId="1"/>
  </si>
  <si>
    <t>ⅱ旧免許状更新講習及び免許法認定講習</t>
    <rPh sb="1" eb="2">
      <t>キュウ</t>
    </rPh>
    <rPh sb="2" eb="5">
      <t>メンキョジョウ</t>
    </rPh>
    <phoneticPr fontId="1"/>
  </si>
  <si>
    <t>※「ⅱ旧免許状更新講習及び免許法認定講習」で受講した内容がマネジメント分野に該当する場合は、「マネジメント分野欄」に修了時間数を記載のうえ、受講した研修内容がマネジメント分野であることが確認できる書類を添付すること。</t>
    <rPh sb="3" eb="4">
      <t>キュウ</t>
    </rPh>
    <rPh sb="22" eb="24">
      <t>ジュコウ</t>
    </rPh>
    <rPh sb="26" eb="28">
      <t>ナイヨウ</t>
    </rPh>
    <rPh sb="58" eb="60">
      <t>シュウリョウ</t>
    </rPh>
    <rPh sb="60" eb="62">
      <t>ジカン</t>
    </rPh>
    <rPh sb="62" eb="63">
      <t>カズ</t>
    </rPh>
    <phoneticPr fontId="1"/>
  </si>
  <si>
    <t>うちマネジメント分野</t>
    <rPh sb="8" eb="10">
      <t>ブンヤ</t>
    </rPh>
    <phoneticPr fontId="1"/>
  </si>
  <si>
    <t>分野）</t>
    <rPh sb="0" eb="2">
      <t>ブンヤ</t>
    </rPh>
    <phoneticPr fontId="1"/>
  </si>
  <si>
    <t>※園内研修の場合は○</t>
    <rPh sb="1" eb="2">
      <t>エン</t>
    </rPh>
    <rPh sb="2" eb="3">
      <t>ナイ</t>
    </rPh>
    <rPh sb="3" eb="5">
      <t>ケンシュウ</t>
    </rPh>
    <rPh sb="6" eb="8">
      <t>バアイ</t>
    </rPh>
    <phoneticPr fontId="1"/>
  </si>
  <si>
    <t>分野・テーマ等</t>
    <phoneticPr fontId="1"/>
  </si>
  <si>
    <t>主催者名</t>
    <rPh sb="0" eb="3">
      <t>シュサイシャ</t>
    </rPh>
    <rPh sb="3" eb="4">
      <t>メイ</t>
    </rPh>
    <phoneticPr fontId="1"/>
  </si>
  <si>
    <t>※園内研修の場合は○</t>
    <phoneticPr fontId="1"/>
  </si>
  <si>
    <t>○</t>
  </si>
  <si>
    <t>○</t>
    <phoneticPr fontId="1"/>
  </si>
  <si>
    <t>×</t>
    <phoneticPr fontId="1"/>
  </si>
  <si>
    <t>施設区分</t>
    <rPh sb="0" eb="2">
      <t>シセツ</t>
    </rPh>
    <rPh sb="2" eb="4">
      <t>クブン</t>
    </rPh>
    <phoneticPr fontId="1"/>
  </si>
  <si>
    <t>幼保連携型認定こども園</t>
    <rPh sb="0" eb="2">
      <t>ヨウホ</t>
    </rPh>
    <rPh sb="2" eb="5">
      <t>レンケイガタ</t>
    </rPh>
    <rPh sb="5" eb="7">
      <t>ニンテイ</t>
    </rPh>
    <rPh sb="10" eb="11">
      <t>エン</t>
    </rPh>
    <phoneticPr fontId="1"/>
  </si>
  <si>
    <t>小規模保育事業所（Ａ型）</t>
    <rPh sb="0" eb="3">
      <t>ショウキボ</t>
    </rPh>
    <rPh sb="3" eb="5">
      <t>ホイク</t>
    </rPh>
    <rPh sb="5" eb="8">
      <t>ジギョウショ</t>
    </rPh>
    <rPh sb="10" eb="11">
      <t>カタ</t>
    </rPh>
    <phoneticPr fontId="1"/>
  </si>
  <si>
    <t>事業所内保育事業所（Ａ型基準）</t>
    <rPh sb="0" eb="3">
      <t>ジギョウショ</t>
    </rPh>
    <rPh sb="3" eb="4">
      <t>ナイ</t>
    </rPh>
    <rPh sb="4" eb="6">
      <t>ホイク</t>
    </rPh>
    <rPh sb="6" eb="9">
      <t>ジギョウショ</t>
    </rPh>
    <rPh sb="11" eb="12">
      <t>カタ</t>
    </rPh>
    <rPh sb="12" eb="14">
      <t>キジュン</t>
    </rPh>
    <phoneticPr fontId="1"/>
  </si>
  <si>
    <t>施設区分：</t>
    <rPh sb="0" eb="2">
      <t>シセツ</t>
    </rPh>
    <rPh sb="2" eb="4">
      <t>クブン</t>
    </rPh>
    <phoneticPr fontId="1"/>
  </si>
  <si>
    <t>状況</t>
    <rPh sb="0" eb="2">
      <t>ジョウキョウ</t>
    </rPh>
    <phoneticPr fontId="1"/>
  </si>
  <si>
    <t>配分区分</t>
    <rPh sb="0" eb="2">
      <t>ハイブン</t>
    </rPh>
    <rPh sb="2" eb="4">
      <t>クブン</t>
    </rPh>
    <phoneticPr fontId="1"/>
  </si>
  <si>
    <t>※２</t>
    <phoneticPr fontId="1"/>
  </si>
  <si>
    <t>※３</t>
    <phoneticPr fontId="1"/>
  </si>
  <si>
    <t>※４</t>
    <phoneticPr fontId="1"/>
  </si>
  <si>
    <t>※４</t>
    <phoneticPr fontId="1"/>
  </si>
  <si>
    <t>※３「要領１（４）該当」は、幼稚園等に勤務していた者が保育所等に勤務することになり、幼稚園等の研修修了要件で認定することを希望する場合に「該当」を選択すること。</t>
    <phoneticPr fontId="1"/>
  </si>
  <si>
    <t>※２　配分区分は、その対象者が「副主任保育士等」「職務分野別リーダー」のどちらの配分区分に属するかを選択すること。</t>
    <rPh sb="3" eb="5">
      <t>ハイブン</t>
    </rPh>
    <rPh sb="5" eb="7">
      <t>クブン</t>
    </rPh>
    <rPh sb="11" eb="13">
      <t>タイショウ</t>
    </rPh>
    <rPh sb="13" eb="14">
      <t>シャ</t>
    </rPh>
    <rPh sb="16" eb="19">
      <t>フクシュニン</t>
    </rPh>
    <rPh sb="19" eb="21">
      <t>ホイク</t>
    </rPh>
    <rPh sb="21" eb="22">
      <t>シ</t>
    </rPh>
    <rPh sb="22" eb="23">
      <t>トウ</t>
    </rPh>
    <rPh sb="25" eb="30">
      <t>ショクムブンヤベツ</t>
    </rPh>
    <rPh sb="40" eb="42">
      <t>ハイブン</t>
    </rPh>
    <rPh sb="42" eb="44">
      <t>クブン</t>
    </rPh>
    <rPh sb="45" eb="46">
      <t>ゾク</t>
    </rPh>
    <rPh sb="50" eb="52">
      <t>センタク</t>
    </rPh>
    <phoneticPr fontId="1"/>
  </si>
  <si>
    <t>副主任保育士等（人数Ａ区分）</t>
    <rPh sb="0" eb="7">
      <t>フクシュニンホイクシトウ</t>
    </rPh>
    <rPh sb="8" eb="10">
      <t>ニンズウ</t>
    </rPh>
    <rPh sb="11" eb="13">
      <t>クブン</t>
    </rPh>
    <phoneticPr fontId="1"/>
  </si>
  <si>
    <t>職務分野別リーダー（人数Ｂ区分）</t>
    <rPh sb="0" eb="5">
      <t>ショクムブンヤベツ</t>
    </rPh>
    <rPh sb="10" eb="12">
      <t>ニンズウ</t>
    </rPh>
    <rPh sb="13" eb="15">
      <t>クブン</t>
    </rPh>
    <phoneticPr fontId="1"/>
  </si>
  <si>
    <t>（選択）</t>
    <rPh sb="1" eb="3">
      <t>センタク</t>
    </rPh>
    <phoneticPr fontId="1"/>
  </si>
  <si>
    <t>配分区分</t>
    <rPh sb="0" eb="2">
      <t>ハイブン</t>
    </rPh>
    <rPh sb="2" eb="4">
      <t>クブン</t>
    </rPh>
    <phoneticPr fontId="1"/>
  </si>
  <si>
    <t>※「マネジメント」、「保育実践」は、令和元年度までに受講した研修はすべての職種で修了すべき研修時間に算入できる。</t>
    <phoneticPr fontId="1"/>
  </si>
  <si>
    <t>※令和２年度、令和３年度の「マネジメント」は、中核リーダー、副主幹保育教諭、専門リーダーに限り、修了すべき研修時間に算入できる。</t>
    <phoneticPr fontId="1"/>
  </si>
  <si>
    <t>※令和４年度以降の「マネジメント」は、中核リーダー、副主幹保育教諭に限り、修了すべき研修時間に算入できる。</t>
    <phoneticPr fontId="1"/>
  </si>
  <si>
    <t>※「ⅱ幼稚園免許状更新講習及び免許法認定講習」の「所有する証明書等の名称欄」には、「大学等が発行する「更新講習修了証明書（履修証明書）」」、「教育委員会が発行する「改正法附則第２条第３項第３号の確認証明書」」、「教育委員会が発行する「更新講習修了確認証明書」」、「大学等が発行する「学力に関する証明書」」、「教育委員会が発行する上位の免許状」のいずれかを記載すること。
なお、対象者が保育所等に在籍する場合は、「幼児教育分野」を受講したものとみなす。</t>
    <phoneticPr fontId="1"/>
  </si>
  <si>
    <t>研修修了時間（ア）</t>
    <phoneticPr fontId="1"/>
  </si>
  <si>
    <t>研修修了時間
合計</t>
    <rPh sb="0" eb="2">
      <t>ケンシュウ</t>
    </rPh>
    <rPh sb="2" eb="4">
      <t>シュウリョウ</t>
    </rPh>
    <rPh sb="4" eb="6">
      <t>ジカン</t>
    </rPh>
    <rPh sb="7" eb="9">
      <t>ゴウケイ</t>
    </rPh>
    <phoneticPr fontId="1"/>
  </si>
  <si>
    <t>（様式２－4）</t>
    <rPh sb="1" eb="3">
      <t>ヨウシキ</t>
    </rPh>
    <phoneticPr fontId="1"/>
  </si>
  <si>
    <t>前年度末日</t>
    <rPh sb="0" eb="3">
      <t>ゼンネンド</t>
    </rPh>
    <rPh sb="3" eb="4">
      <t>マツ</t>
    </rPh>
    <rPh sb="4" eb="5">
      <t>ビ</t>
    </rPh>
    <phoneticPr fontId="1"/>
  </si>
  <si>
    <t>要領１（４）相当　※3</t>
    <phoneticPr fontId="1"/>
  </si>
  <si>
    <r>
      <t>研修を修了した時間
または分野の合計　</t>
    </r>
    <r>
      <rPr>
        <sz val="9"/>
        <color theme="1"/>
        <rFont val="游ゴシック"/>
        <family val="3"/>
        <charset val="128"/>
        <scheme val="minor"/>
      </rPr>
      <t>※１※2</t>
    </r>
    <rPh sb="0" eb="2">
      <t>ケンシュウ</t>
    </rPh>
    <rPh sb="3" eb="5">
      <t>シュウリョウ</t>
    </rPh>
    <rPh sb="7" eb="9">
      <t>ジカン</t>
    </rPh>
    <rPh sb="13" eb="15">
      <t>ブンヤ</t>
    </rPh>
    <rPh sb="16" eb="18">
      <t>ゴウケイ</t>
    </rPh>
    <phoneticPr fontId="1"/>
  </si>
  <si>
    <t>※4、※5</t>
    <phoneticPr fontId="1"/>
  </si>
  <si>
    <t>※４　研修終了時間等は、様式２－１、２－２、２－３、２－４の入力を元に自動計算される。</t>
    <rPh sb="3" eb="5">
      <t>ケンシュウ</t>
    </rPh>
    <rPh sb="5" eb="7">
      <t>シュウリョウ</t>
    </rPh>
    <rPh sb="7" eb="9">
      <t>ジカン</t>
    </rPh>
    <rPh sb="9" eb="10">
      <t>トウ</t>
    </rPh>
    <rPh sb="12" eb="14">
      <t>ヨウシキ</t>
    </rPh>
    <rPh sb="30" eb="32">
      <t>ニュウリョク</t>
    </rPh>
    <rPh sb="33" eb="34">
      <t>モト</t>
    </rPh>
    <rPh sb="35" eb="37">
      <t>ジドウ</t>
    </rPh>
    <rPh sb="37" eb="39">
      <t>ケイサン</t>
    </rPh>
    <phoneticPr fontId="1"/>
  </si>
  <si>
    <t>（ア）のうち、今年度中に修了した時間及び修了予定の時間</t>
    <rPh sb="7" eb="11">
      <t>コンネンドチュウ</t>
    </rPh>
    <rPh sb="12" eb="14">
      <t>シュウリョウ</t>
    </rPh>
    <rPh sb="16" eb="18">
      <t>ジカン</t>
    </rPh>
    <rPh sb="18" eb="19">
      <t>オヨ</t>
    </rPh>
    <rPh sb="20" eb="22">
      <t>シュウリョウ</t>
    </rPh>
    <rPh sb="22" eb="24">
      <t>ヨテイ</t>
    </rPh>
    <rPh sb="25" eb="27">
      <t>ジカン</t>
    </rPh>
    <phoneticPr fontId="1"/>
  </si>
  <si>
    <t>左記のうち今年度中に修了した時間及び修了予定の時間</t>
    <rPh sb="0" eb="2">
      <t>サキ</t>
    </rPh>
    <rPh sb="5" eb="9">
      <t>コンネンドチュウ</t>
    </rPh>
    <rPh sb="10" eb="12">
      <t>シュウリョウ</t>
    </rPh>
    <rPh sb="14" eb="16">
      <t>ジカン</t>
    </rPh>
    <rPh sb="16" eb="17">
      <t>オヨ</t>
    </rPh>
    <rPh sb="18" eb="20">
      <t>シュウリョウ</t>
    </rPh>
    <rPh sb="20" eb="22">
      <t>ヨテイ</t>
    </rPh>
    <rPh sb="23" eb="25">
      <t>ジカン</t>
    </rPh>
    <phoneticPr fontId="1"/>
  </si>
  <si>
    <t>ⅰ保育士等キャリアアップ研修（ア）
※修了済み及び修了予定の合計時間数（イ＋ウ）</t>
    <rPh sb="1" eb="3">
      <t>ホイク</t>
    </rPh>
    <rPh sb="3" eb="4">
      <t>シ</t>
    </rPh>
    <rPh sb="4" eb="5">
      <t>トウ</t>
    </rPh>
    <rPh sb="12" eb="14">
      <t>ケンシュウ</t>
    </rPh>
    <rPh sb="19" eb="21">
      <t>シュウリョウ</t>
    </rPh>
    <rPh sb="21" eb="22">
      <t>ズ</t>
    </rPh>
    <rPh sb="23" eb="24">
      <t>オヨ</t>
    </rPh>
    <rPh sb="25" eb="27">
      <t>シュウリョウ</t>
    </rPh>
    <rPh sb="27" eb="29">
      <t>ヨテイ</t>
    </rPh>
    <rPh sb="30" eb="32">
      <t>ゴウケイ</t>
    </rPh>
    <rPh sb="32" eb="34">
      <t>ジカン</t>
    </rPh>
    <rPh sb="34" eb="35">
      <t>スウ</t>
    </rPh>
    <phoneticPr fontId="1"/>
  </si>
  <si>
    <t>※研修受講計画（任意様式）又は研修の開催案内の写しを添付すること。</t>
    <rPh sb="13" eb="14">
      <t>マタ</t>
    </rPh>
    <rPh sb="15" eb="17">
      <t>ケンシュウ</t>
    </rPh>
    <rPh sb="18" eb="20">
      <t>カイサイ</t>
    </rPh>
    <rPh sb="20" eb="22">
      <t>アンナイ</t>
    </rPh>
    <rPh sb="23" eb="24">
      <t>ウツ</t>
    </rPh>
    <rPh sb="26" eb="28">
      <t>テンプ</t>
    </rPh>
    <phoneticPr fontId="1"/>
  </si>
  <si>
    <r>
      <t>※</t>
    </r>
    <r>
      <rPr>
        <b/>
        <sz val="11"/>
        <color theme="1"/>
        <rFont val="游ゴシック"/>
        <family val="3"/>
        <charset val="128"/>
        <scheme val="minor"/>
      </rPr>
      <t>「今年度中に修了した時間及び修了予定の時間」については、研修受講計画（任意様式）を提出すること。</t>
    </r>
    <rPh sb="29" eb="31">
      <t>ケンシュウ</t>
    </rPh>
    <rPh sb="31" eb="33">
      <t>ジュコウ</t>
    </rPh>
    <rPh sb="33" eb="35">
      <t>ケイカク</t>
    </rPh>
    <rPh sb="36" eb="38">
      <t>ニンイ</t>
    </rPh>
    <rPh sb="38" eb="40">
      <t>ヨウシキ</t>
    </rPh>
    <rPh sb="42" eb="44">
      <t>テイシュツ</t>
    </rPh>
    <phoneticPr fontId="1"/>
  </si>
  <si>
    <t>（ア）のうち、前年度末日までに修了した時間</t>
    <rPh sb="7" eb="10">
      <t>ゼンネンド</t>
    </rPh>
    <rPh sb="10" eb="11">
      <t>マツ</t>
    </rPh>
    <rPh sb="11" eb="12">
      <t>ビ</t>
    </rPh>
    <rPh sb="15" eb="17">
      <t>シュウリョウ</t>
    </rPh>
    <rPh sb="19" eb="21">
      <t>ジカン</t>
    </rPh>
    <phoneticPr fontId="1"/>
  </si>
  <si>
    <t>マネジメント</t>
  </si>
  <si>
    <t>園内研修</t>
    <rPh sb="0" eb="2">
      <t>エンナイ</t>
    </rPh>
    <rPh sb="2" eb="4">
      <t>ケンシュウ</t>
    </rPh>
    <phoneticPr fontId="1"/>
  </si>
  <si>
    <t>全国□□会</t>
    <rPh sb="0" eb="2">
      <t>ゼンコク</t>
    </rPh>
    <rPh sb="4" eb="5">
      <t>カイ</t>
    </rPh>
    <phoneticPr fontId="1"/>
  </si>
  <si>
    <t>地域型判定用</t>
    <rPh sb="0" eb="3">
      <t>チイキガタ</t>
    </rPh>
    <rPh sb="3" eb="6">
      <t>ハンテイヨウ</t>
    </rPh>
    <phoneticPr fontId="1"/>
  </si>
  <si>
    <t>今年度予定含む</t>
    <rPh sb="0" eb="3">
      <t>コンネンド</t>
    </rPh>
    <rPh sb="3" eb="5">
      <t>ヨテイ</t>
    </rPh>
    <rPh sb="5" eb="6">
      <t>フク</t>
    </rPh>
    <phoneticPr fontId="1"/>
  </si>
  <si>
    <r>
      <t>ⅳ上記以外の研修（今年度中に修了した研修及び修了予定の研修）</t>
    </r>
    <r>
      <rPr>
        <sz val="10"/>
        <color theme="1"/>
        <rFont val="游ゴシック"/>
        <family val="3"/>
        <charset val="128"/>
        <scheme val="minor"/>
      </rPr>
      <t>※6</t>
    </r>
    <rPh sb="1" eb="3">
      <t>ジョウキ</t>
    </rPh>
    <rPh sb="3" eb="5">
      <t>イガイ</t>
    </rPh>
    <rPh sb="6" eb="8">
      <t>ケンシュウ</t>
    </rPh>
    <rPh sb="9" eb="13">
      <t>コンネンドチュウ</t>
    </rPh>
    <rPh sb="14" eb="16">
      <t>シュウリョウ</t>
    </rPh>
    <rPh sb="18" eb="20">
      <t>ケンシュウ</t>
    </rPh>
    <rPh sb="20" eb="21">
      <t>オヨ</t>
    </rPh>
    <rPh sb="22" eb="24">
      <t>シュウリョウ</t>
    </rPh>
    <rPh sb="24" eb="26">
      <t>ヨテイ</t>
    </rPh>
    <rPh sb="27" eb="29">
      <t>ケンシュウ</t>
    </rPh>
    <phoneticPr fontId="1"/>
  </si>
  <si>
    <t>※１　保育所・地域型保育事業所において、マネジメント分野は令和元年度までに受講した研修は職種不問で算入できる。
　　　令和２年度以降は副主任保育士・中核リーダーに限り参入できる。保育実践は令和２年度以降に受講した研修は算入
　　　できない。
　　認定こども園・幼稚園において、マネジメント分野は令和元年度までに受講した研修は職種不問で算入できる。
　　令和２・３年度に受講した分は令和２年度以降は副主幹保育教諭・中核リーダー・専門リーダーに限り参入できる。
　　令和４年度以降に受講した分は副主幹保育教諭・中核リーダーに限り参入できる。
　　保育実践は令和２年度以降に受講した研修は算入できない。</t>
    <rPh sb="3" eb="5">
      <t>ホイク</t>
    </rPh>
    <rPh sb="5" eb="6">
      <t>ショ</t>
    </rPh>
    <rPh sb="7" eb="9">
      <t>チイキ</t>
    </rPh>
    <rPh sb="9" eb="10">
      <t>カタ</t>
    </rPh>
    <rPh sb="10" eb="12">
      <t>ホイク</t>
    </rPh>
    <rPh sb="12" eb="15">
      <t>ジギョウショ</t>
    </rPh>
    <rPh sb="26" eb="28">
      <t>ブンヤ</t>
    </rPh>
    <phoneticPr fontId="1"/>
  </si>
  <si>
    <t>　　　認定こども園・幼稚園において、マネジメント分野は令和元年度までに受講した研修は職種不問で算入できる。
　　　令和２・３年度に受講した分は令和２年度以降は副主幹保育教諭・中核リーダー・専門リーダーに限り参入できる。
　　　令和４年度以降に受講した分は副主幹保育教諭・中核リーダーに限り参入できる。
　　　保育実践は令和２年度以降に受講した研修は算入できない。</t>
    <rPh sb="3" eb="5">
      <t>ニンテイ</t>
    </rPh>
    <rPh sb="8" eb="9">
      <t>エン</t>
    </rPh>
    <rPh sb="10" eb="13">
      <t>ヨウチエン</t>
    </rPh>
    <rPh sb="24" eb="26">
      <t>ブンヤ</t>
    </rPh>
    <rPh sb="57" eb="59">
      <t>レイワ</t>
    </rPh>
    <rPh sb="62" eb="64">
      <t>ネンド</t>
    </rPh>
    <rPh sb="65" eb="67">
      <t>ジュコウ</t>
    </rPh>
    <rPh sb="69" eb="70">
      <t>ブン</t>
    </rPh>
    <rPh sb="79" eb="86">
      <t>フクシュカンホイクキョウユ</t>
    </rPh>
    <rPh sb="94" eb="96">
      <t>センモン</t>
    </rPh>
    <rPh sb="121" eb="123">
      <t>ジュコウ</t>
    </rPh>
    <rPh sb="125" eb="126">
      <t>ブン</t>
    </rPh>
    <rPh sb="127" eb="134">
      <t>フクシュカンホイクキョウユ</t>
    </rPh>
    <phoneticPr fontId="1"/>
  </si>
  <si>
    <t>※２　報告年度に修了した時間及び修了予定の時間を含む</t>
    <rPh sb="3" eb="5">
      <t>ホウコク</t>
    </rPh>
    <rPh sb="5" eb="7">
      <t>ネンド</t>
    </rPh>
    <rPh sb="8" eb="10">
      <t>シュウリョウ</t>
    </rPh>
    <rPh sb="12" eb="14">
      <t>ジカン</t>
    </rPh>
    <rPh sb="14" eb="15">
      <t>オヨ</t>
    </rPh>
    <rPh sb="16" eb="18">
      <t>シュウリョウ</t>
    </rPh>
    <rPh sb="18" eb="20">
      <t>ヨテイ</t>
    </rPh>
    <rPh sb="21" eb="23">
      <t>ジカン</t>
    </rPh>
    <rPh sb="24" eb="25">
      <t>フク</t>
    </rPh>
    <phoneticPr fontId="1"/>
  </si>
  <si>
    <t>※３　「要領１（４）該当」は、幼稚園等に勤務していた者が保育所等に勤務することになり、幼稚園等の研修修了要件で
　　　認定することを希望する場合に該当を選択する。</t>
    <phoneticPr fontId="1"/>
  </si>
  <si>
    <t>※４　「ⅱ幼稚園免許状更新講習及び免許法認定講習」の「所有する証明書等の名称欄」には、「大学等が発行する「更新
　　　講習修了証明書（履修証明書）」」、「教育委員会が発行する「改正法附則第２条第３項第３号の確認証明書」」、
　　　「教育委員会が発行する「更新講習修了確認証明書」」、「大学等が発行する「学力に関する証明書」」、「教育委
　　　員会が発行する上位の免許状」のいずれかを記載すること。
　　　なお、対象者が保育所等に在籍する場合は、「幼児教育分野」を受講したものとみなす。</t>
    <rPh sb="205" eb="208">
      <t>タイショウシャ</t>
    </rPh>
    <rPh sb="209" eb="211">
      <t>ホイク</t>
    </rPh>
    <rPh sb="211" eb="212">
      <t>ショ</t>
    </rPh>
    <rPh sb="212" eb="213">
      <t>トウ</t>
    </rPh>
    <rPh sb="214" eb="216">
      <t>ザイセキ</t>
    </rPh>
    <rPh sb="218" eb="220">
      <t>バアイ</t>
    </rPh>
    <rPh sb="223" eb="225">
      <t>ヨウジ</t>
    </rPh>
    <rPh sb="225" eb="227">
      <t>キョウイク</t>
    </rPh>
    <rPh sb="227" eb="229">
      <t>ブンヤ</t>
    </rPh>
    <rPh sb="231" eb="233">
      <t>ジュコウ</t>
    </rPh>
    <phoneticPr fontId="1"/>
  </si>
  <si>
    <t>※５　「ⅱ幼稚園免許状更新講習及び免許法認定講習」がマネジメント分野に該当する場合は、「マネジメント分野欄」に
　　　修了時間数を記載のうえ、受講した研修内容がマネジメント分野であることが確認できる書類を添付すること。</t>
    <phoneticPr fontId="1"/>
  </si>
  <si>
    <t>※６　園内研修の場合は、「主催者名欄」に「園内研修」と記載すること。</t>
    <phoneticPr fontId="1"/>
  </si>
  <si>
    <t>・今年度中に修了した研修及び修了予定の研修を報告する場合は、研修受講計画（任意様式）を提出すること。</t>
    <rPh sb="1" eb="4">
      <t>コンネンド</t>
    </rPh>
    <rPh sb="4" eb="5">
      <t>チュウ</t>
    </rPh>
    <rPh sb="6" eb="8">
      <t>シュウリョウ</t>
    </rPh>
    <rPh sb="10" eb="12">
      <t>ケンシュウ</t>
    </rPh>
    <rPh sb="12" eb="13">
      <t>オヨ</t>
    </rPh>
    <rPh sb="14" eb="16">
      <t>シュウリョウ</t>
    </rPh>
    <rPh sb="16" eb="18">
      <t>ヨテイ</t>
    </rPh>
    <rPh sb="19" eb="21">
      <t>ケンシュウ</t>
    </rPh>
    <rPh sb="22" eb="24">
      <t>ホウコク</t>
    </rPh>
    <rPh sb="26" eb="28">
      <t>バアイ</t>
    </rPh>
    <rPh sb="30" eb="32">
      <t>ケンシュウ</t>
    </rPh>
    <rPh sb="32" eb="34">
      <t>ジュコウ</t>
    </rPh>
    <rPh sb="34" eb="36">
      <t>ケイカク</t>
    </rPh>
    <rPh sb="37" eb="39">
      <t>ニンイ</t>
    </rPh>
    <rPh sb="39" eb="41">
      <t>ヨウシキ</t>
    </rPh>
    <rPh sb="43" eb="45">
      <t>テイシュツ</t>
    </rPh>
    <phoneticPr fontId="1"/>
  </si>
  <si>
    <r>
      <t>ⅲ上記以外の研修（前年度末日までに修了した研修）</t>
    </r>
    <r>
      <rPr>
        <sz val="10"/>
        <color theme="1"/>
        <rFont val="游ゴシック"/>
        <family val="3"/>
        <charset val="128"/>
        <scheme val="minor"/>
      </rPr>
      <t>※6</t>
    </r>
    <rPh sb="1" eb="3">
      <t>ジョウキ</t>
    </rPh>
    <rPh sb="3" eb="5">
      <t>イガイ</t>
    </rPh>
    <rPh sb="6" eb="8">
      <t>ケンシュウ</t>
    </rPh>
    <rPh sb="9" eb="12">
      <t>ゼンネンド</t>
    </rPh>
    <rPh sb="12" eb="13">
      <t>マツ</t>
    </rPh>
    <rPh sb="13" eb="14">
      <t>ビ</t>
    </rPh>
    <rPh sb="17" eb="19">
      <t>シュウリョウ</t>
    </rPh>
    <rPh sb="21" eb="23">
      <t>ケンシュウ</t>
    </rPh>
    <phoneticPr fontId="1"/>
  </si>
  <si>
    <r>
      <rPr>
        <sz val="16"/>
        <color theme="1"/>
        <rFont val="游ゴシック"/>
        <family val="3"/>
        <charset val="128"/>
        <scheme val="minor"/>
      </rPr>
      <t>ⅲ上記以外の研修</t>
    </r>
    <r>
      <rPr>
        <b/>
        <sz val="16"/>
        <color rgb="FFFF0000"/>
        <rFont val="游ゴシック"/>
        <family val="3"/>
        <charset val="128"/>
        <scheme val="minor"/>
      </rPr>
      <t>（今年度中に修了した研修及び修了予定の研修）</t>
    </r>
    <rPh sb="18" eb="20">
      <t>ケンシュウ</t>
    </rPh>
    <rPh sb="27" eb="29">
      <t>ケンシュウ</t>
    </rPh>
    <phoneticPr fontId="1"/>
  </si>
  <si>
    <r>
      <t>ⅱ旧免許状更新講習及び免許法認定講習</t>
    </r>
    <r>
      <rPr>
        <b/>
        <sz val="11"/>
        <color theme="1"/>
        <rFont val="游ゴシック"/>
        <family val="3"/>
        <charset val="128"/>
        <scheme val="minor"/>
      </rPr>
      <t>（前年度末日までに修了したものに限る）</t>
    </r>
    <rPh sb="1" eb="2">
      <t>キュウ</t>
    </rPh>
    <rPh sb="19" eb="22">
      <t>ゼンネンド</t>
    </rPh>
    <rPh sb="22" eb="23">
      <t>マツ</t>
    </rPh>
    <rPh sb="23" eb="24">
      <t>ビ</t>
    </rPh>
    <rPh sb="27" eb="29">
      <t>シュウリョウ</t>
    </rPh>
    <rPh sb="34" eb="35">
      <t>カギ</t>
    </rPh>
    <phoneticPr fontId="1"/>
  </si>
  <si>
    <r>
      <t>ⅲ上記以外の研修</t>
    </r>
    <r>
      <rPr>
        <b/>
        <sz val="16"/>
        <color rgb="FFFF0000"/>
        <rFont val="游ゴシック"/>
        <family val="3"/>
        <charset val="128"/>
        <scheme val="minor"/>
      </rPr>
      <t>（前年度末日までに修了した研修）</t>
    </r>
    <rPh sb="21" eb="23">
      <t>ケンシュウ</t>
    </rPh>
    <phoneticPr fontId="1"/>
  </si>
  <si>
    <r>
      <t>ⅰ保育士等キャリアアップ研修（イ）
※左表（ア）のうち、</t>
    </r>
    <r>
      <rPr>
        <b/>
        <sz val="11"/>
        <color rgb="FFFF0000"/>
        <rFont val="游ゴシック"/>
        <family val="3"/>
        <charset val="128"/>
        <scheme val="minor"/>
      </rPr>
      <t>前年度末日までに修了した時間を入力</t>
    </r>
    <rPh sb="1" eb="3">
      <t>ホイク</t>
    </rPh>
    <rPh sb="3" eb="4">
      <t>シ</t>
    </rPh>
    <rPh sb="4" eb="5">
      <t>トウ</t>
    </rPh>
    <rPh sb="12" eb="14">
      <t>ケンシュウ</t>
    </rPh>
    <rPh sb="19" eb="20">
      <t>ヒダリ</t>
    </rPh>
    <rPh sb="20" eb="21">
      <t>ヒョウ</t>
    </rPh>
    <rPh sb="40" eb="42">
      <t>ジカン</t>
    </rPh>
    <rPh sb="43" eb="45">
      <t>ニュウリョク</t>
    </rPh>
    <phoneticPr fontId="1"/>
  </si>
  <si>
    <r>
      <t>ⅰ保育士等キャリアアップ研修（ウ）
※左表（ア）のうち、</t>
    </r>
    <r>
      <rPr>
        <b/>
        <sz val="11"/>
        <color rgb="FFFF0000"/>
        <rFont val="游ゴシック"/>
        <family val="3"/>
        <charset val="128"/>
        <scheme val="minor"/>
      </rPr>
      <t>今年度中に修了した時間及び修了予定の時間を入力</t>
    </r>
    <rPh sb="1" eb="3">
      <t>ホイク</t>
    </rPh>
    <rPh sb="3" eb="4">
      <t>シ</t>
    </rPh>
    <rPh sb="4" eb="5">
      <t>トウ</t>
    </rPh>
    <rPh sb="12" eb="14">
      <t>ケンシュウ</t>
    </rPh>
    <rPh sb="19" eb="20">
      <t>ヒダリ</t>
    </rPh>
    <rPh sb="20" eb="21">
      <t>ヒョウ</t>
    </rPh>
    <rPh sb="28" eb="31">
      <t>コンネンド</t>
    </rPh>
    <rPh sb="31" eb="32">
      <t>チュウ</t>
    </rPh>
    <rPh sb="33" eb="35">
      <t>シュウリョウ</t>
    </rPh>
    <rPh sb="37" eb="39">
      <t>ジカン</t>
    </rPh>
    <rPh sb="39" eb="40">
      <t>オヨ</t>
    </rPh>
    <rPh sb="41" eb="43">
      <t>シュウリョウ</t>
    </rPh>
    <rPh sb="43" eb="45">
      <t>ヨテイ</t>
    </rPh>
    <rPh sb="46" eb="48">
      <t>ジカン</t>
    </rPh>
    <rPh sb="49" eb="51">
      <t>ニュウリョク</t>
    </rPh>
    <phoneticPr fontId="1"/>
  </si>
  <si>
    <t>・記載した研修の修了証の写し、管理簿等の写しを添付すること。</t>
    <phoneticPr fontId="1"/>
  </si>
  <si>
    <t>記載例認定こども園</t>
    <rPh sb="0" eb="2">
      <t>キサイ</t>
    </rPh>
    <rPh sb="2" eb="3">
      <t>レイ</t>
    </rPh>
    <rPh sb="3" eb="5">
      <t>ニンテイ</t>
    </rPh>
    <rPh sb="8" eb="9">
      <t>エン</t>
    </rPh>
    <phoneticPr fontId="1"/>
  </si>
  <si>
    <t>A</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</si>
  <si>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</si>
  <si>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</si>
  <si>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</si>
  <si>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</si>
  <si>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</si>
  <si>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</si>
  <si>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</si>
  <si>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</si>
  <si>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</si>
  <si>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</si>
  <si>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</si>
  <si>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</si>
  <si>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</si>
  <si>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</si>
  <si>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</si>
  <si>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</si>
  <si>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園長</t>
    <rPh sb="0" eb="2">
      <t>エンチョウ</t>
    </rPh>
    <phoneticPr fontId="1"/>
  </si>
  <si>
    <t>主幹保育教諭</t>
    <phoneticPr fontId="1"/>
  </si>
  <si>
    <t>副主幹保育教諭</t>
    <phoneticPr fontId="1"/>
  </si>
  <si>
    <t>中核リーダー</t>
    <rPh sb="0" eb="2">
      <t>チュウカク</t>
    </rPh>
    <phoneticPr fontId="1"/>
  </si>
  <si>
    <t>専門リーダー</t>
    <rPh sb="0" eb="2">
      <t>センモン</t>
    </rPh>
    <phoneticPr fontId="1"/>
  </si>
  <si>
    <t>令和6年度　三木市保育協会総会</t>
    <rPh sb="0" eb="2">
      <t>レイワ</t>
    </rPh>
    <rPh sb="3" eb="5">
      <t>ネンド</t>
    </rPh>
    <rPh sb="6" eb="9">
      <t>ミキシ</t>
    </rPh>
    <rPh sb="9" eb="13">
      <t>ホイクキョウカイ</t>
    </rPh>
    <rPh sb="13" eb="15">
      <t>ソウカイ</t>
    </rPh>
    <phoneticPr fontId="1"/>
  </si>
  <si>
    <t>三木市保育協会</t>
    <rPh sb="0" eb="3">
      <t>ミキシ</t>
    </rPh>
    <rPh sb="3" eb="7">
      <t>ホイクキョウカイ</t>
    </rPh>
    <phoneticPr fontId="1"/>
  </si>
  <si>
    <t>若手リーダー</t>
    <rPh sb="0" eb="2">
      <t>ワカテ</t>
    </rPh>
    <phoneticPr fontId="1"/>
  </si>
  <si>
    <r>
      <t xml:space="preserve">職務分野別リーダー
</t>
    </r>
    <r>
      <rPr>
        <sz val="7"/>
        <color theme="1"/>
        <rFont val="游ゴシック"/>
        <family val="3"/>
        <charset val="128"/>
        <scheme val="minor"/>
      </rPr>
      <t>（乳児保育）</t>
    </r>
    <rPh sb="0" eb="2">
      <t>ショクム</t>
    </rPh>
    <rPh sb="2" eb="4">
      <t>ブンヤ</t>
    </rPh>
    <rPh sb="4" eb="5">
      <t>ベツ</t>
    </rPh>
    <rPh sb="11" eb="13">
      <t>ニュウジ</t>
    </rPh>
    <rPh sb="13" eb="15">
      <t>ホイク</t>
    </rPh>
    <phoneticPr fontId="1"/>
  </si>
  <si>
    <r>
      <t xml:space="preserve">職務分野別リーダー
</t>
    </r>
    <r>
      <rPr>
        <sz val="7"/>
        <color theme="1"/>
        <rFont val="游ゴシック"/>
        <family val="3"/>
        <charset val="128"/>
        <scheme val="minor"/>
      </rPr>
      <t>（幼児教育）</t>
    </r>
    <rPh sb="0" eb="2">
      <t>ショクム</t>
    </rPh>
    <rPh sb="2" eb="4">
      <t>ブンヤ</t>
    </rPh>
    <rPh sb="4" eb="5">
      <t>ベツ</t>
    </rPh>
    <rPh sb="11" eb="13">
      <t>ヨウジ</t>
    </rPh>
    <rPh sb="13" eb="15">
      <t>キョウイク</t>
    </rPh>
    <phoneticPr fontId="1"/>
  </si>
  <si>
    <r>
      <t xml:space="preserve">職務分野別リーダー
</t>
    </r>
    <r>
      <rPr>
        <sz val="7"/>
        <color theme="1"/>
        <rFont val="游ゴシック"/>
        <family val="3"/>
        <charset val="128"/>
        <scheme val="minor"/>
      </rPr>
      <t>（障がい児教育）</t>
    </r>
    <rPh sb="0" eb="2">
      <t>ショクム</t>
    </rPh>
    <rPh sb="2" eb="4">
      <t>ブンヤ</t>
    </rPh>
    <rPh sb="4" eb="5">
      <t>ベツ</t>
    </rPh>
    <rPh sb="11" eb="12">
      <t>ショウ</t>
    </rPh>
    <rPh sb="14" eb="15">
      <t>ジ</t>
    </rPh>
    <rPh sb="15" eb="17">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</si>
</sst>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quot;&quot;間&quot;"/>
    <numFmt numFmtId="177" formatCode="0&quot;分&quot;&quot;野&quot;"/>
    <numFmt numFmtId="178" formatCode="0.0&quot;時&quot;&quot;間&quot;"/>
    <numFmt numFmtId="179" formatCode="0.0&quot;時&quot;&quot;間&quot;;\-0.0&quot;時&quot;&quot;間&quot;;;@"/>
  </numFmts>
  <fonts count="31"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2"/>
      <color theme="1"/>
      <name val="游ゴシック"/>
      <family val="2"/>
      <scheme val="minor"/>
    </font>
    <font>
      <sz val="14"/>
      <color theme="1"/>
      <name val="游ゴシック"/>
      <family val="2"/>
      <scheme val="minor"/>
    </font>
    <font>
      <sz val="16"/>
      <color theme="1"/>
      <name val="游ゴシック"/>
      <family val="2"/>
      <scheme val="minor"/>
    </font>
    <font>
      <sz val="8"/>
      <color theme="1"/>
      <name val="游ゴシック"/>
      <family val="2"/>
      <scheme val="minor"/>
    </font>
    <font>
      <sz val="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sz val="22"/>
      <color theme="1"/>
      <name val="游ゴシック"/>
      <family val="3"/>
      <charset val="128"/>
      <scheme val="minor"/>
    </font>
    <font>
      <b/>
      <sz val="10"/>
      <color theme="1"/>
      <name val="游ゴシック"/>
      <family val="3"/>
      <charset val="128"/>
      <scheme val="minor"/>
    </font>
    <font>
      <sz val="11"/>
      <name val="游ゴシック"/>
      <family val="2"/>
      <scheme val="minor"/>
    </font>
    <font>
      <sz val="11"/>
      <name val="游ゴシック"/>
      <family val="3"/>
      <charset val="128"/>
      <scheme val="minor"/>
    </font>
    <font>
      <sz val="12"/>
      <color theme="0" tint="-0.34998626667073579"/>
      <name val="游ゴシック"/>
      <family val="2"/>
      <scheme val="minor"/>
    </font>
    <font>
      <b/>
      <sz val="11"/>
      <color indexed="81"/>
      <name val="游ゴシック"/>
      <family val="3"/>
      <charset val="128"/>
      <scheme val="minor"/>
    </font>
    <font>
      <b/>
      <sz val="10"/>
      <color indexed="81"/>
      <name val="游ゴシック"/>
      <family val="3"/>
      <charset val="128"/>
      <scheme val="minor"/>
    </font>
    <font>
      <b/>
      <sz val="16"/>
      <color rgb="FFFF0000"/>
      <name val="游ゴシック"/>
      <family val="3"/>
      <charset val="128"/>
      <scheme val="minor"/>
    </font>
    <font>
      <sz val="7"/>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double">
        <color indexed="64"/>
      </bottom>
      <diagonal/>
    </border>
    <border>
      <left/>
      <right/>
      <top style="medium">
        <color indexed="64"/>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style="thin">
        <color indexed="64"/>
      </bottom>
      <diagonal/>
    </border>
    <border>
      <left/>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93">
    <xf numFmtId="0" fontId="0" fillId="0" borderId="0" xfId="0"/>
    <xf numFmtId="0" fontId="0" fillId="0" borderId="0" xfId="0" applyAlignment="1">
      <alignment shrinkToFit="1"/>
    </xf>
    <xf numFmtId="0" fontId="0" fillId="0" borderId="1" xfId="0" applyBorder="1"/>
    <xf numFmtId="0" fontId="0" fillId="0" borderId="5" xfId="0" applyBorder="1"/>
    <xf numFmtId="0" fontId="0" fillId="0" borderId="8" xfId="0" applyBorder="1"/>
    <xf numFmtId="0" fontId="0" fillId="0" borderId="13" xfId="0" applyBorder="1"/>
    <xf numFmtId="0" fontId="0" fillId="0" borderId="1" xfId="0" applyBorder="1" applyAlignment="1">
      <alignment shrinkToFit="1"/>
    </xf>
    <xf numFmtId="0" fontId="0" fillId="0" borderId="11" xfId="0" applyBorder="1" applyAlignment="1">
      <alignment shrinkToFit="1"/>
    </xf>
    <xf numFmtId="0" fontId="0" fillId="0" borderId="5" xfId="0" applyBorder="1" applyAlignment="1">
      <alignment shrinkToFit="1"/>
    </xf>
    <xf numFmtId="0" fontId="0" fillId="0" borderId="8" xfId="0" applyBorder="1" applyAlignment="1">
      <alignment shrinkToFit="1"/>
    </xf>
    <xf numFmtId="0" fontId="0" fillId="0" borderId="0" xfId="0" applyAlignment="1">
      <alignment vertical="top"/>
    </xf>
    <xf numFmtId="0" fontId="0" fillId="0" borderId="0" xfId="0" applyAlignment="1">
      <alignment horizontal="center" vertical="top"/>
    </xf>
    <xf numFmtId="0" fontId="0" fillId="0" borderId="1" xfId="0" applyBorder="1" applyAlignment="1">
      <alignment horizontal="center"/>
    </xf>
    <xf numFmtId="0" fontId="0" fillId="0" borderId="11" xfId="0" applyBorder="1" applyAlignment="1">
      <alignment horizontal="center"/>
    </xf>
    <xf numFmtId="0" fontId="0" fillId="0" borderId="1" xfId="0" applyBorder="1" applyAlignment="1">
      <alignment horizontal="center" vertical="top"/>
    </xf>
    <xf numFmtId="0" fontId="0" fillId="0" borderId="14" xfId="0" applyBorder="1" applyAlignment="1">
      <alignment horizontal="center" vertical="top"/>
    </xf>
    <xf numFmtId="0" fontId="0" fillId="0" borderId="14" xfId="0" applyBorder="1" applyAlignment="1">
      <alignment horizontal="center"/>
    </xf>
    <xf numFmtId="0" fontId="0" fillId="0" borderId="20" xfId="0" applyBorder="1" applyAlignment="1">
      <alignment shrinkToFit="1"/>
    </xf>
    <xf numFmtId="0" fontId="0" fillId="0" borderId="24" xfId="0" applyBorder="1" applyAlignment="1">
      <alignment horizontal="center" vertical="top"/>
    </xf>
    <xf numFmtId="0" fontId="0" fillId="0" borderId="25" xfId="0" applyBorder="1" applyAlignment="1">
      <alignment horizontal="center" vertical="top"/>
    </xf>
    <xf numFmtId="0" fontId="0" fillId="0" borderId="27" xfId="0" applyBorder="1" applyAlignment="1">
      <alignment horizontal="center" vertical="top" wrapText="1"/>
    </xf>
    <xf numFmtId="0" fontId="0" fillId="0" borderId="25" xfId="0" applyBorder="1" applyAlignment="1">
      <alignment horizontal="center" vertical="top" wrapText="1"/>
    </xf>
    <xf numFmtId="0" fontId="0" fillId="0" borderId="9" xfId="0" applyBorder="1" applyAlignment="1">
      <alignment horizontal="center"/>
    </xf>
    <xf numFmtId="0" fontId="0" fillId="0" borderId="0" xfId="0" applyAlignment="1">
      <alignment horizontal="center" shrinkToFit="1"/>
    </xf>
    <xf numFmtId="0" fontId="7" fillId="0" borderId="0" xfId="0" applyFont="1"/>
    <xf numFmtId="0" fontId="8" fillId="0" borderId="0" xfId="0" applyFont="1"/>
    <xf numFmtId="0" fontId="10" fillId="0" borderId="0" xfId="0" applyFont="1"/>
    <xf numFmtId="0" fontId="0" fillId="0" borderId="14" xfId="0" applyBorder="1" applyAlignment="1">
      <alignment horizontal="center" vertical="center"/>
    </xf>
    <xf numFmtId="0" fontId="0" fillId="0" borderId="16" xfId="0" applyBorder="1" applyAlignment="1">
      <alignment horizontal="center" vertical="center"/>
    </xf>
    <xf numFmtId="0" fontId="0" fillId="2" borderId="1" xfId="0" applyFill="1" applyBorder="1" applyAlignment="1">
      <alignment horizontal="center" vertical="center"/>
    </xf>
    <xf numFmtId="0" fontId="9" fillId="0" borderId="2" xfId="0" applyFont="1" applyBorder="1" applyAlignment="1">
      <alignment horizontal="right" vertical="center"/>
    </xf>
    <xf numFmtId="0" fontId="11" fillId="0" borderId="19" xfId="0" applyFont="1" applyBorder="1" applyAlignment="1">
      <alignment vertical="top"/>
    </xf>
    <xf numFmtId="0" fontId="12" fillId="0" borderId="11" xfId="0" applyFont="1" applyBorder="1" applyAlignment="1">
      <alignment vertical="top"/>
    </xf>
    <xf numFmtId="0" fontId="12" fillId="0" borderId="11" xfId="0" applyFont="1" applyBorder="1" applyAlignment="1">
      <alignment vertical="top" wrapText="1"/>
    </xf>
    <xf numFmtId="0" fontId="9" fillId="0" borderId="0" xfId="0" applyFont="1" applyAlignment="1">
      <alignment horizontal="right" vertical="center"/>
    </xf>
    <xf numFmtId="0" fontId="10" fillId="0" borderId="0" xfId="0" applyFont="1" applyAlignment="1">
      <alignment horizontal="right"/>
    </xf>
    <xf numFmtId="0" fontId="15" fillId="0" borderId="0" xfId="0" applyFont="1"/>
    <xf numFmtId="0" fontId="9" fillId="0" borderId="7" xfId="0" applyFont="1" applyBorder="1" applyAlignment="1">
      <alignment horizontal="center" vertical="center"/>
    </xf>
    <xf numFmtId="0" fontId="14" fillId="0" borderId="4" xfId="0" applyFont="1" applyBorder="1" applyAlignment="1">
      <alignment horizontal="center" vertical="center"/>
    </xf>
    <xf numFmtId="0" fontId="10" fillId="0" borderId="0" xfId="0" applyFont="1" applyAlignment="1">
      <alignment horizontal="center" vertical="center"/>
    </xf>
    <xf numFmtId="0" fontId="0" fillId="0" borderId="1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1" xfId="0" applyBorder="1" applyAlignment="1">
      <alignment horizontal="center" vertical="center" wrapText="1"/>
    </xf>
    <xf numFmtId="0" fontId="0" fillId="0" borderId="30" xfId="0" applyBorder="1" applyAlignment="1">
      <alignment horizontal="center" vertical="center"/>
    </xf>
    <xf numFmtId="0" fontId="0" fillId="0" borderId="24" xfId="0" applyBorder="1" applyAlignment="1">
      <alignment horizontal="center" vertical="top" wrapText="1"/>
    </xf>
    <xf numFmtId="0" fontId="2" fillId="0" borderId="31" xfId="0" applyFont="1" applyBorder="1" applyAlignment="1">
      <alignment horizontal="center" vertical="center" wrapText="1"/>
    </xf>
    <xf numFmtId="0" fontId="7" fillId="0" borderId="1" xfId="0" applyFont="1" applyBorder="1" applyAlignment="1">
      <alignment horizontal="center" vertical="top"/>
    </xf>
    <xf numFmtId="0" fontId="6" fillId="0" borderId="23" xfId="0" applyFont="1" applyBorder="1" applyAlignment="1">
      <alignment vertical="top"/>
    </xf>
    <xf numFmtId="0" fontId="4" fillId="0" borderId="24" xfId="0" applyFont="1" applyBorder="1" applyAlignment="1">
      <alignment horizontal="center" wrapText="1"/>
    </xf>
    <xf numFmtId="0" fontId="5" fillId="0" borderId="33" xfId="0" applyFont="1" applyBorder="1" applyAlignment="1">
      <alignment horizontal="center" wrapText="1"/>
    </xf>
    <xf numFmtId="0" fontId="0" fillId="0" borderId="19" xfId="0" applyBorder="1" applyAlignment="1">
      <alignment horizontal="center" vertical="center" shrinkToFit="1"/>
    </xf>
    <xf numFmtId="0" fontId="0" fillId="2" borderId="14" xfId="0" applyFill="1" applyBorder="1" applyAlignment="1">
      <alignment shrinkToFit="1"/>
    </xf>
    <xf numFmtId="0" fontId="0" fillId="0" borderId="13" xfId="0" applyBorder="1" applyAlignment="1">
      <alignment horizontal="center" vertical="center" shrinkToFit="1"/>
    </xf>
    <xf numFmtId="0" fontId="14" fillId="0" borderId="0" xfId="0" applyFont="1"/>
    <xf numFmtId="0" fontId="0" fillId="0" borderId="0" xfId="0" applyAlignment="1">
      <alignment vertical="center" shrinkToFit="1"/>
    </xf>
    <xf numFmtId="0" fontId="0" fillId="2" borderId="5" xfId="0" applyFill="1" applyBorder="1" applyAlignment="1">
      <alignment shrinkToFit="1"/>
    </xf>
    <xf numFmtId="0" fontId="0" fillId="0" borderId="11" xfId="0" applyBorder="1" applyAlignment="1">
      <alignment horizontal="center" vertical="center" shrinkToFit="1"/>
    </xf>
    <xf numFmtId="0" fontId="0" fillId="0" borderId="0" xfId="0" applyAlignment="1">
      <alignment horizontal="center"/>
    </xf>
    <xf numFmtId="0" fontId="0" fillId="0" borderId="30" xfId="0" applyBorder="1" applyAlignment="1">
      <alignment horizontal="center" vertical="center" shrinkToFit="1"/>
    </xf>
    <xf numFmtId="0" fontId="0" fillId="0" borderId="9" xfId="0" applyBorder="1" applyAlignment="1">
      <alignment horizontal="center" shrinkToFit="1"/>
    </xf>
    <xf numFmtId="0" fontId="0" fillId="0" borderId="29" xfId="0" applyBorder="1" applyAlignment="1">
      <alignment horizontal="center" shrinkToFit="1"/>
    </xf>
    <xf numFmtId="0" fontId="7" fillId="0" borderId="5" xfId="0" applyFont="1" applyBorder="1" applyAlignment="1">
      <alignment horizontal="center" vertical="top"/>
    </xf>
    <xf numFmtId="0" fontId="0" fillId="0" borderId="34" xfId="0" applyBorder="1" applyAlignment="1">
      <alignment horizontal="center" vertical="center" wrapText="1"/>
    </xf>
    <xf numFmtId="0" fontId="0" fillId="0" borderId="35" xfId="0" applyBorder="1" applyAlignment="1">
      <alignment shrinkToFit="1"/>
    </xf>
    <xf numFmtId="0" fontId="7"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center" vertical="center"/>
    </xf>
    <xf numFmtId="0" fontId="2" fillId="0" borderId="23" xfId="0" applyFont="1" applyBorder="1" applyAlignment="1">
      <alignment horizontal="center" vertical="center" wrapText="1"/>
    </xf>
    <xf numFmtId="0" fontId="0" fillId="0" borderId="13" xfId="0" applyBorder="1" applyAlignment="1">
      <alignment vertical="center" shrinkToFit="1"/>
    </xf>
    <xf numFmtId="0" fontId="4" fillId="0" borderId="35" xfId="0" applyFont="1" applyBorder="1" applyAlignment="1">
      <alignment horizontal="center" vertical="center" wrapText="1"/>
    </xf>
    <xf numFmtId="0" fontId="0" fillId="0" borderId="44" xfId="0" applyBorder="1" applyAlignment="1">
      <alignment horizontal="center" vertical="center" shrinkToFit="1"/>
    </xf>
    <xf numFmtId="0" fontId="0" fillId="0" borderId="2" xfId="0" applyBorder="1" applyAlignment="1">
      <alignment horizontal="center"/>
    </xf>
    <xf numFmtId="0" fontId="4" fillId="0" borderId="20" xfId="0" applyFont="1" applyBorder="1" applyAlignment="1">
      <alignment horizontal="center" vertical="center" wrapText="1"/>
    </xf>
    <xf numFmtId="0" fontId="2" fillId="0" borderId="9" xfId="0" applyFont="1" applyBorder="1" applyAlignment="1">
      <alignment horizontal="center"/>
    </xf>
    <xf numFmtId="0" fontId="0" fillId="0" borderId="17" xfId="0" applyBorder="1" applyAlignment="1">
      <alignment shrinkToFit="1"/>
    </xf>
    <xf numFmtId="0" fontId="0" fillId="0" borderId="15" xfId="0" applyBorder="1" applyAlignment="1">
      <alignment horizontal="center" vertical="top" wrapText="1"/>
    </xf>
    <xf numFmtId="0" fontId="0" fillId="0" borderId="5" xfId="0" applyBorder="1" applyAlignment="1">
      <alignment horizontal="center" vertical="top"/>
    </xf>
    <xf numFmtId="0" fontId="0" fillId="0" borderId="44" xfId="0" applyBorder="1" applyAlignment="1">
      <alignment shrinkToFit="1"/>
    </xf>
    <xf numFmtId="0" fontId="10" fillId="0" borderId="0" xfId="0" applyFont="1" applyAlignment="1">
      <alignment horizontal="center"/>
    </xf>
    <xf numFmtId="176" fontId="0" fillId="0" borderId="0" xfId="0" applyNumberFormat="1"/>
    <xf numFmtId="0" fontId="0" fillId="0" borderId="0" xfId="0" applyAlignment="1">
      <alignment horizontal="left"/>
    </xf>
    <xf numFmtId="0" fontId="4" fillId="0" borderId="0" xfId="0" applyFont="1" applyAlignment="1">
      <alignment vertical="top" wrapText="1"/>
    </xf>
    <xf numFmtId="0" fontId="5" fillId="0" borderId="0" xfId="0" applyFont="1" applyAlignment="1">
      <alignment vertical="top" wrapText="1"/>
    </xf>
    <xf numFmtId="0" fontId="0" fillId="0" borderId="7" xfId="0" applyBorder="1"/>
    <xf numFmtId="0" fontId="0" fillId="0" borderId="22" xfId="0" applyBorder="1" applyAlignment="1">
      <alignment horizontal="center" vertical="center"/>
    </xf>
    <xf numFmtId="0" fontId="0" fillId="0" borderId="22" xfId="0" applyBorder="1" applyAlignment="1">
      <alignment horizontal="center" vertical="center" wrapText="1"/>
    </xf>
    <xf numFmtId="0" fontId="15" fillId="0" borderId="22" xfId="0" applyFont="1"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vertical="center"/>
    </xf>
    <xf numFmtId="0" fontId="11" fillId="0" borderId="1" xfId="0" applyFont="1" applyBorder="1" applyAlignment="1">
      <alignment horizontal="center" vertical="center" wrapText="1"/>
    </xf>
    <xf numFmtId="176" fontId="0" fillId="0" borderId="3" xfId="0" applyNumberFormat="1" applyBorder="1" applyAlignment="1">
      <alignment horizontal="center" vertical="center"/>
    </xf>
    <xf numFmtId="0" fontId="0" fillId="0" borderId="0" xfId="0" applyAlignment="1">
      <alignment horizontal="right" vertical="center"/>
    </xf>
    <xf numFmtId="0" fontId="16" fillId="0" borderId="0" xfId="0" applyFont="1" applyAlignment="1">
      <alignment horizontal="center" vertical="center"/>
    </xf>
    <xf numFmtId="0" fontId="5" fillId="0" borderId="0" xfId="0" applyFont="1" applyAlignment="1">
      <alignment vertical="top"/>
    </xf>
    <xf numFmtId="0" fontId="4" fillId="0" borderId="0" xfId="0" applyFont="1"/>
    <xf numFmtId="0" fontId="17" fillId="2" borderId="7" xfId="0" applyFont="1" applyFill="1" applyBorder="1" applyAlignment="1">
      <alignment horizontal="center" vertical="center"/>
    </xf>
    <xf numFmtId="0" fontId="10" fillId="0" borderId="22" xfId="0" applyFont="1" applyBorder="1" applyAlignment="1">
      <alignment horizontal="center" vertical="center"/>
    </xf>
    <xf numFmtId="0" fontId="20" fillId="0" borderId="0" xfId="0" applyFont="1"/>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vertical="center"/>
    </xf>
    <xf numFmtId="0" fontId="0" fillId="0" borderId="2" xfId="0" applyBorder="1"/>
    <xf numFmtId="0" fontId="0" fillId="0" borderId="12" xfId="0" applyBorder="1"/>
    <xf numFmtId="0" fontId="15" fillId="0" borderId="6" xfId="0" applyFont="1" applyBorder="1" applyAlignment="1">
      <alignment horizontal="center" vertical="center" shrinkToFit="1"/>
    </xf>
    <xf numFmtId="176" fontId="0" fillId="0" borderId="53" xfId="0" applyNumberFormat="1" applyBorder="1"/>
    <xf numFmtId="177" fontId="0" fillId="0" borderId="52" xfId="0" applyNumberFormat="1" applyBorder="1" applyAlignment="1">
      <alignment horizontal="center"/>
    </xf>
    <xf numFmtId="176" fontId="0" fillId="0" borderId="60" xfId="0" applyNumberFormat="1" applyBorder="1"/>
    <xf numFmtId="177" fontId="0" fillId="0" borderId="61" xfId="0" applyNumberFormat="1" applyBorder="1" applyAlignment="1">
      <alignment horizontal="center"/>
    </xf>
    <xf numFmtId="0" fontId="0" fillId="0" borderId="60" xfId="0" applyBorder="1"/>
    <xf numFmtId="0" fontId="0" fillId="0" borderId="62" xfId="0" applyBorder="1"/>
    <xf numFmtId="0" fontId="18" fillId="0" borderId="66" xfId="0" applyFont="1" applyBorder="1" applyAlignment="1">
      <alignment vertical="center"/>
    </xf>
    <xf numFmtId="0" fontId="21" fillId="0" borderId="64" xfId="0" applyFont="1" applyBorder="1" applyAlignment="1">
      <alignment vertical="center"/>
    </xf>
    <xf numFmtId="0" fontId="0" fillId="0" borderId="68" xfId="0" applyBorder="1"/>
    <xf numFmtId="0" fontId="24" fillId="0" borderId="0" xfId="0" applyFont="1"/>
    <xf numFmtId="0" fontId="0" fillId="0" borderId="11" xfId="0" applyBorder="1" applyAlignment="1">
      <alignment horizontal="center" vertical="center" wrapText="1"/>
    </xf>
    <xf numFmtId="0" fontId="0" fillId="0" borderId="17" xfId="0" applyBorder="1" applyAlignment="1">
      <alignment horizontal="center" vertical="center" shrinkToFit="1"/>
    </xf>
    <xf numFmtId="176" fontId="0" fillId="0" borderId="36" xfId="0" applyNumberFormat="1" applyBorder="1" applyAlignment="1">
      <alignment horizontal="center" vertical="center"/>
    </xf>
    <xf numFmtId="0" fontId="0" fillId="0" borderId="8" xfId="0" applyBorder="1" applyAlignment="1">
      <alignment horizontal="center" vertical="center" shrinkToFit="1"/>
    </xf>
    <xf numFmtId="0" fontId="0" fillId="2" borderId="14" xfId="0" applyFill="1" applyBorder="1" applyAlignment="1">
      <alignment horizontal="center" vertical="center" shrinkToFit="1"/>
    </xf>
    <xf numFmtId="0" fontId="0" fillId="2" borderId="1" xfId="0" applyFill="1" applyBorder="1" applyAlignment="1">
      <alignment horizontal="center" vertical="center" shrinkToFit="1"/>
    </xf>
    <xf numFmtId="176" fontId="0" fillId="2" borderId="1" xfId="0" applyNumberFormat="1" applyFill="1" applyBorder="1" applyAlignment="1">
      <alignment horizontal="center" vertical="center"/>
    </xf>
    <xf numFmtId="0" fontId="0" fillId="0" borderId="1" xfId="0" applyBorder="1" applyAlignment="1">
      <alignment horizontal="center" shrinkToFit="1"/>
    </xf>
    <xf numFmtId="0" fontId="2" fillId="0" borderId="1" xfId="0" applyFont="1" applyBorder="1" applyAlignment="1">
      <alignment horizontal="center" vertical="center" wrapText="1"/>
    </xf>
    <xf numFmtId="0" fontId="24" fillId="0" borderId="0" xfId="0" applyFont="1" applyAlignment="1">
      <alignment shrinkToFit="1"/>
    </xf>
    <xf numFmtId="0" fontId="25" fillId="0" borderId="0" xfId="0" applyFont="1" applyAlignment="1">
      <alignment shrinkToFit="1"/>
    </xf>
    <xf numFmtId="0" fontId="0" fillId="0" borderId="58" xfId="0" applyBorder="1" applyAlignment="1">
      <alignment horizontal="center" vertical="center"/>
    </xf>
    <xf numFmtId="0" fontId="0" fillId="0" borderId="69" xfId="0" applyBorder="1"/>
    <xf numFmtId="0" fontId="0" fillId="0" borderId="15" xfId="0" applyBorder="1" applyAlignment="1">
      <alignment horizontal="center"/>
    </xf>
    <xf numFmtId="0" fontId="12" fillId="0" borderId="12" xfId="0" applyFont="1" applyBorder="1" applyAlignment="1">
      <alignment vertical="top"/>
    </xf>
    <xf numFmtId="0" fontId="12" fillId="0" borderId="20" xfId="0" applyFont="1" applyBorder="1" applyAlignment="1">
      <alignment vertical="top"/>
    </xf>
    <xf numFmtId="0" fontId="9" fillId="0" borderId="2" xfId="0" applyFont="1" applyBorder="1" applyAlignment="1">
      <alignment horizontal="right" vertic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0" fillId="0" borderId="25" xfId="0" applyBorder="1" applyAlignment="1">
      <alignment horizontal="center" vertical="top" shrinkToFit="1"/>
    </xf>
    <xf numFmtId="0" fontId="0" fillId="0" borderId="27" xfId="0" applyBorder="1" applyAlignment="1">
      <alignment horizontal="center" shrinkToFi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4" xfId="0" applyBorder="1"/>
    <xf numFmtId="0" fontId="0" fillId="0" borderId="75" xfId="0" applyBorder="1" applyAlignment="1">
      <alignment horizontal="center" vertical="center"/>
    </xf>
    <xf numFmtId="0" fontId="0" fillId="0" borderId="2" xfId="0" applyBorder="1" applyAlignment="1">
      <alignment horizontal="center" shrinkToFit="1"/>
    </xf>
    <xf numFmtId="0" fontId="0" fillId="2" borderId="28" xfId="0" applyFill="1" applyBorder="1" applyAlignment="1">
      <alignment horizontal="center" vertical="center" shrinkToFit="1"/>
    </xf>
    <xf numFmtId="0" fontId="0" fillId="2" borderId="38" xfId="0" applyFill="1" applyBorder="1" applyAlignment="1">
      <alignment horizontal="center" vertical="center" shrinkToFit="1"/>
    </xf>
    <xf numFmtId="176" fontId="0" fillId="2" borderId="38" xfId="0" applyNumberFormat="1" applyFill="1" applyBorder="1" applyAlignment="1">
      <alignment horizontal="center" vertical="center"/>
    </xf>
    <xf numFmtId="176" fontId="0" fillId="2" borderId="77" xfId="0" applyNumberFormat="1" applyFill="1" applyBorder="1" applyAlignment="1">
      <alignment horizontal="center" vertical="center"/>
    </xf>
    <xf numFmtId="0" fontId="0" fillId="2" borderId="76" xfId="0" applyFill="1" applyBorder="1" applyAlignment="1">
      <alignment horizontal="center" vertical="center" shrinkToFit="1"/>
    </xf>
    <xf numFmtId="0" fontId="0" fillId="0" borderId="3" xfId="0" applyBorder="1" applyAlignment="1">
      <alignment horizontal="center" vertical="center" shrinkToFit="1"/>
    </xf>
    <xf numFmtId="0" fontId="0" fillId="2" borderId="79" xfId="0" applyFill="1" applyBorder="1" applyAlignment="1">
      <alignment horizontal="center" vertical="center"/>
    </xf>
    <xf numFmtId="0" fontId="0" fillId="0" borderId="33" xfId="0" applyBorder="1" applyAlignment="1">
      <alignment horizontal="center" vertical="top" shrinkToFit="1"/>
    </xf>
    <xf numFmtId="0" fontId="3" fillId="0" borderId="41" xfId="0" applyFont="1" applyBorder="1" applyAlignment="1">
      <alignment horizontal="center" vertical="center" shrinkToFit="1"/>
    </xf>
    <xf numFmtId="0" fontId="0" fillId="0" borderId="5" xfId="0" applyBorder="1" applyAlignment="1">
      <alignment horizontal="center"/>
    </xf>
    <xf numFmtId="0" fontId="12" fillId="0" borderId="13" xfId="0" applyFont="1" applyBorder="1" applyAlignment="1">
      <alignment vertical="top"/>
    </xf>
    <xf numFmtId="0" fontId="0" fillId="2" borderId="75" xfId="0" applyFill="1" applyBorder="1" applyAlignment="1">
      <alignment shrinkToFit="1"/>
    </xf>
    <xf numFmtId="0" fontId="0" fillId="2" borderId="10" xfId="0" applyFill="1" applyBorder="1" applyAlignment="1">
      <alignment shrinkToFit="1"/>
    </xf>
    <xf numFmtId="0" fontId="6" fillId="0" borderId="41" xfId="0" applyFont="1" applyBorder="1" applyAlignment="1">
      <alignment vertical="top"/>
    </xf>
    <xf numFmtId="0" fontId="0" fillId="2" borderId="16" xfId="0" applyFill="1" applyBorder="1" applyAlignment="1">
      <alignment shrinkToFit="1"/>
    </xf>
    <xf numFmtId="0" fontId="0" fillId="2" borderId="82" xfId="0" applyFill="1" applyBorder="1" applyAlignment="1">
      <alignment shrinkToFit="1"/>
    </xf>
    <xf numFmtId="176" fontId="0" fillId="2" borderId="2" xfId="0" applyNumberFormat="1" applyFill="1" applyBorder="1" applyAlignment="1">
      <alignment horizontal="center" vertical="center"/>
    </xf>
    <xf numFmtId="0" fontId="0" fillId="2" borderId="40" xfId="0" applyFill="1" applyBorder="1" applyAlignment="1">
      <alignment horizontal="center" vertical="center" shrinkToFit="1"/>
    </xf>
    <xf numFmtId="176" fontId="0" fillId="2" borderId="29" xfId="0" applyNumberFormat="1" applyFill="1" applyBorder="1" applyAlignment="1">
      <alignment horizontal="center" vertical="center"/>
    </xf>
    <xf numFmtId="0" fontId="0" fillId="2" borderId="86" xfId="0" applyFill="1" applyBorder="1" applyAlignment="1">
      <alignment horizontal="center" vertical="center" shrinkToFit="1"/>
    </xf>
    <xf numFmtId="0" fontId="0" fillId="0" borderId="54" xfId="0" applyBorder="1"/>
    <xf numFmtId="0" fontId="24" fillId="0" borderId="1" xfId="0" applyFont="1" applyBorder="1" applyAlignment="1">
      <alignment horizontal="center"/>
    </xf>
    <xf numFmtId="178" fontId="0" fillId="0" borderId="71" xfId="0" applyNumberFormat="1" applyBorder="1" applyAlignment="1">
      <alignment horizontal="right" vertical="center"/>
    </xf>
    <xf numFmtId="178" fontId="0" fillId="0" borderId="73" xfId="0" applyNumberFormat="1" applyBorder="1" applyAlignment="1">
      <alignment horizontal="right" vertical="center"/>
    </xf>
    <xf numFmtId="178" fontId="0" fillId="0" borderId="3" xfId="0" applyNumberFormat="1" applyBorder="1" applyAlignment="1">
      <alignment horizontal="right" vertical="center"/>
    </xf>
    <xf numFmtId="178" fontId="0" fillId="2" borderId="1" xfId="0" applyNumberFormat="1" applyFill="1" applyBorder="1" applyAlignment="1">
      <alignment horizontal="right" vertical="center"/>
    </xf>
    <xf numFmtId="178" fontId="0" fillId="2" borderId="15" xfId="0" applyNumberFormat="1" applyFill="1" applyBorder="1" applyAlignment="1">
      <alignment horizontal="right" vertical="center"/>
    </xf>
    <xf numFmtId="178" fontId="0" fillId="0" borderId="79" xfId="0" applyNumberFormat="1" applyBorder="1" applyAlignment="1">
      <alignment horizontal="right" vertical="center"/>
    </xf>
    <xf numFmtId="178" fontId="0" fillId="2" borderId="79" xfId="0" applyNumberFormat="1" applyFill="1" applyBorder="1" applyAlignment="1">
      <alignment horizontal="right" vertical="center"/>
    </xf>
    <xf numFmtId="178" fontId="0" fillId="2" borderId="80" xfId="0" applyNumberFormat="1" applyFill="1" applyBorder="1" applyAlignment="1">
      <alignment horizontal="right" vertical="center"/>
    </xf>
    <xf numFmtId="178" fontId="0" fillId="0" borderId="18" xfId="0" applyNumberFormat="1" applyBorder="1"/>
    <xf numFmtId="178" fontId="0" fillId="3" borderId="18" xfId="0" applyNumberFormat="1" applyFill="1" applyBorder="1"/>
    <xf numFmtId="178" fontId="0" fillId="3" borderId="5" xfId="0" applyNumberFormat="1" applyFill="1" applyBorder="1"/>
    <xf numFmtId="178" fontId="0" fillId="3" borderId="1" xfId="0" applyNumberFormat="1" applyFill="1" applyBorder="1"/>
    <xf numFmtId="178" fontId="0" fillId="3" borderId="2" xfId="0" applyNumberFormat="1" applyFill="1" applyBorder="1"/>
    <xf numFmtId="178" fontId="0" fillId="3" borderId="76" xfId="0" applyNumberFormat="1" applyFill="1" applyBorder="1"/>
    <xf numFmtId="178" fontId="0" fillId="3" borderId="38" xfId="0" applyNumberFormat="1" applyFill="1" applyBorder="1"/>
    <xf numFmtId="178" fontId="0" fillId="3" borderId="29" xfId="0" applyNumberFormat="1" applyFill="1" applyBorder="1"/>
    <xf numFmtId="178" fontId="0" fillId="0" borderId="3" xfId="0" applyNumberFormat="1" applyBorder="1" applyAlignment="1">
      <alignment shrinkToFit="1"/>
    </xf>
    <xf numFmtId="178" fontId="0" fillId="0" borderId="36" xfId="0" applyNumberFormat="1" applyBorder="1" applyAlignment="1">
      <alignment shrinkToFit="1"/>
    </xf>
    <xf numFmtId="178" fontId="0" fillId="2" borderId="1" xfId="0" applyNumberFormat="1" applyFill="1" applyBorder="1" applyAlignment="1">
      <alignment shrinkToFit="1"/>
    </xf>
    <xf numFmtId="178" fontId="0" fillId="2" borderId="34" xfId="0" applyNumberFormat="1" applyFill="1" applyBorder="1" applyAlignment="1">
      <alignment shrinkToFit="1"/>
    </xf>
    <xf numFmtId="178" fontId="0" fillId="2" borderId="58" xfId="0" applyNumberFormat="1" applyFill="1" applyBorder="1" applyAlignment="1">
      <alignment shrinkToFit="1"/>
    </xf>
    <xf numFmtId="178" fontId="0" fillId="2" borderId="81" xfId="0" applyNumberFormat="1" applyFill="1" applyBorder="1" applyAlignment="1">
      <alignment shrinkToFit="1"/>
    </xf>
    <xf numFmtId="178" fontId="0" fillId="2" borderId="79" xfId="0" applyNumberFormat="1" applyFill="1" applyBorder="1" applyAlignment="1">
      <alignment shrinkToFit="1"/>
    </xf>
    <xf numFmtId="178" fontId="0" fillId="2" borderId="83" xfId="0" applyNumberFormat="1" applyFill="1" applyBorder="1" applyAlignment="1">
      <alignment shrinkToFit="1"/>
    </xf>
    <xf numFmtId="178" fontId="0" fillId="2" borderId="84" xfId="0" applyNumberFormat="1" applyFill="1" applyBorder="1" applyAlignment="1">
      <alignment shrinkToFit="1"/>
    </xf>
    <xf numFmtId="178" fontId="0" fillId="0" borderId="8" xfId="0" applyNumberFormat="1" applyBorder="1"/>
    <xf numFmtId="178" fontId="0" fillId="0" borderId="5" xfId="0" applyNumberFormat="1" applyBorder="1"/>
    <xf numFmtId="178" fontId="0" fillId="0" borderId="15" xfId="0" applyNumberFormat="1" applyBorder="1"/>
    <xf numFmtId="178" fontId="0" fillId="0" borderId="82" xfId="0" applyNumberFormat="1" applyBorder="1"/>
    <xf numFmtId="178" fontId="0" fillId="0" borderId="39" xfId="0" applyNumberFormat="1" applyBorder="1"/>
    <xf numFmtId="178" fontId="0" fillId="2" borderId="1" xfId="0" applyNumberFormat="1" applyFill="1" applyBorder="1" applyAlignment="1">
      <alignment horizontal="center" vertical="center"/>
    </xf>
    <xf numFmtId="178" fontId="0" fillId="2" borderId="34" xfId="0" applyNumberFormat="1" applyFill="1" applyBorder="1" applyAlignment="1">
      <alignment horizontal="center" vertical="center"/>
    </xf>
    <xf numFmtId="178" fontId="0" fillId="2" borderId="2" xfId="0" applyNumberFormat="1" applyFill="1" applyBorder="1" applyAlignment="1">
      <alignment horizontal="center" vertical="center"/>
    </xf>
    <xf numFmtId="178" fontId="0" fillId="2" borderId="38" xfId="0" applyNumberFormat="1" applyFill="1" applyBorder="1" applyAlignment="1">
      <alignment horizontal="center" vertical="center"/>
    </xf>
    <xf numFmtId="178" fontId="0" fillId="2" borderId="29" xfId="0" applyNumberFormat="1" applyFill="1" applyBorder="1" applyAlignment="1">
      <alignment horizontal="center" vertical="center"/>
    </xf>
    <xf numFmtId="178" fontId="0" fillId="0" borderId="3" xfId="0" applyNumberFormat="1" applyBorder="1" applyAlignment="1">
      <alignment horizontal="center" vertical="center"/>
    </xf>
    <xf numFmtId="178" fontId="0" fillId="0" borderId="36" xfId="0" applyNumberFormat="1" applyBorder="1" applyAlignment="1">
      <alignment horizontal="center" vertical="center"/>
    </xf>
    <xf numFmtId="178" fontId="0" fillId="2" borderId="77" xfId="0" applyNumberFormat="1" applyFill="1" applyBorder="1" applyAlignment="1">
      <alignment horizontal="center" vertical="center"/>
    </xf>
    <xf numFmtId="178" fontId="0" fillId="0" borderId="46" xfId="0" applyNumberFormat="1" applyBorder="1"/>
    <xf numFmtId="178" fontId="0" fillId="0" borderId="78" xfId="0" applyNumberFormat="1" applyBorder="1"/>
    <xf numFmtId="178" fontId="0" fillId="0" borderId="40" xfId="0" applyNumberFormat="1" applyBorder="1"/>
    <xf numFmtId="178" fontId="0" fillId="0" borderId="76" xfId="0" applyNumberFormat="1" applyBorder="1"/>
    <xf numFmtId="178" fontId="0" fillId="0" borderId="47" xfId="0" applyNumberFormat="1" applyBorder="1"/>
    <xf numFmtId="0" fontId="0" fillId="0" borderId="12" xfId="0" applyBorder="1"/>
    <xf numFmtId="0" fontId="0" fillId="0" borderId="7" xfId="0" applyBorder="1"/>
    <xf numFmtId="0" fontId="0" fillId="0" borderId="4" xfId="0" applyBorder="1"/>
    <xf numFmtId="0" fontId="0" fillId="0" borderId="5" xfId="0" applyBorder="1"/>
    <xf numFmtId="0" fontId="9" fillId="0" borderId="0" xfId="0" applyFont="1" applyBorder="1" applyAlignment="1">
      <alignment horizontal="right" vertical="center"/>
    </xf>
    <xf numFmtId="0" fontId="9" fillId="0" borderId="0" xfId="0" applyFont="1" applyBorder="1" applyAlignment="1">
      <alignment horizontal="right" vertical="center" shrinkToFit="1"/>
    </xf>
    <xf numFmtId="0" fontId="14" fillId="0" borderId="0" xfId="0" applyFont="1" applyBorder="1" applyAlignment="1">
      <alignment vertical="center"/>
    </xf>
    <xf numFmtId="0" fontId="0" fillId="0" borderId="0" xfId="0" applyBorder="1" applyAlignment="1"/>
    <xf numFmtId="0" fontId="0" fillId="0" borderId="0" xfId="0" applyBorder="1" applyAlignment="1">
      <alignment shrinkToFit="1"/>
    </xf>
    <xf numFmtId="0" fontId="0" fillId="0" borderId="2" xfId="0" applyBorder="1" applyAlignment="1"/>
    <xf numFmtId="0" fontId="0" fillId="0" borderId="12" xfId="0" applyBorder="1" applyAlignment="1"/>
    <xf numFmtId="0" fontId="0" fillId="0" borderId="9" xfId="0" applyBorder="1" applyAlignment="1"/>
    <xf numFmtId="0" fontId="10" fillId="0" borderId="0" xfId="0" applyFont="1" applyAlignment="1">
      <alignment vertical="center"/>
    </xf>
    <xf numFmtId="0" fontId="0" fillId="3" borderId="88" xfId="0" applyFill="1"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176" fontId="0" fillId="0" borderId="0" xfId="0" applyNumberFormat="1" applyBorder="1"/>
    <xf numFmtId="0" fontId="0" fillId="0" borderId="0" xfId="0" applyBorder="1" applyAlignment="1">
      <alignment horizontal="center"/>
    </xf>
    <xf numFmtId="0" fontId="0" fillId="0" borderId="0" xfId="0" applyBorder="1"/>
    <xf numFmtId="0" fontId="0" fillId="0" borderId="0" xfId="0" applyBorder="1" applyAlignment="1">
      <alignment horizontal="center" shrinkToFit="1"/>
    </xf>
    <xf numFmtId="178" fontId="0" fillId="0" borderId="8" xfId="0" applyNumberFormat="1" applyFill="1" applyBorder="1"/>
    <xf numFmtId="178" fontId="0" fillId="0" borderId="3" xfId="0" applyNumberFormat="1" applyFill="1" applyBorder="1"/>
    <xf numFmtId="178" fontId="0" fillId="0" borderId="9" xfId="0" applyNumberFormat="1" applyFill="1" applyBorder="1"/>
    <xf numFmtId="178" fontId="0" fillId="0" borderId="18" xfId="0" applyNumberFormat="1" applyFill="1" applyBorder="1"/>
    <xf numFmtId="0" fontId="0" fillId="2" borderId="1" xfId="0" applyFill="1" applyBorder="1" applyAlignment="1">
      <alignment horizontal="center" vertical="center" shrinkToFit="1"/>
    </xf>
    <xf numFmtId="0" fontId="0" fillId="4" borderId="14" xfId="0" applyFill="1" applyBorder="1" applyAlignment="1">
      <alignment horizontal="center" vertical="center"/>
    </xf>
    <xf numFmtId="0" fontId="0" fillId="0" borderId="17" xfId="0" applyFill="1" applyBorder="1" applyAlignment="1">
      <alignment horizontal="center"/>
    </xf>
    <xf numFmtId="0" fontId="0" fillId="0" borderId="9" xfId="0" applyFill="1" applyBorder="1" applyAlignment="1">
      <alignment horizontal="center" shrinkToFit="1"/>
    </xf>
    <xf numFmtId="178" fontId="0" fillId="5" borderId="5" xfId="0" applyNumberFormat="1" applyFill="1" applyBorder="1"/>
    <xf numFmtId="178" fontId="0" fillId="5" borderId="1" xfId="0" applyNumberFormat="1" applyFill="1" applyBorder="1"/>
    <xf numFmtId="178" fontId="0" fillId="5" borderId="2" xfId="0" applyNumberFormat="1" applyFill="1" applyBorder="1"/>
    <xf numFmtId="178" fontId="0" fillId="5" borderId="18" xfId="0" applyNumberFormat="1" applyFill="1" applyBorder="1"/>
    <xf numFmtId="178" fontId="0" fillId="5" borderId="76" xfId="0" applyNumberFormat="1" applyFill="1" applyBorder="1"/>
    <xf numFmtId="178" fontId="0" fillId="5" borderId="38" xfId="0" applyNumberFormat="1" applyFill="1" applyBorder="1"/>
    <xf numFmtId="178" fontId="0" fillId="5" borderId="29" xfId="0" applyNumberFormat="1" applyFill="1" applyBorder="1"/>
    <xf numFmtId="0" fontId="0" fillId="0" borderId="9" xfId="0" applyFill="1" applyBorder="1" applyAlignment="1">
      <alignment horizontal="center"/>
    </xf>
    <xf numFmtId="178" fontId="0" fillId="0" borderId="5" xfId="0" applyNumberFormat="1" applyFill="1" applyBorder="1"/>
    <xf numFmtId="178" fontId="0" fillId="0" borderId="15" xfId="0" applyNumberFormat="1" applyFill="1" applyBorder="1"/>
    <xf numFmtId="0" fontId="0" fillId="0" borderId="14" xfId="0" applyFill="1" applyBorder="1" applyAlignment="1">
      <alignment horizontal="center"/>
    </xf>
    <xf numFmtId="0" fontId="0" fillId="0" borderId="2" xfId="0" applyFill="1" applyBorder="1" applyAlignment="1">
      <alignment horizontal="center"/>
    </xf>
    <xf numFmtId="178" fontId="0" fillId="0" borderId="46" xfId="0" applyNumberFormat="1" applyFill="1" applyBorder="1"/>
    <xf numFmtId="0" fontId="0" fillId="0" borderId="70" xfId="0" applyBorder="1" applyAlignment="1">
      <alignment horizontal="center" vertical="center" wrapText="1"/>
    </xf>
    <xf numFmtId="0" fontId="0" fillId="0" borderId="73" xfId="0" applyBorder="1" applyAlignment="1">
      <alignment horizontal="center" vertical="center"/>
    </xf>
    <xf numFmtId="0" fontId="14" fillId="0" borderId="0" xfId="0" applyFont="1" applyBorder="1" applyAlignment="1">
      <alignment horizontal="center" vertical="center"/>
    </xf>
    <xf numFmtId="0" fontId="0" fillId="4" borderId="17" xfId="0" applyFill="1" applyBorder="1" applyAlignment="1">
      <alignment horizontal="center"/>
    </xf>
    <xf numFmtId="0" fontId="0" fillId="4" borderId="9" xfId="0" applyFill="1" applyBorder="1" applyAlignment="1">
      <alignment horizontal="center" shrinkToFit="1"/>
    </xf>
    <xf numFmtId="178" fontId="0" fillId="5" borderId="80" xfId="0" applyNumberFormat="1" applyFill="1" applyBorder="1"/>
    <xf numFmtId="0" fontId="0" fillId="0" borderId="1" xfId="0" applyBorder="1" applyAlignment="1">
      <alignment shrinkToFit="1"/>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xf>
    <xf numFmtId="0" fontId="0" fillId="2" borderId="1" xfId="0" applyFill="1" applyBorder="1" applyAlignment="1">
      <alignment horizontal="center" vertical="center" shrinkToFit="1"/>
    </xf>
    <xf numFmtId="0" fontId="0" fillId="0" borderId="0" xfId="0" applyAlignment="1">
      <alignment horizontal="left"/>
    </xf>
    <xf numFmtId="179" fontId="0" fillId="0" borderId="3" xfId="0" applyNumberFormat="1" applyBorder="1"/>
    <xf numFmtId="179" fontId="0" fillId="0" borderId="17" xfId="0" applyNumberFormat="1" applyBorder="1"/>
    <xf numFmtId="179" fontId="0" fillId="0" borderId="18" xfId="0" applyNumberFormat="1" applyBorder="1"/>
    <xf numFmtId="179" fontId="0" fillId="0" borderId="14" xfId="0" applyNumberFormat="1" applyFill="1" applyBorder="1"/>
    <xf numFmtId="179" fontId="0" fillId="0" borderId="1" xfId="0" applyNumberFormat="1" applyFill="1" applyBorder="1"/>
    <xf numFmtId="179" fontId="0" fillId="0" borderId="28" xfId="0" applyNumberFormat="1" applyFill="1" applyBorder="1"/>
    <xf numFmtId="179" fontId="0" fillId="0" borderId="38" xfId="0" applyNumberFormat="1" applyFill="1" applyBorder="1"/>
    <xf numFmtId="179" fontId="0" fillId="0" borderId="18" xfId="0" applyNumberFormat="1" applyFill="1" applyBorder="1"/>
    <xf numFmtId="179" fontId="0" fillId="0" borderId="15" xfId="0" applyNumberFormat="1" applyFill="1" applyBorder="1"/>
    <xf numFmtId="179" fontId="0" fillId="0" borderId="39" xfId="0" applyNumberFormat="1" applyFill="1" applyBorder="1"/>
    <xf numFmtId="0" fontId="0" fillId="0" borderId="32" xfId="0" applyBorder="1"/>
    <xf numFmtId="0" fontId="0" fillId="0" borderId="0" xfId="0" applyFont="1"/>
    <xf numFmtId="0" fontId="26" fillId="0" borderId="0" xfId="0" applyFont="1" applyAlignment="1">
      <alignment horizontal="right" vertical="center" shrinkToFit="1"/>
    </xf>
    <xf numFmtId="0" fontId="24" fillId="0" borderId="0" xfId="0" applyFont="1" applyAlignment="1"/>
    <xf numFmtId="0" fontId="2" fillId="0" borderId="0" xfId="0" applyFont="1"/>
    <xf numFmtId="0" fontId="3" fillId="0" borderId="22" xfId="0" applyFont="1" applyBorder="1" applyAlignment="1">
      <alignment horizontal="center" vertical="center" wrapText="1"/>
    </xf>
    <xf numFmtId="0" fontId="4" fillId="0" borderId="0" xfId="0" applyFont="1" applyAlignment="1">
      <alignment wrapText="1"/>
    </xf>
    <xf numFmtId="0" fontId="5" fillId="0" borderId="0" xfId="0" applyFont="1" applyAlignment="1">
      <alignment wrapText="1"/>
    </xf>
    <xf numFmtId="0" fontId="0" fillId="0" borderId="11" xfId="0" applyBorder="1" applyAlignment="1">
      <alignment shrinkToFit="1"/>
    </xf>
    <xf numFmtId="178" fontId="0" fillId="0" borderId="1" xfId="0" applyNumberFormat="1" applyBorder="1" applyAlignment="1">
      <alignment horizontal="center" shrinkToFit="1"/>
    </xf>
    <xf numFmtId="178" fontId="0" fillId="0" borderId="69" xfId="0" applyNumberFormat="1" applyBorder="1" applyAlignment="1">
      <alignment horizontal="center" vertical="center"/>
    </xf>
    <xf numFmtId="178" fontId="0" fillId="0" borderId="69" xfId="0" applyNumberFormat="1" applyBorder="1"/>
    <xf numFmtId="0" fontId="0" fillId="0" borderId="2" xfId="0" applyNumberFormat="1" applyBorder="1" applyAlignment="1">
      <alignment shrinkToFit="1"/>
    </xf>
    <xf numFmtId="0" fontId="0" fillId="0" borderId="9" xfId="0" applyNumberFormat="1" applyBorder="1" applyAlignment="1">
      <alignment shrinkToFit="1"/>
    </xf>
    <xf numFmtId="0" fontId="0" fillId="0" borderId="12" xfId="0" applyNumberFormat="1" applyBorder="1" applyAlignment="1">
      <alignment shrinkToFit="1"/>
    </xf>
    <xf numFmtId="0" fontId="0" fillId="0" borderId="13" xfId="0" applyBorder="1" applyAlignment="1">
      <alignment shrinkToFit="1"/>
    </xf>
    <xf numFmtId="0" fontId="0" fillId="2" borderId="2" xfId="0" applyFill="1" applyBorder="1" applyAlignment="1">
      <alignment horizontal="center" vertical="center" shrinkToFit="1"/>
    </xf>
    <xf numFmtId="0" fontId="19" fillId="0" borderId="30" xfId="0" applyFont="1" applyBorder="1" applyAlignment="1">
      <alignment horizontal="center" vertical="center"/>
    </xf>
    <xf numFmtId="0" fontId="0" fillId="0" borderId="33" xfId="0" applyBorder="1" applyAlignment="1">
      <alignment horizontal="center" vertical="top"/>
    </xf>
    <xf numFmtId="14" fontId="0" fillId="0" borderId="72" xfId="0" applyNumberFormat="1" applyBorder="1" applyAlignment="1">
      <alignment horizontal="center" vertical="center" shrinkToFit="1"/>
    </xf>
    <xf numFmtId="0" fontId="7" fillId="2" borderId="2" xfId="0" applyFont="1" applyFill="1" applyBorder="1" applyAlignment="1">
      <alignment horizontal="center" vertical="center" shrinkToFit="1"/>
    </xf>
    <xf numFmtId="14" fontId="0" fillId="0" borderId="29" xfId="0" applyNumberFormat="1" applyBorder="1" applyAlignment="1">
      <alignment horizontal="center" shrinkToFit="1"/>
    </xf>
    <xf numFmtId="0" fontId="0" fillId="2" borderId="83" xfId="0" applyFill="1" applyBorder="1" applyAlignment="1">
      <alignment horizontal="center" vertical="center" shrinkToFit="1"/>
    </xf>
    <xf numFmtId="0" fontId="0" fillId="0" borderId="0" xfId="0" applyAlignment="1">
      <alignment horizontal="center" wrapText="1"/>
    </xf>
    <xf numFmtId="0" fontId="0" fillId="0" borderId="0" xfId="0" applyAlignment="1">
      <alignment horizontal="center"/>
    </xf>
    <xf numFmtId="0" fontId="0" fillId="0" borderId="0" xfId="0" applyFont="1" applyAlignment="1">
      <alignment vertical="top" wrapText="1"/>
    </xf>
    <xf numFmtId="0" fontId="7" fillId="0" borderId="0" xfId="0" applyFont="1" applyAlignment="1">
      <alignment vertical="top"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shrinkToFit="1"/>
    </xf>
    <xf numFmtId="0" fontId="0" fillId="0" borderId="11" xfId="0" applyBorder="1" applyAlignment="1">
      <alignment horizontal="center" vertical="center" shrinkToFit="1"/>
    </xf>
    <xf numFmtId="0" fontId="0" fillId="0" borderId="51" xfId="0" applyBorder="1" applyAlignment="1">
      <alignment vertical="center"/>
    </xf>
    <xf numFmtId="0" fontId="0" fillId="0" borderId="50" xfId="0" applyBorder="1" applyAlignment="1">
      <alignment vertical="center"/>
    </xf>
    <xf numFmtId="0" fontId="0" fillId="0" borderId="7" xfId="0" applyBorder="1"/>
    <xf numFmtId="0" fontId="0" fillId="0" borderId="60" xfId="0" applyBorder="1"/>
    <xf numFmtId="0" fontId="0" fillId="0" borderId="58" xfId="0" applyBorder="1" applyAlignment="1">
      <alignment horizontal="center" vertical="center"/>
    </xf>
    <xf numFmtId="0" fontId="0" fillId="0" borderId="6" xfId="0"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3" fillId="0" borderId="63" xfId="0" applyFont="1" applyBorder="1" applyAlignment="1">
      <alignment horizontal="center" vertical="center" wrapText="1"/>
    </xf>
    <xf numFmtId="0" fontId="23" fillId="0" borderId="64" xfId="0" applyFont="1" applyBorder="1" applyAlignment="1">
      <alignment horizontal="center" vertical="center"/>
    </xf>
    <xf numFmtId="0" fontId="0" fillId="0" borderId="1" xfId="0" applyBorder="1" applyAlignment="1">
      <alignment horizontal="center" vertical="center"/>
    </xf>
    <xf numFmtId="0" fontId="15" fillId="0" borderId="58"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shrinkToFit="1"/>
    </xf>
    <xf numFmtId="0" fontId="0" fillId="0" borderId="11" xfId="0" applyBorder="1" applyAlignment="1">
      <alignment shrinkToFit="1"/>
    </xf>
    <xf numFmtId="0" fontId="0" fillId="0" borderId="7" xfId="0" applyBorder="1" applyAlignment="1">
      <alignment horizontal="center" vertical="center"/>
    </xf>
    <xf numFmtId="0" fontId="0" fillId="0" borderId="7" xfId="0" applyBorder="1" applyAlignment="1">
      <alignment shrinkToFit="1"/>
    </xf>
    <xf numFmtId="0" fontId="0" fillId="0" borderId="1" xfId="0" applyBorder="1" applyAlignment="1">
      <alignmen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horizontal="center"/>
    </xf>
    <xf numFmtId="0" fontId="18" fillId="0" borderId="67" xfId="0" applyFont="1" applyBorder="1" applyAlignment="1">
      <alignment horizontal="center" vertical="center"/>
    </xf>
    <xf numFmtId="0" fontId="22" fillId="0" borderId="64" xfId="0" applyFont="1" applyBorder="1" applyAlignment="1">
      <alignment horizontal="center" vertical="center"/>
    </xf>
    <xf numFmtId="0" fontId="15" fillId="0" borderId="3" xfId="0" applyFont="1" applyBorder="1" applyAlignment="1">
      <alignment horizontal="center" vertical="center" shrinkToFit="1"/>
    </xf>
    <xf numFmtId="0" fontId="15" fillId="0" borderId="58" xfId="0" applyFont="1" applyBorder="1" applyAlignment="1">
      <alignment horizontal="center" vertical="center" shrinkToFit="1"/>
    </xf>
    <xf numFmtId="0" fontId="7" fillId="0" borderId="58" xfId="0" applyFont="1" applyBorder="1" applyAlignment="1">
      <alignment horizontal="center" vertical="center" shrinkToFit="1"/>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4" fillId="0" borderId="58" xfId="0" applyFont="1" applyBorder="1" applyAlignment="1">
      <alignment horizontal="center" vertical="center" wrapText="1"/>
    </xf>
    <xf numFmtId="0" fontId="0" fillId="0" borderId="59" xfId="0" applyBorder="1" applyAlignment="1">
      <alignment horizontal="center" vertical="center"/>
    </xf>
    <xf numFmtId="0" fontId="0" fillId="0" borderId="87" xfId="0" applyFont="1" applyBorder="1" applyAlignment="1">
      <alignment horizontal="center" vertical="center"/>
    </xf>
    <xf numFmtId="0" fontId="0" fillId="0" borderId="85" xfId="0" applyFont="1" applyBorder="1" applyAlignment="1">
      <alignment horizontal="center" vertical="center"/>
    </xf>
    <xf numFmtId="0" fontId="0" fillId="2" borderId="79" xfId="0" applyFill="1" applyBorder="1" applyAlignment="1">
      <alignment horizontal="center" vertical="center" shrinkToFit="1"/>
    </xf>
    <xf numFmtId="0" fontId="0" fillId="0" borderId="79" xfId="0" applyBorder="1" applyAlignment="1">
      <alignment horizontal="center" vertical="center" shrinkToFit="1"/>
    </xf>
    <xf numFmtId="0" fontId="0" fillId="2" borderId="2" xfId="0" applyFill="1" applyBorder="1" applyAlignment="1">
      <alignment horizontal="center" vertical="center" shrinkToFit="1"/>
    </xf>
    <xf numFmtId="0" fontId="0" fillId="0" borderId="4" xfId="0"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19" fillId="0" borderId="30" xfId="0" applyFont="1" applyBorder="1" applyAlignment="1">
      <alignment horizontal="center" vertical="center"/>
    </xf>
    <xf numFmtId="0" fontId="19" fillId="0" borderId="32" xfId="0" applyFont="1" applyBorder="1" applyAlignment="1">
      <alignment horizontal="center" vertical="center"/>
    </xf>
    <xf numFmtId="0" fontId="19" fillId="0" borderId="57" xfId="0" applyFont="1" applyBorder="1" applyAlignment="1">
      <alignment horizontal="center" vertical="center"/>
    </xf>
    <xf numFmtId="0" fontId="0" fillId="0" borderId="33" xfId="0" applyBorder="1" applyAlignment="1">
      <alignment horizontal="center" shrinkToFit="1"/>
    </xf>
    <xf numFmtId="0" fontId="0" fillId="0" borderId="0" xfId="0" applyAlignment="1">
      <alignment horizontal="center" shrinkToFit="1"/>
    </xf>
    <xf numFmtId="0" fontId="0" fillId="0" borderId="49" xfId="0" applyBorder="1" applyAlignment="1">
      <alignment horizontal="center" shrinkToFit="1"/>
    </xf>
    <xf numFmtId="0" fontId="0" fillId="0" borderId="33" xfId="0" applyBorder="1" applyAlignment="1">
      <alignment horizontal="center" vertical="top"/>
    </xf>
    <xf numFmtId="0" fontId="0" fillId="0" borderId="0" xfId="0" applyAlignment="1">
      <alignment horizontal="center" vertical="top"/>
    </xf>
    <xf numFmtId="0" fontId="0" fillId="0" borderId="49" xfId="0" applyBorder="1" applyAlignment="1">
      <alignment horizontal="center" vertical="top"/>
    </xf>
    <xf numFmtId="0" fontId="0" fillId="0" borderId="72"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0" fillId="2" borderId="7" xfId="0" applyFill="1" applyBorder="1"/>
    <xf numFmtId="0" fontId="0" fillId="2" borderId="4" xfId="0" applyFill="1" applyBorder="1"/>
    <xf numFmtId="0" fontId="0" fillId="0" borderId="4" xfId="0" applyBorder="1"/>
    <xf numFmtId="0" fontId="8" fillId="2" borderId="7" xfId="0" applyFont="1" applyFill="1" applyBorder="1"/>
    <xf numFmtId="0" fontId="13" fillId="2" borderId="7" xfId="0" applyFont="1" applyFill="1" applyBorder="1"/>
    <xf numFmtId="0" fontId="0" fillId="2" borderId="1" xfId="0" applyFill="1" applyBorder="1" applyAlignment="1">
      <alignment horizontal="center" vertical="center" shrinkToFit="1"/>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7" xfId="0" applyBorder="1" applyAlignment="1">
      <alignment horizontal="center" vertical="center"/>
    </xf>
    <xf numFmtId="0" fontId="15" fillId="0" borderId="0" xfId="0" applyFont="1" applyAlignment="1">
      <alignment horizontal="left" wrapText="1"/>
    </xf>
    <xf numFmtId="0" fontId="0" fillId="0" borderId="0" xfId="0" applyAlignment="1">
      <alignment horizontal="left"/>
    </xf>
    <xf numFmtId="0" fontId="14" fillId="0" borderId="4" xfId="0" applyFont="1" applyBorder="1" applyAlignment="1">
      <alignment horizontal="center" vertical="center"/>
    </xf>
    <xf numFmtId="0" fontId="0" fillId="0" borderId="5" xfId="0" applyBorder="1"/>
    <xf numFmtId="0" fontId="0" fillId="0" borderId="45" xfId="0"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15" fillId="0" borderId="32" xfId="0" applyFont="1" applyBorder="1" applyAlignment="1">
      <alignment horizontal="left" wrapText="1"/>
    </xf>
    <xf numFmtId="0" fontId="0" fillId="0" borderId="32" xfId="0" applyBorder="1" applyAlignment="1">
      <alignment horizontal="left"/>
    </xf>
    <xf numFmtId="0" fontId="14" fillId="0" borderId="5" xfId="0" applyFont="1" applyBorder="1"/>
    <xf numFmtId="0" fontId="8" fillId="0" borderId="0" xfId="0" applyFont="1" applyBorder="1" applyAlignment="1">
      <alignment vertical="top" wrapText="1"/>
    </xf>
    <xf numFmtId="0" fontId="13" fillId="0" borderId="0" xfId="0" applyFont="1" applyBorder="1" applyAlignment="1">
      <alignment vertical="top" wrapText="1"/>
    </xf>
    <xf numFmtId="0" fontId="13"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0" fillId="0" borderId="45" xfId="0" applyBorder="1" applyAlignment="1">
      <alignment horizontal="center" vertical="center"/>
    </xf>
    <xf numFmtId="0" fontId="0" fillId="0" borderId="4" xfId="0" applyBorder="1" applyAlignment="1">
      <alignment horizontal="center" vertical="center"/>
    </xf>
    <xf numFmtId="0" fontId="19" fillId="0" borderId="45" xfId="0" applyFont="1" applyBorder="1" applyAlignment="1">
      <alignment horizontal="center" vertical="center" shrinkToFit="1"/>
    </xf>
    <xf numFmtId="0" fontId="0" fillId="0" borderId="43" xfId="0" applyBorder="1" applyAlignment="1">
      <alignment horizontal="center" vertical="center" shrinkToFit="1"/>
    </xf>
    <xf numFmtId="0" fontId="7" fillId="2" borderId="2" xfId="0" applyFont="1" applyFill="1" applyBorder="1" applyAlignment="1">
      <alignment vertical="center" shrinkToFit="1"/>
    </xf>
  </cellXfs>
  <cellStyles count="1">
    <cellStyle name="標準" xfId="0" builtinId="0"/>
  </cellStyles>
  <dxfs count="8">
    <dxf>
      <fill>
        <patternFill>
          <bgColor theme="0" tint="-0.24994659260841701"/>
        </patternFill>
      </fill>
    </dxf>
    <dxf>
      <fill>
        <patternFill>
          <bgColor theme="0" tint="-0.24994659260841701"/>
        </patternFill>
      </fill>
    </dxf>
    <dxf>
      <fill>
        <patternFill patternType="solid">
          <bgColor theme="0" tint="-0.24994659260841701"/>
        </patternFill>
      </fill>
    </dxf>
    <dxf>
      <fill>
        <patternFill patternType="solid">
          <bgColor theme="0" tint="-0.24994659260841701"/>
        </patternFill>
      </fill>
    </dxf>
    <dxf>
      <font>
        <strike val="0"/>
        <color theme="0" tint="-4.9989318521683403E-2"/>
      </font>
    </dxf>
    <dxf>
      <font>
        <color theme="0" tint="-0.14996795556505021"/>
      </font>
      <fill>
        <patternFill patternType="none">
          <bgColor auto="1"/>
        </patternFill>
      </fill>
    </dxf>
    <dxf>
      <font>
        <strike val="0"/>
        <color theme="0" tint="-4.9989318521683403E-2"/>
      </font>
    </dxf>
    <dxf>
      <font>
        <strike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663574</xdr:colOff>
      <xdr:row>43</xdr:row>
      <xdr:rowOff>202143</xdr:rowOff>
    </xdr:from>
    <xdr:ext cx="1595886" cy="3283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36241" y="11928476"/>
          <a:ext cx="159588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裏面に注意事項あり</a:t>
          </a:r>
        </a:p>
      </xdr:txBody>
    </xdr:sp>
    <xdr:clientData/>
  </xdr:oneCellAnchor>
  <xdr:twoCellAnchor>
    <xdr:from>
      <xdr:col>19</xdr:col>
      <xdr:colOff>52916</xdr:colOff>
      <xdr:row>0</xdr:row>
      <xdr:rowOff>10585</xdr:rowOff>
    </xdr:from>
    <xdr:to>
      <xdr:col>22</xdr:col>
      <xdr:colOff>52916</xdr:colOff>
      <xdr:row>2</xdr:row>
      <xdr:rowOff>21168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249583" y="10585"/>
          <a:ext cx="2063750" cy="6032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入力不要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651394</xdr:colOff>
      <xdr:row>0</xdr:row>
      <xdr:rowOff>346442</xdr:rowOff>
    </xdr:from>
    <xdr:to>
      <xdr:col>33</xdr:col>
      <xdr:colOff>394115</xdr:colOff>
      <xdr:row>3</xdr:row>
      <xdr:rowOff>163768</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7320144" y="346442"/>
          <a:ext cx="1623298" cy="867518"/>
        </a:xfrm>
        <a:prstGeom prst="wedgeRoundRectCallout">
          <a:avLst>
            <a:gd name="adj1" fmla="val -29360"/>
            <a:gd name="adj2" fmla="val -726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研修が</a:t>
          </a:r>
          <a:r>
            <a:rPr kumimoji="1" lang="en-US" altLang="ja-JP" sz="1100"/>
            <a:t>3</a:t>
          </a:r>
          <a:r>
            <a:rPr kumimoji="1" lang="ja-JP" altLang="en-US" sz="1100"/>
            <a:t>つ以上ある場合は広げて下さい。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590336</xdr:colOff>
      <xdr:row>0</xdr:row>
      <xdr:rowOff>248750</xdr:rowOff>
    </xdr:from>
    <xdr:to>
      <xdr:col>33</xdr:col>
      <xdr:colOff>333057</xdr:colOff>
      <xdr:row>3</xdr:row>
      <xdr:rowOff>66076</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7259086" y="248750"/>
          <a:ext cx="1623298" cy="867518"/>
        </a:xfrm>
        <a:prstGeom prst="wedgeRoundRectCallout">
          <a:avLst>
            <a:gd name="adj1" fmla="val -29360"/>
            <a:gd name="adj2" fmla="val -726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研修が</a:t>
          </a:r>
          <a:r>
            <a:rPr kumimoji="1" lang="en-US" altLang="ja-JP" sz="1100"/>
            <a:t>3</a:t>
          </a:r>
          <a:r>
            <a:rPr kumimoji="1" lang="ja-JP" altLang="en-US" sz="1100"/>
            <a:t>つ以上ある場合は広げて下さい。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tabSelected="1" view="pageBreakPreview" zoomScale="90" zoomScaleNormal="100" zoomScaleSheetLayoutView="90" workbookViewId="0">
      <selection activeCell="X6" sqref="X6"/>
    </sheetView>
  </sheetViews>
  <sheetFormatPr defaultRowHeight="18.75" x14ac:dyDescent="0.4"/>
  <cols>
    <col min="2" max="2" width="12.875" customWidth="1"/>
    <col min="3" max="3" width="11.5" customWidth="1"/>
    <col min="4" max="4" width="11.125" customWidth="1"/>
    <col min="5" max="5" width="10.375" customWidth="1"/>
    <col min="7" max="7" width="10.375" customWidth="1"/>
    <col min="9" max="9" width="10.375" customWidth="1"/>
    <col min="11" max="11" width="13.375" hidden="1" customWidth="1"/>
    <col min="12" max="12" width="9.375" hidden="1" customWidth="1"/>
    <col min="13" max="18" width="9" hidden="1" customWidth="1"/>
    <col min="19" max="19" width="6.5" customWidth="1"/>
  </cols>
  <sheetData>
    <row r="1" spans="1:22" ht="24" customHeight="1" thickBot="1" x14ac:dyDescent="0.45">
      <c r="A1" s="10" t="s">
        <v>0</v>
      </c>
      <c r="D1" s="219" t="s">
        <v>3</v>
      </c>
      <c r="J1" s="273" t="str">
        <f>$C$2&amp;","&amp;$C$3</f>
        <v>0,（例）記載例　太郎</v>
      </c>
    </row>
    <row r="2" spans="1:22" ht="22.5" customHeight="1" thickBot="1" x14ac:dyDescent="0.45">
      <c r="A2" s="310" t="s">
        <v>5</v>
      </c>
      <c r="B2" s="311"/>
      <c r="C2" s="220">
        <v>0</v>
      </c>
      <c r="D2" s="139"/>
      <c r="F2" s="93" t="s">
        <v>74</v>
      </c>
      <c r="G2" s="94">
        <f>'様式2(一覧)'!$G$2</f>
        <v>7</v>
      </c>
      <c r="H2" s="90" t="s">
        <v>75</v>
      </c>
      <c r="I2" s="90"/>
    </row>
    <row r="3" spans="1:22" ht="22.5" customHeight="1" x14ac:dyDescent="0.4">
      <c r="A3" s="312" t="s">
        <v>1</v>
      </c>
      <c r="B3" s="317"/>
      <c r="C3" s="335" t="str">
        <f>IF(C2="","",VLOOKUP($C$2,'様式2(一覧)'!$A$7:$M$107,2,FALSE))</f>
        <v>（例）記載例　太郎</v>
      </c>
      <c r="D3" s="303"/>
      <c r="E3" s="303"/>
      <c r="F3" s="101" t="s">
        <v>73</v>
      </c>
      <c r="G3" s="303" t="str">
        <f>'様式2(一覧)'!K1</f>
        <v>記載例認定こども園</v>
      </c>
      <c r="H3" s="303"/>
      <c r="I3" s="303"/>
      <c r="J3" s="303"/>
      <c r="T3" s="99" t="s">
        <v>93</v>
      </c>
    </row>
    <row r="4" spans="1:22" ht="22.5" customHeight="1" x14ac:dyDescent="0.4">
      <c r="A4" s="312" t="s">
        <v>2</v>
      </c>
      <c r="B4" s="312"/>
      <c r="C4" s="313" t="str">
        <f>IF(C2="","",VLOOKUP($C$2,'様式2(一覧)'!$A$7:$M$107,3,FALSE))</f>
        <v>副主幹保育教諭</v>
      </c>
      <c r="D4" s="314"/>
      <c r="E4" s="314"/>
      <c r="F4" s="127" t="s">
        <v>105</v>
      </c>
      <c r="G4" s="303" t="str">
        <f>'様式2(一覧)'!K2</f>
        <v>幼保連携型認定こども園</v>
      </c>
      <c r="H4" s="303"/>
      <c r="I4" s="303"/>
      <c r="J4" s="303"/>
      <c r="L4">
        <f>IF(G4=選択肢!C8,0,1)</f>
        <v>0</v>
      </c>
      <c r="T4" s="99"/>
    </row>
    <row r="5" spans="1:22" ht="21.75" customHeight="1" thickBot="1" x14ac:dyDescent="0.45">
      <c r="A5" s="318" t="s">
        <v>121</v>
      </c>
      <c r="B5" s="318"/>
      <c r="C5" s="336" t="str">
        <f>IF(C3="","",VLOOKUP($C$2,'様式2(一覧)'!$A$7:$M$107,4,FALSE))</f>
        <v>副主任保育士等（人数Ａ区分）</v>
      </c>
      <c r="D5" s="337"/>
      <c r="E5" s="337"/>
      <c r="F5" s="340" t="s">
        <v>130</v>
      </c>
      <c r="G5" s="341"/>
      <c r="H5" s="342" t="str">
        <f>IF(VLOOKUP($C$2,'様式2(一覧)'!$A$7:$M$107,7,FALSE)="","ー",VLOOKUP($C$2,'様式2(一覧)'!$A$7:$M$107,7,FALSE))</f>
        <v>ー</v>
      </c>
      <c r="I5" s="343"/>
      <c r="J5" s="105"/>
      <c r="N5" s="83"/>
      <c r="O5" s="84"/>
      <c r="P5" s="84"/>
      <c r="Q5" s="84"/>
      <c r="R5" s="84"/>
      <c r="S5" s="84"/>
      <c r="T5" s="84"/>
      <c r="U5" s="84"/>
      <c r="V5" s="84"/>
    </row>
    <row r="6" spans="1:22" ht="39" customHeight="1" thickBot="1" x14ac:dyDescent="0.45">
      <c r="A6" s="315" t="s">
        <v>131</v>
      </c>
      <c r="B6" s="316"/>
      <c r="C6" s="338">
        <f>IF(C2="","",VLOOKUP($C$2,'様式2(一覧)'!$A$7:$M$107,8,FALSE))</f>
        <v>73</v>
      </c>
      <c r="D6" s="339"/>
      <c r="E6" s="112" t="s">
        <v>4</v>
      </c>
      <c r="F6" s="333" t="str">
        <f>"(     "&amp;COUNTIF($D$12:$D$19,"修了")</f>
        <v>(     3</v>
      </c>
      <c r="G6" s="334"/>
      <c r="H6" s="113" t="s">
        <v>97</v>
      </c>
      <c r="I6" s="114"/>
      <c r="M6" s="95"/>
      <c r="N6" s="95"/>
      <c r="O6" s="95"/>
      <c r="P6" s="95"/>
      <c r="Q6" s="95"/>
      <c r="R6" s="95"/>
      <c r="S6" s="95"/>
      <c r="T6" s="95"/>
      <c r="U6" s="95"/>
    </row>
    <row r="7" spans="1:22" x14ac:dyDescent="0.4">
      <c r="A7" s="306" t="s">
        <v>76</v>
      </c>
      <c r="B7" s="309" t="s">
        <v>6</v>
      </c>
      <c r="C7" s="309"/>
      <c r="D7" s="108">
        <f>IF(C2="","",VLOOKUP($C$2,'様式2(一覧)'!$A$7:$M$107,10,FALSE))</f>
        <v>50</v>
      </c>
      <c r="E7" s="109" t="str">
        <f>"("&amp;$L$20+$K$26-$L$18&amp;"分野)"</f>
        <v>(3分野)</v>
      </c>
      <c r="F7" s="309" t="s">
        <v>8</v>
      </c>
      <c r="G7" s="309"/>
      <c r="H7" s="110">
        <f>IF(C2="","",VLOOKUP($C$2,'様式2(一覧)'!$A$7:$M$107,11,FALSE))</f>
        <v>2.5</v>
      </c>
      <c r="I7" s="111" t="s">
        <v>4</v>
      </c>
    </row>
    <row r="8" spans="1:22" x14ac:dyDescent="0.4">
      <c r="A8" s="307"/>
      <c r="B8" s="308" t="s">
        <v>7</v>
      </c>
      <c r="C8" s="308"/>
      <c r="D8" s="106">
        <f>IF(C2="","",VLOOKUP($C$2,'様式2(一覧)'!$A$7:$M$107,12,FALSE))</f>
        <v>23</v>
      </c>
      <c r="E8" s="107" t="str">
        <f>"("&amp;$L$18+$L$26&amp;"分野)"</f>
        <v>(1分野)</v>
      </c>
      <c r="F8" s="308" t="s">
        <v>8</v>
      </c>
      <c r="G8" s="308"/>
      <c r="H8" s="85">
        <f>IF(C2="","",VLOOKUP($C$2,'様式2(一覧)'!$A$7:$M$107,13,FALSE))</f>
        <v>8</v>
      </c>
      <c r="I8" s="4" t="s">
        <v>4</v>
      </c>
    </row>
    <row r="9" spans="1:22" ht="24" customHeight="1" x14ac:dyDescent="0.4">
      <c r="A9" s="272" t="s">
        <v>77</v>
      </c>
    </row>
    <row r="10" spans="1:22" x14ac:dyDescent="0.4">
      <c r="A10" s="36" t="s">
        <v>28</v>
      </c>
      <c r="D10" s="323"/>
      <c r="E10" s="323"/>
      <c r="G10" s="324"/>
      <c r="H10" s="324"/>
      <c r="I10" s="215"/>
      <c r="L10" s="294" t="s">
        <v>143</v>
      </c>
      <c r="M10" s="295"/>
    </row>
    <row r="11" spans="1:22" ht="50.25" customHeight="1" x14ac:dyDescent="0.4">
      <c r="A11" s="2"/>
      <c r="B11" s="325" t="s">
        <v>9</v>
      </c>
      <c r="C11" s="325"/>
      <c r="D11" s="102" t="s">
        <v>110</v>
      </c>
      <c r="E11" s="330" t="s">
        <v>126</v>
      </c>
      <c r="F11" s="331"/>
      <c r="G11" s="326" t="s">
        <v>139</v>
      </c>
      <c r="H11" s="327"/>
      <c r="I11" s="328" t="s">
        <v>134</v>
      </c>
      <c r="J11" s="329"/>
      <c r="L11" s="274" t="s">
        <v>129</v>
      </c>
      <c r="M11" s="115" t="s">
        <v>144</v>
      </c>
      <c r="N11" s="115"/>
      <c r="O11" s="115"/>
      <c r="P11" s="115"/>
      <c r="Q11" s="115"/>
      <c r="R11" s="115"/>
      <c r="S11" s="115"/>
    </row>
    <row r="12" spans="1:22" x14ac:dyDescent="0.4">
      <c r="A12" s="12" t="s">
        <v>29</v>
      </c>
      <c r="B12" s="321" t="s">
        <v>10</v>
      </c>
      <c r="C12" s="321"/>
      <c r="D12" s="163" t="str">
        <f>IF(L12=1,"修了",IF(M12=1,"修了予定",""))</f>
        <v>修了</v>
      </c>
      <c r="E12" s="103">
        <f>VLOOKUP($C$2,'様式2-1'!$A$7:$AC$107,3,FALSE)</f>
        <v>15</v>
      </c>
      <c r="F12" s="3" t="s">
        <v>4</v>
      </c>
      <c r="G12" s="216">
        <f>VLOOKUP($C$2,'様式2-1'!$A$7:$AC$107,12,FALSE)</f>
        <v>15</v>
      </c>
      <c r="H12" s="210" t="s">
        <v>4</v>
      </c>
      <c r="I12" s="209">
        <f>VLOOKUP($C$2,'様式2-1'!$A$7:$AC$107,21,FALSE)</f>
        <v>0</v>
      </c>
      <c r="J12" s="3" t="s">
        <v>4</v>
      </c>
      <c r="L12" s="115">
        <f>IF(G12+K37&gt;=15,1,0)</f>
        <v>1</v>
      </c>
      <c r="M12" s="115">
        <f>IF(L12=1,0,IF(E12+K47&gt;=15,1,0))</f>
        <v>0</v>
      </c>
      <c r="N12" s="115"/>
      <c r="O12" s="115"/>
      <c r="P12" s="115"/>
      <c r="Q12" s="115"/>
      <c r="R12" s="115"/>
      <c r="S12" s="115"/>
    </row>
    <row r="13" spans="1:22" x14ac:dyDescent="0.4">
      <c r="A13" s="12" t="s">
        <v>30</v>
      </c>
      <c r="B13" s="321" t="s">
        <v>11</v>
      </c>
      <c r="C13" s="321"/>
      <c r="D13" s="163" t="str">
        <f>IF(OR(AND(L4=1,L13=1),AND(L4=1,K26=1)),"修了",IF(L13=1,"修了",IF(M13=1,"修了予定","")))</f>
        <v/>
      </c>
      <c r="E13" s="103">
        <f>VLOOKUP($C$2,'様式2-1'!$A$7:$AC$107,4,FALSE)</f>
        <v>0</v>
      </c>
      <c r="F13" s="3" t="s">
        <v>4</v>
      </c>
      <c r="G13" s="216">
        <f>VLOOKUP($C$2,'様式2-1'!$A$7:$AC$107,13,FALSE)</f>
        <v>0</v>
      </c>
      <c r="H13" s="210" t="s">
        <v>4</v>
      </c>
      <c r="I13" s="209">
        <f>VLOOKUP($C$2,'様式2-1'!$A$7:$AC$107,22,FALSE)</f>
        <v>0</v>
      </c>
      <c r="J13" s="3" t="s">
        <v>4</v>
      </c>
      <c r="L13" s="115">
        <f>IF(G13+L37&gt;=15,1,0)</f>
        <v>0</v>
      </c>
      <c r="M13" s="115">
        <f>IF(L13=1,0,IF(E13+L47&gt;=15,1,0))</f>
        <v>0</v>
      </c>
      <c r="N13" s="115"/>
      <c r="O13" s="115"/>
      <c r="P13" s="115"/>
      <c r="Q13" s="115"/>
      <c r="R13" s="115"/>
      <c r="S13" s="115"/>
    </row>
    <row r="14" spans="1:22" x14ac:dyDescent="0.4">
      <c r="A14" s="12" t="s">
        <v>31</v>
      </c>
      <c r="B14" s="321" t="s">
        <v>12</v>
      </c>
      <c r="C14" s="321"/>
      <c r="D14" s="163" t="str">
        <f t="shared" ref="D14:D19" si="0">IF(L14=1,"修了",IF(M14=1,"修了予定",""))</f>
        <v>修了</v>
      </c>
      <c r="E14" s="103">
        <f>VLOOKUP($C$2,'様式2-1'!$A$7:$AC$107,5,FALSE)</f>
        <v>15</v>
      </c>
      <c r="F14" s="3" t="s">
        <v>4</v>
      </c>
      <c r="G14" s="216">
        <f>VLOOKUP($C$2,'様式2-1'!$A$7:$AC$107,14,FALSE)</f>
        <v>15</v>
      </c>
      <c r="H14" s="210" t="s">
        <v>4</v>
      </c>
      <c r="I14" s="209">
        <f>VLOOKUP($C$2,'様式2-1'!$A$7:$AC$107,23,FALSE)</f>
        <v>0</v>
      </c>
      <c r="J14" s="3" t="s">
        <v>4</v>
      </c>
      <c r="L14" s="115">
        <f>IF(G14+M37&gt;=15,1,0)</f>
        <v>1</v>
      </c>
      <c r="M14" s="115">
        <f>IF(L14=1,0,IF(E14+M47&gt;=15,1,0))</f>
        <v>0</v>
      </c>
      <c r="N14" s="115"/>
      <c r="O14" s="115"/>
      <c r="P14" s="115"/>
      <c r="Q14" s="115"/>
      <c r="R14" s="115"/>
      <c r="S14" s="115"/>
    </row>
    <row r="15" spans="1:22" x14ac:dyDescent="0.4">
      <c r="A15" s="12" t="s">
        <v>32</v>
      </c>
      <c r="B15" s="321" t="s">
        <v>13</v>
      </c>
      <c r="C15" s="321"/>
      <c r="D15" s="12" t="str">
        <f t="shared" si="0"/>
        <v/>
      </c>
      <c r="E15" s="103">
        <f>VLOOKUP($C$2,'様式2-1'!$A$7:$AC$107,6,FALSE)</f>
        <v>0</v>
      </c>
      <c r="F15" s="3" t="s">
        <v>4</v>
      </c>
      <c r="G15" s="216">
        <f>VLOOKUP($C$2,'様式2-1'!$A$7:$AC$107,15,FALSE)</f>
        <v>0</v>
      </c>
      <c r="H15" s="210" t="s">
        <v>4</v>
      </c>
      <c r="I15" s="209">
        <f>VLOOKUP($C$2,'様式2-1'!$A$7:$AC$107,24,FALSE)</f>
        <v>0</v>
      </c>
      <c r="J15" s="3" t="s">
        <v>4</v>
      </c>
      <c r="L15" s="115">
        <f>IF(G15+N37&gt;=15,1,0)</f>
        <v>0</v>
      </c>
      <c r="M15" s="115">
        <f>IF(L15=1,0,IF(E15+N47&gt;=15,1,0))</f>
        <v>0</v>
      </c>
      <c r="N15" s="115"/>
      <c r="O15" s="115"/>
      <c r="P15" s="115"/>
      <c r="Q15" s="115"/>
      <c r="R15" s="115"/>
      <c r="S15" s="115"/>
    </row>
    <row r="16" spans="1:22" x14ac:dyDescent="0.4">
      <c r="A16" s="12" t="s">
        <v>33</v>
      </c>
      <c r="B16" s="321" t="s">
        <v>14</v>
      </c>
      <c r="C16" s="321"/>
      <c r="D16" s="12" t="str">
        <f t="shared" si="0"/>
        <v/>
      </c>
      <c r="E16" s="103">
        <f>VLOOKUP($C$2,'様式2-1'!$A$7:$AC$107,7,FALSE)</f>
        <v>0</v>
      </c>
      <c r="F16" s="3" t="s">
        <v>4</v>
      </c>
      <c r="G16" s="216">
        <f>VLOOKUP($C$2,'様式2-1'!$A$7:$AC$107,16,FALSE)</f>
        <v>0</v>
      </c>
      <c r="H16" s="210" t="s">
        <v>4</v>
      </c>
      <c r="I16" s="209">
        <f>VLOOKUP($C$2,'様式2-1'!$A$7:$AC$107,25,FALSE)</f>
        <v>0</v>
      </c>
      <c r="J16" s="3" t="s">
        <v>4</v>
      </c>
      <c r="L16" s="115">
        <f>IF(G16+O37&gt;=15,1,0)</f>
        <v>0</v>
      </c>
      <c r="M16" s="115">
        <f>IF(L16=1,0,IF(E16+O47&gt;=15,1,0))</f>
        <v>0</v>
      </c>
      <c r="N16" s="115"/>
      <c r="O16" s="115"/>
      <c r="P16" s="115"/>
      <c r="Q16" s="115"/>
      <c r="R16" s="115"/>
      <c r="S16" s="115"/>
    </row>
    <row r="17" spans="1:19" x14ac:dyDescent="0.4">
      <c r="A17" s="12" t="s">
        <v>34</v>
      </c>
      <c r="B17" s="321" t="s">
        <v>15</v>
      </c>
      <c r="C17" s="321"/>
      <c r="D17" s="12" t="str">
        <f t="shared" si="0"/>
        <v/>
      </c>
      <c r="E17" s="103">
        <f>VLOOKUP($C$2,'様式2-1'!$A$7:$AC$107,8,FALSE)</f>
        <v>0</v>
      </c>
      <c r="F17" s="3" t="s">
        <v>4</v>
      </c>
      <c r="G17" s="216">
        <f>VLOOKUP($C$2,'様式2-1'!$A$7:$AC$107,17,FALSE)</f>
        <v>0</v>
      </c>
      <c r="H17" s="210" t="s">
        <v>4</v>
      </c>
      <c r="I17" s="209">
        <f>VLOOKUP($C$2,'様式2-1'!$A$7:$AC$107,26,FALSE)</f>
        <v>0</v>
      </c>
      <c r="J17" s="3" t="s">
        <v>4</v>
      </c>
      <c r="L17" s="115">
        <f>IF(G17+P37&gt;=15,1,0)</f>
        <v>0</v>
      </c>
      <c r="M17" s="115">
        <f>IF(L17=1,0,IF(E17+P47&gt;=15,1,0))</f>
        <v>0</v>
      </c>
      <c r="N17" s="115"/>
      <c r="O17" s="115"/>
      <c r="P17" s="115"/>
      <c r="Q17" s="115"/>
      <c r="R17" s="115"/>
      <c r="S17" s="115"/>
    </row>
    <row r="18" spans="1:19" x14ac:dyDescent="0.4">
      <c r="A18" s="12" t="s">
        <v>35</v>
      </c>
      <c r="B18" s="321" t="s">
        <v>16</v>
      </c>
      <c r="C18" s="321"/>
      <c r="D18" s="12" t="str">
        <f t="shared" si="0"/>
        <v>修了</v>
      </c>
      <c r="E18" s="103">
        <f>VLOOKUP($C$2,'様式2-1'!$A$7:$AC$107,9,FALSE)</f>
        <v>15</v>
      </c>
      <c r="F18" s="3" t="s">
        <v>4</v>
      </c>
      <c r="G18" s="216">
        <f>VLOOKUP($C$2,'様式2-1'!$A$7:$AC$107,18,FALSE)</f>
        <v>15</v>
      </c>
      <c r="H18" s="210" t="s">
        <v>4</v>
      </c>
      <c r="I18" s="209">
        <f>VLOOKUP($C$2,'様式2-1'!$A$7:$AC$107,27,FALSE)</f>
        <v>0</v>
      </c>
      <c r="J18" s="3" t="s">
        <v>4</v>
      </c>
      <c r="L18" s="115">
        <f>IF(G18+Q37&gt;=15,1,0)</f>
        <v>1</v>
      </c>
      <c r="M18" s="115">
        <f>IF(L18=1,0,IF(E18+Q47&gt;=15,1,0))</f>
        <v>0</v>
      </c>
      <c r="N18" s="115"/>
      <c r="O18" s="115"/>
      <c r="P18" s="115"/>
      <c r="Q18" s="115"/>
      <c r="R18" s="115"/>
      <c r="S18" s="115"/>
    </row>
    <row r="19" spans="1:19" ht="19.5" thickBot="1" x14ac:dyDescent="0.45">
      <c r="A19" s="13" t="s">
        <v>36</v>
      </c>
      <c r="B19" s="322" t="s">
        <v>17</v>
      </c>
      <c r="C19" s="322"/>
      <c r="D19" s="12" t="str">
        <f t="shared" si="0"/>
        <v/>
      </c>
      <c r="E19" s="104">
        <f>VLOOKUP($C$2,'様式2-1'!$A$7:$AC$107,10,FALSE)</f>
        <v>0</v>
      </c>
      <c r="F19" s="5" t="s">
        <v>4</v>
      </c>
      <c r="G19" s="217">
        <f>VLOOKUP($C$2,'様式2-1'!$A$7:$AC$107,19,FALSE)</f>
        <v>0</v>
      </c>
      <c r="H19" s="5" t="s">
        <v>4</v>
      </c>
      <c r="I19" s="207">
        <f>VLOOKUP($C$2,'様式2-1'!$A$7:$AC$107,28,FALSE)</f>
        <v>0</v>
      </c>
      <c r="J19" s="5" t="s">
        <v>4</v>
      </c>
      <c r="L19" s="115">
        <f>IF(G19+R37&gt;=15,1,0)</f>
        <v>0</v>
      </c>
      <c r="M19" s="115">
        <f>IF(L19=1,0,IF(E19+R47&gt;=15,1,0))</f>
        <v>0</v>
      </c>
      <c r="N19" s="115"/>
      <c r="O19" s="115"/>
      <c r="P19" s="115"/>
      <c r="Q19" s="115"/>
      <c r="R19" s="115"/>
      <c r="S19" s="115"/>
    </row>
    <row r="20" spans="1:19" ht="19.5" thickTop="1" x14ac:dyDescent="0.4">
      <c r="A20" s="332" t="s">
        <v>19</v>
      </c>
      <c r="B20" s="332"/>
      <c r="C20" s="332"/>
      <c r="D20" s="128"/>
      <c r="E20" s="162">
        <f>VLOOKUP($C$2,'様式2-1'!$A$7:$AC$107,11,FALSE)</f>
        <v>45</v>
      </c>
      <c r="F20" s="4" t="s">
        <v>4</v>
      </c>
      <c r="G20" s="218">
        <f>VLOOKUP($C$2,'様式2-1'!$A$7:$AC$107,20,FALSE)</f>
        <v>45</v>
      </c>
      <c r="H20" s="4" t="s">
        <v>4</v>
      </c>
      <c r="I20" s="208">
        <f>VLOOKUP($C$2,'様式2-1'!$A$7:$AC$107,29,FALSE)</f>
        <v>0</v>
      </c>
      <c r="J20" s="4" t="s">
        <v>4</v>
      </c>
      <c r="L20" s="115">
        <f>SUM(L12:L19)</f>
        <v>3</v>
      </c>
      <c r="M20" s="115">
        <f>SUM(M12:M19)</f>
        <v>0</v>
      </c>
      <c r="N20" s="115"/>
      <c r="O20" s="115"/>
      <c r="P20" s="115"/>
      <c r="Q20" s="115"/>
      <c r="R20" s="115"/>
      <c r="S20" s="115"/>
    </row>
    <row r="21" spans="1:19" ht="10.5" customHeight="1" x14ac:dyDescent="0.4">
      <c r="A21" s="224"/>
      <c r="B21" s="224"/>
      <c r="C21" s="224"/>
      <c r="D21" s="225"/>
      <c r="E21" s="225"/>
      <c r="F21" s="225"/>
      <c r="G21" s="214"/>
      <c r="H21" s="225"/>
      <c r="I21" s="225"/>
      <c r="J21" s="225"/>
      <c r="L21" s="115"/>
      <c r="M21" s="115"/>
      <c r="N21" s="115"/>
      <c r="O21" s="115"/>
      <c r="P21" s="115"/>
      <c r="Q21" s="115"/>
      <c r="R21" s="115"/>
      <c r="S21" s="115"/>
    </row>
    <row r="22" spans="1:19" x14ac:dyDescent="0.4">
      <c r="A22" s="36" t="s">
        <v>94</v>
      </c>
      <c r="D22" s="275" t="s">
        <v>132</v>
      </c>
      <c r="L22" s="115"/>
      <c r="M22" s="115"/>
      <c r="N22" s="115"/>
      <c r="O22" s="115"/>
      <c r="P22" s="115"/>
      <c r="Q22" s="115"/>
      <c r="R22" s="115"/>
      <c r="S22" s="115"/>
    </row>
    <row r="23" spans="1:19" x14ac:dyDescent="0.4">
      <c r="A23" s="6"/>
      <c r="B23" s="303" t="s">
        <v>18</v>
      </c>
      <c r="C23" s="303"/>
      <c r="D23" s="303"/>
      <c r="E23" s="303"/>
      <c r="F23" s="303" t="s">
        <v>4</v>
      </c>
      <c r="G23" s="303"/>
      <c r="H23" s="301" t="s">
        <v>96</v>
      </c>
      <c r="I23" s="302"/>
      <c r="K23" s="115"/>
      <c r="L23" s="115"/>
      <c r="M23" s="115"/>
      <c r="N23" s="115"/>
      <c r="O23" s="115"/>
      <c r="P23" s="115"/>
      <c r="Q23" s="115"/>
      <c r="R23" s="115"/>
    </row>
    <row r="24" spans="1:19" x14ac:dyDescent="0.4">
      <c r="A24" s="6">
        <v>1</v>
      </c>
      <c r="B24" s="303" t="str">
        <f>IF(VLOOKUP($C$2,'様式2-2'!$A$7:$H$107,3,FALSE)="","",VLOOKUP($C$2,'様式2-2'!$A$7:$H$107,3,FALSE))</f>
        <v>更新講習修了確認証明書</v>
      </c>
      <c r="C24" s="303"/>
      <c r="D24" s="303"/>
      <c r="E24" s="303"/>
      <c r="F24" s="283">
        <f>IF(VLOOKUP($C$2,'様式2-2'!$A$7:$H$107,4,FALSE)="","",VLOOKUP($C$2,'様式2-2'!$A$7:$H$107,4,FALSE))</f>
        <v>15</v>
      </c>
      <c r="G24" s="8" t="s">
        <v>4</v>
      </c>
      <c r="H24" s="283" t="str">
        <f>IF(VLOOKUP($C$2,'様式2-2'!$A$7:$H$107,5,FALSE)="","",VLOOKUP($C$2,'様式2-2'!$A$7:$H$107,5,FALSE))</f>
        <v/>
      </c>
      <c r="I24" s="8" t="s">
        <v>4</v>
      </c>
      <c r="K24" s="115"/>
      <c r="L24" s="115"/>
      <c r="M24" s="115"/>
      <c r="N24" s="115"/>
      <c r="O24" s="115"/>
      <c r="P24" s="115"/>
      <c r="Q24" s="115"/>
      <c r="R24" s="115"/>
    </row>
    <row r="25" spans="1:19" ht="19.5" thickBot="1" x14ac:dyDescent="0.45">
      <c r="A25" s="279">
        <v>2</v>
      </c>
      <c r="B25" s="305" t="str">
        <f>IF(VLOOKUP($C$2,'様式2-2'!$A$7:$H$107,6,FALSE)="","",VLOOKUP($C$2,'様式2-2'!$A$7:$H$107,6,FALSE))</f>
        <v/>
      </c>
      <c r="C25" s="305"/>
      <c r="D25" s="305"/>
      <c r="E25" s="305"/>
      <c r="F25" s="285" t="str">
        <f>IF(VLOOKUP($C$2,'様式2-2'!$A$7:$H$107,7,FALSE)="","",VLOOKUP($C$2,'様式2-2'!$A$7:$H$107,7,FALSE))</f>
        <v/>
      </c>
      <c r="G25" s="286" t="s">
        <v>4</v>
      </c>
      <c r="H25" s="285" t="str">
        <f>IF(VLOOKUP($C$2,'様式2-2'!$A$7:$H$107,8,FALSE)="","",VLOOKUP($C$2,'様式2-2'!$A$7:$H$107,8,FALSE))</f>
        <v/>
      </c>
      <c r="I25" s="286" t="s">
        <v>4</v>
      </c>
      <c r="K25" s="115"/>
      <c r="L25" s="115"/>
      <c r="M25" s="115"/>
      <c r="N25" s="115"/>
      <c r="O25" s="115"/>
      <c r="P25" s="115"/>
      <c r="Q25" s="115"/>
      <c r="R25" s="115"/>
    </row>
    <row r="26" spans="1:19" ht="19.5" thickTop="1" x14ac:dyDescent="0.4">
      <c r="A26" s="304" t="s">
        <v>19</v>
      </c>
      <c r="B26" s="304"/>
      <c r="C26" s="304"/>
      <c r="D26" s="304"/>
      <c r="E26" s="304"/>
      <c r="F26" s="284">
        <f>SUM(F24:F25)</f>
        <v>15</v>
      </c>
      <c r="G26" s="9" t="s">
        <v>4</v>
      </c>
      <c r="H26" s="284">
        <f>SUM(H24:H25)</f>
        <v>0</v>
      </c>
      <c r="I26" s="9" t="s">
        <v>4</v>
      </c>
      <c r="K26" s="115">
        <f>IF(AND(L4=1,L13=1),0,IF(F26&gt;=15,1,0))</f>
        <v>1</v>
      </c>
      <c r="L26" s="115">
        <f>IF(H26&gt;=15,1,0)</f>
        <v>0</v>
      </c>
      <c r="M26" s="115"/>
      <c r="N26" s="115"/>
      <c r="O26" s="115"/>
      <c r="P26" s="115"/>
      <c r="Q26" s="115"/>
      <c r="R26" s="115"/>
    </row>
    <row r="27" spans="1:19" ht="10.5" customHeight="1" x14ac:dyDescent="0.4">
      <c r="A27" s="226"/>
      <c r="B27" s="226"/>
      <c r="C27" s="226"/>
      <c r="D27" s="226"/>
      <c r="E27" s="226"/>
      <c r="F27" s="215"/>
      <c r="G27" s="215"/>
      <c r="H27" s="215"/>
      <c r="I27" s="215"/>
      <c r="J27" s="215"/>
      <c r="L27" s="115"/>
      <c r="M27" s="115"/>
      <c r="N27" s="115"/>
      <c r="O27" s="115"/>
      <c r="P27" s="115"/>
      <c r="Q27" s="115"/>
      <c r="R27" s="115"/>
      <c r="S27" s="115"/>
    </row>
    <row r="28" spans="1:19" x14ac:dyDescent="0.4">
      <c r="A28" s="36" t="s">
        <v>154</v>
      </c>
      <c r="L28" s="115"/>
      <c r="M28" s="115"/>
      <c r="N28" s="115"/>
      <c r="O28" s="115"/>
      <c r="P28" s="115"/>
      <c r="Q28" s="115"/>
      <c r="R28" s="115"/>
      <c r="S28" s="115"/>
    </row>
    <row r="29" spans="1:19" ht="33" x14ac:dyDescent="0.4">
      <c r="A29" s="2"/>
      <c r="B29" s="319" t="s">
        <v>20</v>
      </c>
      <c r="C29" s="320"/>
      <c r="D29" s="100" t="s">
        <v>99</v>
      </c>
      <c r="E29" s="303" t="s">
        <v>100</v>
      </c>
      <c r="F29" s="303"/>
      <c r="G29" s="124" t="s">
        <v>101</v>
      </c>
      <c r="H29" s="101" t="s">
        <v>80</v>
      </c>
      <c r="I29" s="91" t="s">
        <v>81</v>
      </c>
      <c r="K29" s="125" t="s">
        <v>10</v>
      </c>
      <c r="L29" s="126" t="s">
        <v>11</v>
      </c>
      <c r="M29" s="126" t="s">
        <v>12</v>
      </c>
      <c r="N29" s="126" t="s">
        <v>13</v>
      </c>
      <c r="O29" s="126" t="s">
        <v>14</v>
      </c>
      <c r="P29" s="126" t="s">
        <v>15</v>
      </c>
      <c r="Q29" s="126" t="s">
        <v>16</v>
      </c>
      <c r="R29" s="126" t="s">
        <v>17</v>
      </c>
    </row>
    <row r="30" spans="1:19" x14ac:dyDescent="0.4">
      <c r="A30" s="2">
        <v>1</v>
      </c>
      <c r="B30" s="301" t="str">
        <f>IF(VLOOKUP($C$2,'様式2-3'!$A$7:$AF$107,3,FALSE)="","",VLOOKUP($C$2,'様式2-3'!$A$7:$AF$107,3,FALSE))</f>
        <v>○○研修</v>
      </c>
      <c r="C30" s="302"/>
      <c r="D30" s="123" t="str">
        <f>IF(VLOOKUP($C$2,'様式2-3'!$A$7:$AF$107,4,FALSE)="","",VLOOKUP($C$2,'様式2-3'!$A$7:$AF$107,4,FALSE))</f>
        <v>幼児教育</v>
      </c>
      <c r="E30" s="303" t="str">
        <f>IF(VLOOKUP($C$2,'様式2-3'!$A$7:$AF$107,5,FALSE)="","",VLOOKUP($C$2,'様式2-3'!$A$7:$AF$107,5,FALSE))</f>
        <v>園内研修</v>
      </c>
      <c r="F30" s="303"/>
      <c r="G30" s="123" t="str">
        <f>IF(VLOOKUP($C$2,'様式2-3'!$A$7:$AF$107,6,FALSE)="","",VLOOKUP($C$2,'様式2-3'!$A$7:$AF$107,6,FALSE))</f>
        <v>○</v>
      </c>
      <c r="H30" s="280">
        <f>IF(VLOOKUP($C$2,'様式2-3'!$A$7:$AF$107,7,FALSE)="","",VLOOKUP($C$2,'様式2-3'!$A$7:$AF$107,7,FALSE))</f>
        <v>2.5</v>
      </c>
      <c r="I30" s="280">
        <f>IF(VLOOKUP($C$2,'様式2-3'!$A$7:$AF$107,8,FALSE)="","",VLOOKUP($C$2,'様式2-3'!$A$7:$AF$107,8,FALSE))</f>
        <v>0</v>
      </c>
      <c r="K30" s="115">
        <f>IF($G$30="○",IF(K$29=$D$30,VLOOKUP(K$29,$D$30:$I$30,5,FALSE),0),0)</f>
        <v>0</v>
      </c>
      <c r="L30" s="115">
        <f t="shared" ref="L30:R30" si="1">IF($G$30="○",IF(L$29=$D$30,VLOOKUP(L$29,$D$30:$I$30,5,FALSE),0),0)</f>
        <v>2.5</v>
      </c>
      <c r="M30" s="115">
        <f t="shared" si="1"/>
        <v>0</v>
      </c>
      <c r="N30" s="115">
        <f t="shared" si="1"/>
        <v>0</v>
      </c>
      <c r="O30" s="115">
        <f t="shared" si="1"/>
        <v>0</v>
      </c>
      <c r="P30" s="115">
        <f t="shared" si="1"/>
        <v>0</v>
      </c>
      <c r="Q30" s="115">
        <f>IF($G$30="○",IF(Q$29=$D$30,VLOOKUP(Q$29,$D$30:$I$30,5,FALSE),0),0)</f>
        <v>0</v>
      </c>
      <c r="R30" s="115">
        <f t="shared" si="1"/>
        <v>0</v>
      </c>
    </row>
    <row r="31" spans="1:19" x14ac:dyDescent="0.4">
      <c r="A31" s="2">
        <v>2</v>
      </c>
      <c r="B31" s="301" t="str">
        <f>IF(VLOOKUP($C$2,'様式2-3'!$A$7:$AF$107,9,FALSE)="","",VLOOKUP($C$2,'様式2-3'!$A$7:$AF$107,9,FALSE))</f>
        <v>□□研修</v>
      </c>
      <c r="C31" s="302"/>
      <c r="D31" s="123" t="str">
        <f>IF(VLOOKUP($C$2,'様式2-3'!$A$7:$AF$107,10,FALSE)="","",VLOOKUP($C$2,'様式2-3'!$A$7:$AF$107,10,FALSE))</f>
        <v>マネジメント</v>
      </c>
      <c r="E31" s="303" t="str">
        <f>IF(VLOOKUP($C$2,'様式2-3'!$A$7:$AF$107,11,FALSE)="","",VLOOKUP($C$2,'様式2-3'!$A$7:$AF$107,11,FALSE))</f>
        <v>全国□□会</v>
      </c>
      <c r="F31" s="303"/>
      <c r="G31" s="123" t="str">
        <f>IF(VLOOKUP($C$2,'様式2-3'!$A$7:$AF$107,12,FALSE)="","",VLOOKUP($C$2,'様式2-3'!$A$7:$AF$107,12,FALSE))</f>
        <v/>
      </c>
      <c r="H31" s="280">
        <f>IF(VLOOKUP($C$2,'様式2-3'!$A$7:$AF$107,13,FALSE)="","",VLOOKUP($C$2,'様式2-3'!$A$7:$AF$107,13,FALSE))</f>
        <v>4</v>
      </c>
      <c r="I31" s="280">
        <f>IF(VLOOKUP($C$2,'様式2-3'!$A$7:$AF$107,14,FALSE)="","",VLOOKUP($C$2,'様式2-3'!$A$7:$AF$107,14,FALSE))</f>
        <v>4</v>
      </c>
      <c r="K31" s="115">
        <f>IF($G$31="○",IF(K$29=$D$31,VLOOKUP(K$29,$D$31:$I$31,5,FALSE),0),0)</f>
        <v>0</v>
      </c>
      <c r="L31" s="115">
        <f t="shared" ref="L31:R31" si="2">IF($G$31="○",IF(L$29=$D$31,VLOOKUP(L$29,$D$31:$I$31,5,FALSE),0),0)</f>
        <v>0</v>
      </c>
      <c r="M31" s="115">
        <f t="shared" si="2"/>
        <v>0</v>
      </c>
      <c r="N31" s="115">
        <f t="shared" si="2"/>
        <v>0</v>
      </c>
      <c r="O31" s="115">
        <f t="shared" si="2"/>
        <v>0</v>
      </c>
      <c r="P31" s="115">
        <f t="shared" si="2"/>
        <v>0</v>
      </c>
      <c r="Q31" s="115">
        <f>IF($G$31="○",IF(Q$29=$D$31,VLOOKUP(Q$29,$D$31:$I$31,5,FALSE),0),0)</f>
        <v>0</v>
      </c>
      <c r="R31" s="115">
        <f t="shared" si="2"/>
        <v>0</v>
      </c>
    </row>
    <row r="32" spans="1:19" x14ac:dyDescent="0.4">
      <c r="A32" s="2">
        <v>3</v>
      </c>
      <c r="B32" s="301" t="str">
        <f>IF(VLOOKUP($C$2,'様式2-3'!$A$7:$AF$107,15,FALSE)="","",VLOOKUP($C$2,'様式2-3'!$A$7:$AF$107,15,FALSE))</f>
        <v/>
      </c>
      <c r="C32" s="302"/>
      <c r="D32" s="123" t="str">
        <f>IF(VLOOKUP($C$2,'様式2-3'!$A$7:$AF$107,16,FALSE)="","",VLOOKUP($C$2,'様式2-3'!$A$7:$AF$107,16,FALSE))</f>
        <v/>
      </c>
      <c r="E32" s="303" t="str">
        <f>IF(VLOOKUP($C$2,'様式2-3'!$A$7:$AF$107,17,FALSE)="","",VLOOKUP($C$2,'様式2-3'!$A$7:$AF$107,17,FALSE))</f>
        <v/>
      </c>
      <c r="F32" s="303"/>
      <c r="G32" s="123" t="str">
        <f>IF(VLOOKUP($C$2,'様式2-3'!$A$7:$AF$107,18,FALSE)="","",VLOOKUP($C$2,'様式2-3'!$A$7:$AF$107,18,FALSE))</f>
        <v/>
      </c>
      <c r="H32" s="280" t="str">
        <f>IF(VLOOKUP($C$2,'様式2-3'!$A$7:$AF$107,19,FALSE)="","",VLOOKUP($C$2,'様式2-3'!$A$7:$AF$107,19,FALSE))</f>
        <v/>
      </c>
      <c r="I32" s="280" t="str">
        <f>IF(VLOOKUP($C$2,'様式2-3'!$A$7:$AF$107,20,FALSE)="","",VLOOKUP($C$2,'様式2-3'!$A$7:$AF$107,20,FALSE))</f>
        <v/>
      </c>
      <c r="K32" s="115">
        <f>IF($G$32="○",IF(K$29=$D$32,VLOOKUP(K$29,$D$32:$I$32,5,FALSE),0),0)</f>
        <v>0</v>
      </c>
      <c r="L32" s="115">
        <f t="shared" ref="L32:R32" si="3">IF($G$32="○",IF(L$29=$D$32,VLOOKUP(L$29,$D$32:$I$32,5,FALSE),0),0)</f>
        <v>0</v>
      </c>
      <c r="M32" s="115">
        <f t="shared" si="3"/>
        <v>0</v>
      </c>
      <c r="N32" s="115">
        <f t="shared" si="3"/>
        <v>0</v>
      </c>
      <c r="O32" s="115">
        <f t="shared" si="3"/>
        <v>0</v>
      </c>
      <c r="P32" s="115">
        <f t="shared" si="3"/>
        <v>0</v>
      </c>
      <c r="Q32" s="115">
        <f t="shared" si="3"/>
        <v>0</v>
      </c>
      <c r="R32" s="115">
        <f t="shared" si="3"/>
        <v>0</v>
      </c>
    </row>
    <row r="33" spans="1:19" x14ac:dyDescent="0.4">
      <c r="A33" s="2">
        <v>4</v>
      </c>
      <c r="B33" s="301" t="str">
        <f>IF(VLOOKUP($C$2,'様式2-3'!$A$7:$AF$107,21,FALSE)="","",VLOOKUP($C$2,'様式2-3'!$A$7:$AF$107,21,FALSE))</f>
        <v/>
      </c>
      <c r="C33" s="302"/>
      <c r="D33" s="123" t="str">
        <f>IF(VLOOKUP($C$2,'様式2-3'!$A$7:$AF$107,22,FALSE)="","",VLOOKUP($C$2,'様式2-3'!$A$7:$AF$107,22,FALSE))</f>
        <v/>
      </c>
      <c r="E33" s="303" t="str">
        <f>IF(VLOOKUP($C$2,'様式2-3'!$A$7:$AF$107,23,FALSE)="","",VLOOKUP($C$2,'様式2-3'!$A$7:$AF$107,23,FALSE))</f>
        <v/>
      </c>
      <c r="F33" s="303"/>
      <c r="G33" s="123" t="str">
        <f>IF(VLOOKUP($C$2,'様式2-3'!$A$7:$AF$107,24,FALSE)="","",VLOOKUP($C$2,'様式2-3'!$A$7:$AF$107,24,FALSE))</f>
        <v/>
      </c>
      <c r="H33" s="280" t="str">
        <f>IF(VLOOKUP($C$2,'様式2-3'!$A$7:$AF$107,25,FALSE)="","",VLOOKUP($C$2,'様式2-3'!$A$7:$AF$107,25,FALSE))</f>
        <v/>
      </c>
      <c r="I33" s="280" t="str">
        <f>IF(VLOOKUP($C$2,'様式2-3'!$A$7:$AF$107,26,FALSE)="","",VLOOKUP($C$2,'様式2-3'!$A$7:$AF$107,26,FALSE))</f>
        <v/>
      </c>
      <c r="K33" s="115">
        <f>IF($G$33="○",IF(K$29=$D$33,VLOOKUP(K$29,$D$33:$I$33,5,FALSE),0),0)</f>
        <v>0</v>
      </c>
      <c r="L33" s="115">
        <f t="shared" ref="L33:R33" si="4">IF($G$33="○",IF(L$29=$D$33,VLOOKUP(L$29,$D$33:$I$33,5,FALSE),0),0)</f>
        <v>0</v>
      </c>
      <c r="M33" s="115">
        <f t="shared" si="4"/>
        <v>0</v>
      </c>
      <c r="N33" s="115">
        <f t="shared" si="4"/>
        <v>0</v>
      </c>
      <c r="O33" s="115">
        <f t="shared" si="4"/>
        <v>0</v>
      </c>
      <c r="P33" s="115">
        <f t="shared" si="4"/>
        <v>0</v>
      </c>
      <c r="Q33" s="115">
        <f t="shared" si="4"/>
        <v>0</v>
      </c>
      <c r="R33" s="115">
        <f t="shared" si="4"/>
        <v>0</v>
      </c>
    </row>
    <row r="34" spans="1:19" ht="19.5" thickBot="1" x14ac:dyDescent="0.45">
      <c r="A34" s="2">
        <v>5</v>
      </c>
      <c r="B34" s="301" t="str">
        <f>IF(VLOOKUP($C$2,'様式2-3'!$A$7:$AF$107,27,FALSE)="","",VLOOKUP($C$2,'様式2-3'!$A$7:$AF$107,27,FALSE))</f>
        <v/>
      </c>
      <c r="C34" s="302"/>
      <c r="D34" s="123" t="str">
        <f>IF(VLOOKUP($C$2,'様式2-3'!$A$7:$AF$107,28,FALSE)="","",VLOOKUP($C$2,'様式2-3'!$A$7:$AF$107,28,FALSE))</f>
        <v/>
      </c>
      <c r="E34" s="303" t="str">
        <f>IF(VLOOKUP($C$2,'様式2-3'!$A$7:$AF$107,29,FALSE)="","",VLOOKUP($C$2,'様式2-3'!$A$7:$AF$107,29,FALSE))</f>
        <v/>
      </c>
      <c r="F34" s="303"/>
      <c r="G34" s="123" t="str">
        <f>IF(VLOOKUP($C$2,'様式2-3'!$A$7:$AF$107,30,FALSE)="","",VLOOKUP($C$2,'様式2-3'!$A$7:$AF$107,30,FALSE))</f>
        <v/>
      </c>
      <c r="H34" s="280" t="str">
        <f>IF(VLOOKUP($C$2,'様式2-3'!$A$7:$AF$107,31,FALSE)="","",VLOOKUP($C$2,'様式2-3'!$A$7:$AF$107,31,FALSE))</f>
        <v/>
      </c>
      <c r="I34" s="280" t="str">
        <f>IF(VLOOKUP($C$2,'様式2-3'!$A$7:$AF$107,32,FALSE)="","",VLOOKUP($C$2,'様式2-3'!$A$7:$AF$107,32,FALSE))</f>
        <v/>
      </c>
      <c r="K34" s="115">
        <f>IF($G$34="○",IF(K$29=$D$34,VLOOKUP(K$29,$D$34:$I$34,5,FALSE),0),0)</f>
        <v>0</v>
      </c>
      <c r="L34" s="115">
        <f t="shared" ref="L34:R34" si="5">IF($G$34="○",IF(L$29=$D$34,VLOOKUP(L$29,$D$34:$I$34,5,FALSE),0),0)</f>
        <v>0</v>
      </c>
      <c r="M34" s="115">
        <f t="shared" si="5"/>
        <v>0</v>
      </c>
      <c r="N34" s="115">
        <f t="shared" si="5"/>
        <v>0</v>
      </c>
      <c r="O34" s="115">
        <f t="shared" si="5"/>
        <v>0</v>
      </c>
      <c r="P34" s="115">
        <f t="shared" si="5"/>
        <v>0</v>
      </c>
      <c r="Q34" s="115">
        <f t="shared" si="5"/>
        <v>0</v>
      </c>
      <c r="R34" s="115">
        <f t="shared" si="5"/>
        <v>0</v>
      </c>
    </row>
    <row r="35" spans="1:19" ht="19.5" thickTop="1" x14ac:dyDescent="0.4">
      <c r="A35" s="298" t="s">
        <v>19</v>
      </c>
      <c r="B35" s="299"/>
      <c r="C35" s="299"/>
      <c r="D35" s="299"/>
      <c r="E35" s="299"/>
      <c r="F35" s="299"/>
      <c r="G35" s="300"/>
      <c r="H35" s="281">
        <f>SUM(H30:H33)</f>
        <v>6.5</v>
      </c>
      <c r="I35" s="282">
        <f>SUM(I30:I34)</f>
        <v>4</v>
      </c>
      <c r="K35" s="115">
        <f t="shared" ref="K35:R35" si="6">SUM(K30:K34)</f>
        <v>0</v>
      </c>
      <c r="L35" s="115">
        <f>SUM(L30:L34)</f>
        <v>2.5</v>
      </c>
      <c r="M35" s="115">
        <f t="shared" si="6"/>
        <v>0</v>
      </c>
      <c r="N35" s="115">
        <f t="shared" si="6"/>
        <v>0</v>
      </c>
      <c r="O35" s="115">
        <f t="shared" si="6"/>
        <v>0</v>
      </c>
      <c r="P35" s="115">
        <f t="shared" si="6"/>
        <v>0</v>
      </c>
      <c r="Q35" s="115">
        <f t="shared" si="6"/>
        <v>0</v>
      </c>
      <c r="R35" s="115">
        <f t="shared" si="6"/>
        <v>0</v>
      </c>
    </row>
    <row r="36" spans="1:19" ht="11.25" customHeight="1" x14ac:dyDescent="0.4">
      <c r="A36" s="221"/>
      <c r="B36" s="221"/>
      <c r="C36" s="221"/>
      <c r="D36" s="221"/>
      <c r="E36" s="221"/>
      <c r="F36" s="221"/>
      <c r="G36" s="221"/>
      <c r="H36" s="222"/>
      <c r="I36" s="223"/>
      <c r="K36" s="115"/>
      <c r="L36" s="115"/>
      <c r="M36" s="115"/>
      <c r="N36" s="115"/>
      <c r="O36" s="115"/>
      <c r="P36" s="115"/>
      <c r="Q36" s="115"/>
      <c r="R36" s="115"/>
    </row>
    <row r="37" spans="1:19" x14ac:dyDescent="0.4">
      <c r="A37" s="36" t="s">
        <v>145</v>
      </c>
      <c r="K37">
        <f>IF(K35&gt;4,4,K35)</f>
        <v>0</v>
      </c>
      <c r="L37">
        <f t="shared" ref="L37:R37" si="7">IF(L35&gt;4,4,L35)</f>
        <v>2.5</v>
      </c>
      <c r="M37">
        <f t="shared" si="7"/>
        <v>0</v>
      </c>
      <c r="N37">
        <f>IF(N35&gt;4,4,N35)</f>
        <v>0</v>
      </c>
      <c r="O37">
        <f t="shared" si="7"/>
        <v>0</v>
      </c>
      <c r="P37">
        <f t="shared" si="7"/>
        <v>0</v>
      </c>
      <c r="Q37">
        <f t="shared" si="7"/>
        <v>0</v>
      </c>
      <c r="R37">
        <f t="shared" si="7"/>
        <v>0</v>
      </c>
      <c r="S37" s="115"/>
    </row>
    <row r="38" spans="1:19" ht="33" x14ac:dyDescent="0.4">
      <c r="A38" s="2"/>
      <c r="B38" s="319" t="s">
        <v>20</v>
      </c>
      <c r="C38" s="320"/>
      <c r="D38" s="255" t="s">
        <v>99</v>
      </c>
      <c r="E38" s="303" t="s">
        <v>22</v>
      </c>
      <c r="F38" s="303"/>
      <c r="G38" s="124" t="s">
        <v>101</v>
      </c>
      <c r="H38" s="258" t="s">
        <v>4</v>
      </c>
      <c r="I38" s="91" t="s">
        <v>81</v>
      </c>
      <c r="K38" s="125" t="s">
        <v>10</v>
      </c>
      <c r="L38" s="126" t="s">
        <v>11</v>
      </c>
      <c r="M38" s="126" t="s">
        <v>12</v>
      </c>
      <c r="N38" s="126" t="s">
        <v>13</v>
      </c>
      <c r="O38" s="126" t="s">
        <v>14</v>
      </c>
      <c r="P38" s="126" t="s">
        <v>15</v>
      </c>
      <c r="Q38" s="126" t="s">
        <v>16</v>
      </c>
      <c r="R38" s="126" t="s">
        <v>17</v>
      </c>
    </row>
    <row r="39" spans="1:19" x14ac:dyDescent="0.4">
      <c r="A39" s="2">
        <v>1</v>
      </c>
      <c r="B39" s="301" t="str">
        <f>IF(VLOOKUP($C$2,'様式2-4'!$A$7:$AF$107,3,FALSE)="","",VLOOKUP($C$2,'様式2-4'!$A$7:$AF$107,3,FALSE))</f>
        <v>○○研修</v>
      </c>
      <c r="C39" s="302"/>
      <c r="D39" s="123" t="str">
        <f>IF(VLOOKUP($C$2,'様式2-4'!$A$7:$AF$107,4,FALSE)="","",VLOOKUP($C$2,'様式2-4'!$A$7:$AF$107,4,FALSE))</f>
        <v>幼児教育</v>
      </c>
      <c r="E39" s="303" t="str">
        <f>IF(VLOOKUP($C$2,'様式2-4'!$A$7:$AF$107,5,FALSE)="","",VLOOKUP($C$2,'様式2-4'!$A$7:$AF$107,5,FALSE))</f>
        <v>園内研修</v>
      </c>
      <c r="F39" s="303"/>
      <c r="G39" s="123" t="str">
        <f>IF(VLOOKUP($C$2,'様式2-4'!$A$7:$AF$107,6,FALSE)="","",VLOOKUP($C$2,'様式2-4'!$A$7:$AF$107,6,FALSE))</f>
        <v>○</v>
      </c>
      <c r="H39" s="280">
        <f>IF(VLOOKUP($C$2,'様式2-4'!$A$7:$AF$107,7,FALSE)="","",VLOOKUP($C$2,'様式2-4'!$A$7:$AF$107,7,FALSE))</f>
        <v>2.5</v>
      </c>
      <c r="I39" s="280">
        <f>IF(VLOOKUP($C$2,'様式2-4'!$A$7:$AF$107,8,FALSE)="","",VLOOKUP($C$2,'様式2-4'!$A$7:$AF$107,8,FALSE))</f>
        <v>0</v>
      </c>
      <c r="K39" s="115">
        <f>IF($G$39="○",IF(K$38=$D$39,VLOOKUP(K$38,$D$39:$I$39,5,FALSE),0),0)</f>
        <v>0</v>
      </c>
      <c r="L39" s="115">
        <f>IF($G$39="○",IF(L$38=$D$39,VLOOKUP(L$38,$D$39:$I$39,5,FALSE),0),0)</f>
        <v>2.5</v>
      </c>
      <c r="M39" s="115">
        <f>IF($G$39="○",IF(M$38=$D$39,VLOOKUP(M$38,$D$39:$I$39,5,FALSE),0),0)</f>
        <v>0</v>
      </c>
      <c r="N39" s="115">
        <f t="shared" ref="N39:P39" si="8">IF($G$39="○",IF(N$38=$D$39,VLOOKUP(N$38,$D$39:$I$39,5,FALSE),0),0)</f>
        <v>0</v>
      </c>
      <c r="O39" s="115">
        <f t="shared" si="8"/>
        <v>0</v>
      </c>
      <c r="P39" s="115">
        <f t="shared" si="8"/>
        <v>0</v>
      </c>
      <c r="Q39" s="115">
        <f>IF($G$39="○",IF(Q$38=$D$39,VLOOKUP(Q$38,$D$39:$I$39,5,FALSE),0),0)</f>
        <v>0</v>
      </c>
      <c r="R39" s="115">
        <f>IF($G$39="○",IF(R$38=$D$39,VLOOKUP(R$38,$D$39:$I$39,5,FALSE),0),0)</f>
        <v>0</v>
      </c>
    </row>
    <row r="40" spans="1:19" x14ac:dyDescent="0.4">
      <c r="A40" s="2">
        <v>2</v>
      </c>
      <c r="B40" s="301" t="str">
        <f>IF(VLOOKUP($C$2,'様式2-4'!$A$7:$AF$107,9,FALSE)="","",VLOOKUP($C$2,'様式2-4'!$A$7:$AF$107,9,FALSE))</f>
        <v>□□研修</v>
      </c>
      <c r="C40" s="302"/>
      <c r="D40" s="123" t="str">
        <f>IF(VLOOKUP($C$2,'様式2-4'!$A$7:$AF$107,10,FALSE)="","",VLOOKUP($C$2,'様式2-4'!$A$7:$AF$107,10,FALSE))</f>
        <v>マネジメント</v>
      </c>
      <c r="E40" s="303" t="str">
        <f>IF(VLOOKUP($C$2,'様式2-4'!$A$7:$AF$107,11,FALSE)="","",VLOOKUP($C$2,'様式2-4'!$A$7:$AF$107,11,FALSE))</f>
        <v>全国□□会</v>
      </c>
      <c r="F40" s="303"/>
      <c r="G40" s="123" t="str">
        <f>IF(VLOOKUP($C$2,'様式2-4'!$A$7:$AF$107,12,FALSE)="","",VLOOKUP($C$2,'様式2-4'!$A$7:$AF$107,12,FALSE))</f>
        <v/>
      </c>
      <c r="H40" s="280">
        <f>IF(VLOOKUP($C$2,'様式2-4'!$A$7:$AF$107,13,FALSE)="","",VLOOKUP($C$2,'様式2-4'!$A$7:$AF$107,13,FALSE))</f>
        <v>4</v>
      </c>
      <c r="I40" s="280">
        <f>IF(VLOOKUP($C$2,'様式2-4'!$A$7:$AF$107,14,FALSE)="","",VLOOKUP($C$2,'様式2-4'!$A$7:$AF$107,14,FALSE))</f>
        <v>4</v>
      </c>
      <c r="K40" s="115">
        <f t="shared" ref="K40:R40" si="9">IF($G$31="○",IF(K$29=$D$31,VLOOKUP(K$29,$D$31:$I$31,5,FALSE),0),0)</f>
        <v>0</v>
      </c>
      <c r="L40" s="115">
        <f t="shared" si="9"/>
        <v>0</v>
      </c>
      <c r="M40" s="115">
        <f t="shared" si="9"/>
        <v>0</v>
      </c>
      <c r="N40" s="115">
        <f t="shared" si="9"/>
        <v>0</v>
      </c>
      <c r="O40" s="115">
        <f t="shared" si="9"/>
        <v>0</v>
      </c>
      <c r="P40" s="115">
        <f t="shared" si="9"/>
        <v>0</v>
      </c>
      <c r="Q40" s="115">
        <f t="shared" si="9"/>
        <v>0</v>
      </c>
      <c r="R40" s="115">
        <f t="shared" si="9"/>
        <v>0</v>
      </c>
    </row>
    <row r="41" spans="1:19" x14ac:dyDescent="0.4">
      <c r="A41" s="2">
        <v>3</v>
      </c>
      <c r="B41" s="301" t="str">
        <f>IF(VLOOKUP($C$2,'様式2-4'!$A$7:$AF$107,15,FALSE)="","",VLOOKUP($C$2,'様式2-4'!$A$7:$AF$107,15,FALSE))</f>
        <v/>
      </c>
      <c r="C41" s="302"/>
      <c r="D41" s="123" t="str">
        <f>IF(VLOOKUP($C$2,'様式2-4'!$A$7:$AF$107,16,FALSE)="","",VLOOKUP($C$2,'様式2-4'!$A$7:$AF$107,16,FALSE))</f>
        <v/>
      </c>
      <c r="E41" s="303" t="str">
        <f>IF(VLOOKUP($C$2,'様式2-4'!$A$7:$AF$107,17,FALSE)="","",VLOOKUP($C$2,'様式2-4'!$A$7:$AF$107,17,FALSE))</f>
        <v/>
      </c>
      <c r="F41" s="303"/>
      <c r="G41" s="123" t="str">
        <f>IF(VLOOKUP($C$2,'様式2-4'!$A$7:$AF$107,18,FALSE)="","",VLOOKUP($C$2,'様式2-4'!$A$7:$AF$107,18,FALSE))</f>
        <v/>
      </c>
      <c r="H41" s="280" t="str">
        <f>IF(VLOOKUP($C$2,'様式2-4'!$A$7:$AF$107,19,FALSE)="","",VLOOKUP($C$2,'様式2-4'!$A$7:$AF$107,19,FALSE))</f>
        <v/>
      </c>
      <c r="I41" s="280" t="str">
        <f>IF(VLOOKUP($C$2,'様式2-4'!$A$7:$AF$107,20,FALSE)="","",VLOOKUP($C$2,'様式2-4'!$A$7:$AF$107,20,FALSE))</f>
        <v/>
      </c>
      <c r="K41" s="115">
        <f t="shared" ref="K41:R41" si="10">IF($G$32="○",IF(K$29=$D$32,VLOOKUP(K$29,$D$32:$I$32,5,FALSE),0),0)</f>
        <v>0</v>
      </c>
      <c r="L41" s="115">
        <f t="shared" si="10"/>
        <v>0</v>
      </c>
      <c r="M41" s="115">
        <f t="shared" si="10"/>
        <v>0</v>
      </c>
      <c r="N41" s="115">
        <f t="shared" si="10"/>
        <v>0</v>
      </c>
      <c r="O41" s="115">
        <f t="shared" si="10"/>
        <v>0</v>
      </c>
      <c r="P41" s="115">
        <f t="shared" si="10"/>
        <v>0</v>
      </c>
      <c r="Q41" s="115">
        <f t="shared" si="10"/>
        <v>0</v>
      </c>
      <c r="R41" s="115">
        <f t="shared" si="10"/>
        <v>0</v>
      </c>
    </row>
    <row r="42" spans="1:19" x14ac:dyDescent="0.4">
      <c r="A42" s="2">
        <v>4</v>
      </c>
      <c r="B42" s="301" t="str">
        <f>IF(VLOOKUP($C$2,'様式2-4'!$A$7:$AF$107,21,FALSE)="","",VLOOKUP($C$2,'様式2-4'!$A$7:$AF$107,21,FALSE))</f>
        <v/>
      </c>
      <c r="C42" s="302"/>
      <c r="D42" s="123" t="str">
        <f>IF(VLOOKUP($C$2,'様式2-4'!$A$7:$AF$107,22,FALSE)="","",VLOOKUP($C$2,'様式2-4'!$A$7:$AF$107,22,FALSE))</f>
        <v/>
      </c>
      <c r="E42" s="303" t="str">
        <f>IF(VLOOKUP($C$2,'様式2-4'!$A$7:$AF$107,23,FALSE)="","",VLOOKUP($C$2,'様式2-4'!$A$7:$AF$107,23,FALSE))</f>
        <v/>
      </c>
      <c r="F42" s="303"/>
      <c r="G42" s="123" t="str">
        <f>IF(VLOOKUP($C$2,'様式2-4'!$A$7:$AF$107,24,FALSE)="","",VLOOKUP($C$2,'様式2-4'!$A$7:$AF$107,24,FALSE))</f>
        <v/>
      </c>
      <c r="H42" s="280" t="str">
        <f>IF(VLOOKUP($C$2,'様式2-4'!$A$7:$AF$107,25,FALSE)="","",VLOOKUP($C$2,'様式2-4'!$A$7:$AF$107,25,FALSE))</f>
        <v/>
      </c>
      <c r="I42" s="280" t="str">
        <f>IF(VLOOKUP($C$2,'様式2-4'!$A$7:$AF$107,26,FALSE)="","",VLOOKUP($C$2,'様式2-4'!$A$7:$AF$107,26,FALSE))</f>
        <v/>
      </c>
      <c r="K42" s="115">
        <f t="shared" ref="K42:R42" si="11">IF($G$33="○",IF(K$29=$D$33,VLOOKUP(K$29,$D$33:$I$33,5,FALSE),0),0)</f>
        <v>0</v>
      </c>
      <c r="L42" s="115">
        <f t="shared" si="11"/>
        <v>0</v>
      </c>
      <c r="M42" s="115">
        <f t="shared" si="11"/>
        <v>0</v>
      </c>
      <c r="N42" s="115">
        <f t="shared" si="11"/>
        <v>0</v>
      </c>
      <c r="O42" s="115">
        <f t="shared" si="11"/>
        <v>0</v>
      </c>
      <c r="P42" s="115">
        <f t="shared" si="11"/>
        <v>0</v>
      </c>
      <c r="Q42" s="115">
        <f t="shared" si="11"/>
        <v>0</v>
      </c>
      <c r="R42" s="115">
        <f t="shared" si="11"/>
        <v>0</v>
      </c>
    </row>
    <row r="43" spans="1:19" ht="19.5" thickBot="1" x14ac:dyDescent="0.45">
      <c r="A43" s="2">
        <v>5</v>
      </c>
      <c r="B43" s="301" t="str">
        <f>IF(VLOOKUP($C$2,'様式2-4'!$A$7:$AF$107,27,FALSE)="","",VLOOKUP($C$2,'様式2-4'!$A$7:$AF$107,27,FALSE))</f>
        <v/>
      </c>
      <c r="C43" s="302"/>
      <c r="D43" s="123" t="str">
        <f>IF(VLOOKUP($C$2,'様式2-4'!$A$7:$AF$107,28,FALSE)="","",VLOOKUP($C$2,'様式2-4'!$A$7:$AF$107,28,FALSE))</f>
        <v/>
      </c>
      <c r="E43" s="303" t="str">
        <f>IF(VLOOKUP($C$2,'様式2-4'!$A$7:$AF$107,29,FALSE)="","",VLOOKUP($C$2,'様式2-4'!$A$7:$AF$107,29,FALSE))</f>
        <v/>
      </c>
      <c r="F43" s="303"/>
      <c r="G43" s="123" t="str">
        <f>IF(VLOOKUP($C$2,'様式2-4'!$A$7:$AF$107,30,FALSE)="","",VLOOKUP($C$2,'様式2-4'!$A$7:$AF$107,30,FALSE))</f>
        <v/>
      </c>
      <c r="H43" s="280" t="str">
        <f>IF(VLOOKUP($C$2,'様式2-4'!$A$7:$AF$107,31,FALSE)="","",VLOOKUP($C$2,'様式2-4'!$A$7:$AF$107,31,FALSE))</f>
        <v/>
      </c>
      <c r="I43" s="280" t="str">
        <f>IF(VLOOKUP($C$2,'様式2-4'!$A$7:$AF$107,32,FALSE)="","",VLOOKUP($C$2,'様式2-4'!$A$7:$AF$107,32,FALSE))</f>
        <v/>
      </c>
      <c r="K43" s="115">
        <f t="shared" ref="K43:R43" si="12">IF($G$34="○",IF(K$29=$D$34,VLOOKUP(K$29,$D$34:$I$34,5,FALSE),0),0)</f>
        <v>0</v>
      </c>
      <c r="L43" s="115">
        <f t="shared" si="12"/>
        <v>0</v>
      </c>
      <c r="M43" s="115">
        <f t="shared" si="12"/>
        <v>0</v>
      </c>
      <c r="N43" s="115">
        <f t="shared" si="12"/>
        <v>0</v>
      </c>
      <c r="O43" s="115">
        <f t="shared" si="12"/>
        <v>0</v>
      </c>
      <c r="P43" s="115">
        <f t="shared" si="12"/>
        <v>0</v>
      </c>
      <c r="Q43" s="115">
        <f t="shared" si="12"/>
        <v>0</v>
      </c>
      <c r="R43" s="115">
        <f t="shared" si="12"/>
        <v>0</v>
      </c>
    </row>
    <row r="44" spans="1:19" ht="19.5" thickTop="1" x14ac:dyDescent="0.4">
      <c r="A44" s="298" t="s">
        <v>19</v>
      </c>
      <c r="B44" s="299"/>
      <c r="C44" s="299"/>
      <c r="D44" s="299"/>
      <c r="E44" s="299"/>
      <c r="F44" s="299"/>
      <c r="G44" s="300"/>
      <c r="H44" s="281">
        <f>SUM(H39:H42)</f>
        <v>6.5</v>
      </c>
      <c r="I44" s="282">
        <f>SUM(I39:I43)</f>
        <v>4</v>
      </c>
      <c r="K44" s="115">
        <f t="shared" ref="K44:R44" si="13">SUM(K39:K43)</f>
        <v>0</v>
      </c>
      <c r="L44" s="115">
        <f t="shared" si="13"/>
        <v>2.5</v>
      </c>
      <c r="M44" s="115">
        <f t="shared" si="13"/>
        <v>0</v>
      </c>
      <c r="N44" s="115">
        <f t="shared" si="13"/>
        <v>0</v>
      </c>
      <c r="O44" s="115">
        <f t="shared" si="13"/>
        <v>0</v>
      </c>
      <c r="P44" s="115">
        <f t="shared" si="13"/>
        <v>0</v>
      </c>
      <c r="Q44" s="115">
        <f t="shared" si="13"/>
        <v>0</v>
      </c>
      <c r="R44" s="115">
        <f t="shared" si="13"/>
        <v>0</v>
      </c>
    </row>
    <row r="45" spans="1:19" x14ac:dyDescent="0.4">
      <c r="A45" s="221"/>
      <c r="B45" s="221"/>
      <c r="C45" s="221"/>
      <c r="D45" s="221"/>
      <c r="E45" s="221"/>
      <c r="F45" s="221"/>
      <c r="G45" s="221"/>
      <c r="H45" s="222"/>
      <c r="I45" s="223"/>
      <c r="K45" s="115"/>
      <c r="L45" s="115"/>
      <c r="M45" s="115"/>
      <c r="N45" s="115"/>
      <c r="O45" s="115"/>
      <c r="P45" s="115"/>
      <c r="Q45" s="115"/>
      <c r="R45" s="115"/>
    </row>
    <row r="46" spans="1:19" x14ac:dyDescent="0.4">
      <c r="A46" s="221"/>
      <c r="B46" s="221"/>
      <c r="C46" s="221"/>
      <c r="D46" s="221"/>
      <c r="E46" s="221"/>
      <c r="F46" s="221"/>
      <c r="G46" s="221"/>
      <c r="H46" s="222"/>
      <c r="I46" s="223"/>
      <c r="K46" s="115"/>
      <c r="L46" s="115"/>
      <c r="M46" s="115"/>
      <c r="N46" s="115"/>
      <c r="O46" s="115"/>
      <c r="P46" s="115"/>
      <c r="Q46" s="115"/>
      <c r="R46" s="115"/>
    </row>
    <row r="47" spans="1:19" x14ac:dyDescent="0.4">
      <c r="A47" t="s">
        <v>82</v>
      </c>
      <c r="K47">
        <f t="shared" ref="K47:R47" si="14">IF(K35+K44&gt;4,4,K35+K44)</f>
        <v>0</v>
      </c>
      <c r="L47">
        <f t="shared" si="14"/>
        <v>4</v>
      </c>
      <c r="M47">
        <f t="shared" si="14"/>
        <v>0</v>
      </c>
      <c r="N47">
        <f t="shared" si="14"/>
        <v>0</v>
      </c>
      <c r="O47">
        <f t="shared" si="14"/>
        <v>0</v>
      </c>
      <c r="P47">
        <f t="shared" si="14"/>
        <v>0</v>
      </c>
      <c r="Q47">
        <f t="shared" si="14"/>
        <v>0</v>
      </c>
      <c r="R47">
        <f t="shared" si="14"/>
        <v>0</v>
      </c>
      <c r="S47" s="115"/>
    </row>
    <row r="48" spans="1:19" x14ac:dyDescent="0.4">
      <c r="A48" t="s">
        <v>160</v>
      </c>
      <c r="L48" s="115"/>
      <c r="M48" s="115"/>
      <c r="N48" s="115"/>
      <c r="O48" s="115"/>
      <c r="P48" s="115"/>
      <c r="Q48" s="115"/>
      <c r="R48" s="115"/>
      <c r="S48" s="115"/>
    </row>
    <row r="49" spans="1:21" x14ac:dyDescent="0.4">
      <c r="A49" t="s">
        <v>88</v>
      </c>
      <c r="L49" s="115"/>
      <c r="M49" s="115"/>
      <c r="N49" s="115"/>
      <c r="O49" s="115"/>
      <c r="P49" s="115"/>
      <c r="Q49" s="115"/>
      <c r="R49" s="115"/>
      <c r="S49" s="115"/>
    </row>
    <row r="50" spans="1:21" x14ac:dyDescent="0.4">
      <c r="A50" t="s">
        <v>89</v>
      </c>
      <c r="L50" s="115"/>
      <c r="M50" s="115"/>
      <c r="N50" s="115"/>
      <c r="O50" s="115"/>
      <c r="P50" s="115"/>
      <c r="Q50" s="115"/>
      <c r="R50" s="115"/>
      <c r="S50" s="115"/>
    </row>
    <row r="51" spans="1:21" x14ac:dyDescent="0.4">
      <c r="A51" t="s">
        <v>153</v>
      </c>
      <c r="L51" s="115"/>
      <c r="M51" s="115"/>
      <c r="N51" s="115"/>
      <c r="O51" s="115"/>
      <c r="P51" s="115"/>
      <c r="Q51" s="115"/>
      <c r="R51" s="115"/>
      <c r="S51" s="115"/>
    </row>
    <row r="52" spans="1:21" x14ac:dyDescent="0.4">
      <c r="L52" s="115"/>
      <c r="M52" s="115"/>
      <c r="N52" s="115"/>
      <c r="O52" s="115"/>
      <c r="P52" s="115"/>
      <c r="Q52" s="115"/>
      <c r="R52" s="115"/>
      <c r="S52" s="115"/>
    </row>
    <row r="53" spans="1:21" ht="25.5" customHeight="1" x14ac:dyDescent="0.4">
      <c r="A53" t="s">
        <v>83</v>
      </c>
      <c r="L53" s="115"/>
      <c r="M53" s="115"/>
      <c r="N53" s="115"/>
      <c r="O53" s="115"/>
      <c r="P53" s="115"/>
      <c r="Q53" s="115"/>
      <c r="R53" s="115"/>
      <c r="S53" s="115"/>
    </row>
    <row r="54" spans="1:21" ht="59.25" customHeight="1" x14ac:dyDescent="0.4">
      <c r="A54" s="296" t="s">
        <v>146</v>
      </c>
      <c r="B54" s="296"/>
      <c r="C54" s="296"/>
      <c r="D54" s="296"/>
      <c r="E54" s="296"/>
      <c r="F54" s="296"/>
      <c r="G54" s="296"/>
      <c r="H54" s="296"/>
      <c r="I54" s="296"/>
      <c r="J54" s="296"/>
      <c r="L54" s="115"/>
      <c r="M54" s="115"/>
      <c r="N54" s="115"/>
      <c r="O54" s="115"/>
      <c r="P54" s="115"/>
      <c r="Q54" s="115"/>
      <c r="R54" s="115"/>
      <c r="S54" s="84"/>
      <c r="T54" s="84"/>
      <c r="U54" s="84"/>
    </row>
    <row r="55" spans="1:21" ht="90" customHeight="1" x14ac:dyDescent="0.4">
      <c r="A55" s="296" t="s">
        <v>147</v>
      </c>
      <c r="B55" s="296"/>
      <c r="C55" s="296"/>
      <c r="D55" s="296"/>
      <c r="E55" s="296"/>
      <c r="F55" s="296"/>
      <c r="G55" s="296"/>
      <c r="H55" s="296"/>
      <c r="I55" s="296"/>
      <c r="J55" s="296"/>
      <c r="M55" s="84"/>
      <c r="N55" s="84"/>
      <c r="O55" s="84"/>
      <c r="P55" s="84"/>
      <c r="Q55" s="84"/>
      <c r="R55" s="84"/>
      <c r="S55" s="84"/>
      <c r="T55" s="84"/>
      <c r="U55" s="84"/>
    </row>
    <row r="56" spans="1:21" ht="32.25" customHeight="1" x14ac:dyDescent="0.4">
      <c r="A56" s="296" t="s">
        <v>148</v>
      </c>
      <c r="B56" s="297"/>
      <c r="C56" s="297"/>
      <c r="D56" s="297"/>
      <c r="E56" s="297"/>
      <c r="F56" s="297"/>
      <c r="G56" s="297"/>
      <c r="H56" s="297"/>
      <c r="I56" s="297"/>
      <c r="J56" s="297"/>
      <c r="M56" s="84"/>
      <c r="N56" s="84"/>
      <c r="O56" s="84"/>
      <c r="P56" s="84"/>
      <c r="Q56" s="84"/>
      <c r="R56" s="84"/>
      <c r="S56" s="84"/>
      <c r="T56" s="84"/>
      <c r="U56" s="84"/>
    </row>
    <row r="57" spans="1:21" ht="51.75" customHeight="1" x14ac:dyDescent="0.4">
      <c r="A57" s="296" t="s">
        <v>149</v>
      </c>
      <c r="B57" s="297"/>
      <c r="C57" s="297"/>
      <c r="D57" s="297"/>
      <c r="E57" s="297"/>
      <c r="F57" s="297"/>
      <c r="G57" s="297"/>
      <c r="H57" s="297"/>
      <c r="I57" s="297"/>
      <c r="J57" s="297"/>
      <c r="M57" s="84"/>
      <c r="N57" s="84"/>
      <c r="O57" s="84"/>
      <c r="P57" s="84"/>
      <c r="Q57" s="84"/>
      <c r="R57" s="84"/>
      <c r="S57" s="278"/>
      <c r="T57" s="278"/>
      <c r="U57" s="278"/>
    </row>
    <row r="58" spans="1:21" ht="110.25" customHeight="1" x14ac:dyDescent="0.4">
      <c r="A58" s="296" t="s">
        <v>150</v>
      </c>
      <c r="B58" s="297"/>
      <c r="C58" s="297"/>
      <c r="D58" s="297"/>
      <c r="E58" s="297"/>
      <c r="F58" s="297"/>
      <c r="G58" s="297"/>
      <c r="H58" s="297"/>
      <c r="I58" s="297"/>
      <c r="J58" s="297"/>
      <c r="M58" s="277"/>
      <c r="N58" s="278"/>
      <c r="O58" s="278"/>
      <c r="P58" s="278"/>
      <c r="Q58" s="278"/>
      <c r="R58" s="278"/>
      <c r="S58" s="96"/>
      <c r="T58" s="96"/>
      <c r="U58" s="96"/>
    </row>
    <row r="59" spans="1:21" s="24" customFormat="1" ht="51" customHeight="1" x14ac:dyDescent="0.4">
      <c r="A59" s="296" t="s">
        <v>151</v>
      </c>
      <c r="B59" s="296"/>
      <c r="C59" s="296"/>
      <c r="D59" s="296"/>
      <c r="E59" s="296"/>
      <c r="F59" s="296"/>
      <c r="G59" s="296"/>
      <c r="H59" s="296"/>
      <c r="I59" s="296"/>
      <c r="J59" s="296"/>
    </row>
    <row r="60" spans="1:21" s="24" customFormat="1" ht="18.75" customHeight="1" x14ac:dyDescent="0.4">
      <c r="A60" s="296" t="s">
        <v>152</v>
      </c>
      <c r="B60" s="296"/>
      <c r="C60" s="296"/>
      <c r="D60" s="296"/>
      <c r="E60" s="296"/>
      <c r="F60" s="296"/>
      <c r="G60" s="296"/>
      <c r="H60" s="296"/>
      <c r="I60" s="296"/>
      <c r="J60" s="296"/>
    </row>
    <row r="61" spans="1:21" s="24" customFormat="1" x14ac:dyDescent="0.4"/>
  </sheetData>
  <mergeCells count="74">
    <mergeCell ref="G3:J3"/>
    <mergeCell ref="F6:G6"/>
    <mergeCell ref="G4:J4"/>
    <mergeCell ref="C3:E3"/>
    <mergeCell ref="C5:E5"/>
    <mergeCell ref="C6:D6"/>
    <mergeCell ref="F5:G5"/>
    <mergeCell ref="H5:I5"/>
    <mergeCell ref="B18:C18"/>
    <mergeCell ref="B19:C19"/>
    <mergeCell ref="H23:I23"/>
    <mergeCell ref="D10:E10"/>
    <mergeCell ref="G10:H10"/>
    <mergeCell ref="B15:C15"/>
    <mergeCell ref="B16:C16"/>
    <mergeCell ref="B17:C17"/>
    <mergeCell ref="B14:C14"/>
    <mergeCell ref="B13:C13"/>
    <mergeCell ref="B11:C11"/>
    <mergeCell ref="G11:H11"/>
    <mergeCell ref="I11:J11"/>
    <mergeCell ref="E11:F11"/>
    <mergeCell ref="A20:C20"/>
    <mergeCell ref="B12:C12"/>
    <mergeCell ref="B33:C33"/>
    <mergeCell ref="E30:F30"/>
    <mergeCell ref="B40:C40"/>
    <mergeCell ref="B41:C41"/>
    <mergeCell ref="E33:F33"/>
    <mergeCell ref="B34:C34"/>
    <mergeCell ref="E31:F31"/>
    <mergeCell ref="E32:F32"/>
    <mergeCell ref="B38:C38"/>
    <mergeCell ref="B39:C39"/>
    <mergeCell ref="E41:F41"/>
    <mergeCell ref="E38:F38"/>
    <mergeCell ref="E39:F39"/>
    <mergeCell ref="E40:F40"/>
    <mergeCell ref="E34:F34"/>
    <mergeCell ref="F23:G23"/>
    <mergeCell ref="B29:C29"/>
    <mergeCell ref="B30:C30"/>
    <mergeCell ref="B31:C31"/>
    <mergeCell ref="B32:C32"/>
    <mergeCell ref="B23:E23"/>
    <mergeCell ref="B24:E24"/>
    <mergeCell ref="E29:F29"/>
    <mergeCell ref="A2:B2"/>
    <mergeCell ref="A4:B4"/>
    <mergeCell ref="C4:E4"/>
    <mergeCell ref="A6:B6"/>
    <mergeCell ref="A3:B3"/>
    <mergeCell ref="A5:B5"/>
    <mergeCell ref="A7:A8"/>
    <mergeCell ref="F8:G8"/>
    <mergeCell ref="B7:C7"/>
    <mergeCell ref="B8:C8"/>
    <mergeCell ref="F7:G7"/>
    <mergeCell ref="L10:M10"/>
    <mergeCell ref="A58:J58"/>
    <mergeCell ref="A59:J59"/>
    <mergeCell ref="A60:J60"/>
    <mergeCell ref="A54:J54"/>
    <mergeCell ref="A35:G35"/>
    <mergeCell ref="A55:J55"/>
    <mergeCell ref="A56:J56"/>
    <mergeCell ref="A57:J57"/>
    <mergeCell ref="B42:C42"/>
    <mergeCell ref="E42:F42"/>
    <mergeCell ref="B43:C43"/>
    <mergeCell ref="E43:F43"/>
    <mergeCell ref="A44:G44"/>
    <mergeCell ref="A26:E26"/>
    <mergeCell ref="B25:E25"/>
  </mergeCells>
  <phoneticPr fontId="1"/>
  <conditionalFormatting sqref="C6:E6">
    <cfRule type="expression" dxfId="7" priority="2">
      <formula>$H$5="該当"</formula>
    </cfRule>
    <cfRule type="expression" dxfId="6" priority="6">
      <formula>$L$4=1</formula>
    </cfRule>
  </conditionalFormatting>
  <conditionalFormatting sqref="D11:D19">
    <cfRule type="expression" dxfId="5" priority="3">
      <formula>$L$4=0</formula>
    </cfRule>
  </conditionalFormatting>
  <conditionalFormatting sqref="F6:H6">
    <cfRule type="expression" dxfId="4" priority="5">
      <formula>$L$4=0</formula>
    </cfRule>
  </conditionalFormatting>
  <conditionalFormatting sqref="G11 G12:J21">
    <cfRule type="expression" dxfId="3" priority="4">
      <formula>$G$2=5</formula>
    </cfRule>
  </conditionalFormatting>
  <conditionalFormatting sqref="I11">
    <cfRule type="expression" dxfId="2" priority="1">
      <formula>$G$2=5</formula>
    </cfRule>
  </conditionalFormatting>
  <pageMargins left="0.43307086614173229" right="0.23622047244094491" top="0.15748031496062992" bottom="0.35433070866141736" header="0.31496062992125984" footer="0.31496062992125984"/>
  <pageSetup paperSize="9" scale="86" fitToHeight="0" orientation="portrait" r:id="rId1"/>
  <rowBreaks count="1" manualBreakCount="1">
    <brk id="4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topLeftCell="A7" zoomScale="80" zoomScaleNormal="80" workbookViewId="0">
      <selection activeCell="J25" sqref="J25"/>
    </sheetView>
  </sheetViews>
  <sheetFormatPr defaultRowHeight="18.75" x14ac:dyDescent="0.4"/>
  <cols>
    <col min="1" max="1" width="11" bestFit="1" customWidth="1"/>
    <col min="2" max="2" width="20.625" style="58" customWidth="1"/>
    <col min="3" max="3" width="23.25" customWidth="1"/>
    <col min="4" max="6" width="7.625" customWidth="1"/>
    <col min="7" max="13" width="20.625" customWidth="1"/>
    <col min="14" max="14" width="21.375" customWidth="1"/>
    <col min="15" max="15" width="12.875" customWidth="1"/>
  </cols>
  <sheetData>
    <row r="1" spans="1:13" ht="30" customHeight="1" x14ac:dyDescent="0.5">
      <c r="A1" s="25" t="s">
        <v>50</v>
      </c>
      <c r="C1" s="26" t="s">
        <v>84</v>
      </c>
      <c r="J1" s="30" t="s">
        <v>23</v>
      </c>
      <c r="K1" s="362" t="s">
        <v>161</v>
      </c>
      <c r="L1" s="362"/>
      <c r="M1" s="363"/>
    </row>
    <row r="2" spans="1:13" ht="30" customHeight="1" x14ac:dyDescent="0.5">
      <c r="C2" s="26"/>
      <c r="E2" s="35"/>
      <c r="F2" s="35" t="s">
        <v>45</v>
      </c>
      <c r="G2" s="97">
        <v>7</v>
      </c>
      <c r="H2" s="26" t="s">
        <v>46</v>
      </c>
      <c r="I2" s="26"/>
      <c r="J2" s="30" t="s">
        <v>109</v>
      </c>
      <c r="K2" s="362" t="s">
        <v>106</v>
      </c>
      <c r="L2" s="362"/>
      <c r="M2" s="363"/>
    </row>
    <row r="3" spans="1:13" ht="19.5" thickBot="1" x14ac:dyDescent="0.45"/>
    <row r="4" spans="1:13" s="10" customFormat="1" ht="62.25" customHeight="1" x14ac:dyDescent="0.4">
      <c r="A4" s="43" t="s">
        <v>41</v>
      </c>
      <c r="B4" s="98" t="s">
        <v>1</v>
      </c>
      <c r="C4" s="288" t="s">
        <v>2</v>
      </c>
      <c r="D4" s="350" t="s">
        <v>111</v>
      </c>
      <c r="E4" s="351"/>
      <c r="F4" s="352"/>
      <c r="G4" s="87" t="s">
        <v>39</v>
      </c>
      <c r="H4" s="88" t="s">
        <v>127</v>
      </c>
      <c r="I4" s="276" t="s">
        <v>135</v>
      </c>
      <c r="J4" s="87" t="s">
        <v>79</v>
      </c>
      <c r="K4" s="87" t="s">
        <v>25</v>
      </c>
      <c r="L4" s="86" t="s">
        <v>7</v>
      </c>
      <c r="M4" s="89" t="s">
        <v>26</v>
      </c>
    </row>
    <row r="5" spans="1:13" s="11" customFormat="1" x14ac:dyDescent="0.4">
      <c r="A5" s="18"/>
      <c r="B5" s="19"/>
      <c r="C5" s="289" t="s">
        <v>43</v>
      </c>
      <c r="D5" s="356" t="s">
        <v>112</v>
      </c>
      <c r="E5" s="357"/>
      <c r="F5" s="358"/>
      <c r="G5" s="19" t="s">
        <v>113</v>
      </c>
      <c r="H5" s="19" t="s">
        <v>114</v>
      </c>
      <c r="I5" s="19" t="s">
        <v>114</v>
      </c>
      <c r="J5" s="19" t="s">
        <v>115</v>
      </c>
      <c r="K5" s="21"/>
      <c r="L5" s="19" t="s">
        <v>44</v>
      </c>
      <c r="M5" s="20"/>
    </row>
    <row r="6" spans="1:13" s="23" customFormat="1" ht="19.5" thickBot="1" x14ac:dyDescent="0.45">
      <c r="A6" s="133"/>
      <c r="B6" s="134"/>
      <c r="C6" s="292"/>
      <c r="D6" s="353" t="s">
        <v>120</v>
      </c>
      <c r="E6" s="354"/>
      <c r="F6" s="355"/>
      <c r="G6" s="134" t="s">
        <v>42</v>
      </c>
      <c r="H6" s="135" t="s">
        <v>27</v>
      </c>
      <c r="I6" s="135" t="s">
        <v>27</v>
      </c>
      <c r="J6" s="135" t="s">
        <v>27</v>
      </c>
      <c r="K6" s="135"/>
      <c r="L6" s="135" t="s">
        <v>27</v>
      </c>
      <c r="M6" s="136"/>
    </row>
    <row r="7" spans="1:13" x14ac:dyDescent="0.4">
      <c r="A7" s="137">
        <v>0</v>
      </c>
      <c r="B7" s="138" t="s">
        <v>63</v>
      </c>
      <c r="C7" s="290" t="s">
        <v>78</v>
      </c>
      <c r="D7" s="359" t="s">
        <v>118</v>
      </c>
      <c r="E7" s="360"/>
      <c r="F7" s="361"/>
      <c r="G7" s="138"/>
      <c r="H7" s="164">
        <f>IF(B7="","",(VLOOKUP(A7,'様式2-1'!$A$7:$AC$107,11,FALSE)+'様式2-2'!I7+'様式2-3'!AG7+'様式2-4'!AG7))</f>
        <v>73</v>
      </c>
      <c r="I7" s="164">
        <f>IF(B7="","",(VLOOKUP(A7,'様式2-1'!$A$7:$AC$107,29,FALSE)+'様式2-4'!AG7))</f>
        <v>6.5</v>
      </c>
      <c r="J7" s="164">
        <f t="shared" ref="J7:J38" si="0">IF(B7="","",H7-L7)</f>
        <v>50</v>
      </c>
      <c r="K7" s="164">
        <v>2.5</v>
      </c>
      <c r="L7" s="164">
        <f>IF(B7="","",(VLOOKUP(A7,'様式2-1'!$A$7:$AC$107,9,FALSE)+'様式2-2'!J7+'様式2-3'!AH7+'様式2-4'!AH7))</f>
        <v>23</v>
      </c>
      <c r="M7" s="165">
        <v>8</v>
      </c>
    </row>
    <row r="8" spans="1:13" ht="18.75" customHeight="1" x14ac:dyDescent="0.4">
      <c r="A8" s="27">
        <v>1</v>
      </c>
      <c r="B8" s="29" t="s">
        <v>162</v>
      </c>
      <c r="C8" s="287" t="s">
        <v>179</v>
      </c>
      <c r="D8" s="346"/>
      <c r="E8" s="348"/>
      <c r="F8" s="349"/>
      <c r="G8" s="29"/>
      <c r="H8" s="166">
        <f>IF(B8="","",(VLOOKUP(A8,'様式2-1'!$A$7:$AC$107,11,FALSE)+'様式2-2'!I8+'様式2-3'!AG8+'様式2-4'!AG8))</f>
        <v>60</v>
      </c>
      <c r="I8" s="166">
        <f>IF(B8="","",(VLOOKUP(A8,'様式2-1'!$A$7:$AC$107,29,FALSE)+'様式2-4'!AG8))</f>
        <v>0</v>
      </c>
      <c r="J8" s="166">
        <f t="shared" si="0"/>
        <v>45</v>
      </c>
      <c r="K8" s="167"/>
      <c r="L8" s="166">
        <f>IF(B8="","",(VLOOKUP(A8,'様式2-1'!$A$7:$AC$107,9,FALSE)+'様式2-2'!J8+'様式2-3'!AH8+'様式2-4'!AH8))</f>
        <v>15</v>
      </c>
      <c r="M8" s="168"/>
    </row>
    <row r="9" spans="1:13" ht="18.75" customHeight="1" x14ac:dyDescent="0.4">
      <c r="A9" s="27">
        <v>2</v>
      </c>
      <c r="B9" s="29" t="s">
        <v>163</v>
      </c>
      <c r="C9" s="291" t="s">
        <v>180</v>
      </c>
      <c r="D9" s="346" t="s">
        <v>118</v>
      </c>
      <c r="E9" s="348"/>
      <c r="F9" s="349"/>
      <c r="G9" s="29"/>
      <c r="H9" s="166">
        <f>IF(B9="","",(VLOOKUP(A9,'様式2-1'!$A$7:$AC$107,11,FALSE)+'様式2-2'!I9+'様式2-3'!AG9+'様式2-4'!AG9))</f>
        <v>60</v>
      </c>
      <c r="I9" s="166">
        <f>IF(B9="","",(VLOOKUP(A9,'様式2-1'!$A$7:$AC$107,29,FALSE)+'様式2-4'!AG9))</f>
        <v>0</v>
      </c>
      <c r="J9" s="166">
        <f t="shared" si="0"/>
        <v>45</v>
      </c>
      <c r="K9" s="167"/>
      <c r="L9" s="166">
        <f>IF(B9="","",(VLOOKUP(A9,'様式2-1'!$A$7:$AC$107,9,FALSE)+'様式2-2'!J9+'様式2-3'!AH9+'様式2-4'!AH9))</f>
        <v>15</v>
      </c>
      <c r="M9" s="168"/>
    </row>
    <row r="10" spans="1:13" ht="18.75" customHeight="1" x14ac:dyDescent="0.4">
      <c r="A10" s="27">
        <v>3</v>
      </c>
      <c r="B10" s="29" t="s">
        <v>164</v>
      </c>
      <c r="C10" s="291" t="s">
        <v>180</v>
      </c>
      <c r="D10" s="346" t="s">
        <v>118</v>
      </c>
      <c r="E10" s="348"/>
      <c r="F10" s="349"/>
      <c r="G10" s="29"/>
      <c r="H10" s="166">
        <f>IF(B10="","",(VLOOKUP(A10,'様式2-1'!$A$7:$AC$107,11,FALSE)+'様式2-2'!I10+'様式2-3'!AG10+'様式2-4'!AG10))</f>
        <v>60</v>
      </c>
      <c r="I10" s="166">
        <f>IF(B10="","",(VLOOKUP(A10,'様式2-1'!$A$7:$AC$107,29,FALSE)+'様式2-4'!AG10))</f>
        <v>0</v>
      </c>
      <c r="J10" s="166">
        <f t="shared" si="0"/>
        <v>45</v>
      </c>
      <c r="K10" s="167"/>
      <c r="L10" s="166">
        <f>IF(B10="","",(VLOOKUP(A10,'様式2-1'!$A$7:$AC$107,9,FALSE)+'様式2-2'!J10+'様式2-3'!AH10+'様式2-4'!AH10))</f>
        <v>15</v>
      </c>
      <c r="M10" s="168"/>
    </row>
    <row r="11" spans="1:13" ht="18.75" customHeight="1" x14ac:dyDescent="0.4">
      <c r="A11" s="232">
        <v>4</v>
      </c>
      <c r="B11" s="29" t="s">
        <v>165</v>
      </c>
      <c r="C11" s="291" t="s">
        <v>181</v>
      </c>
      <c r="D11" s="346" t="s">
        <v>118</v>
      </c>
      <c r="E11" s="348"/>
      <c r="F11" s="349"/>
      <c r="G11" s="29"/>
      <c r="H11" s="166">
        <f>IF(B11="","",(VLOOKUP(A11,'様式2-1'!$A$7:$AC$107,11,FALSE)+'様式2-2'!I11+'様式2-3'!AG11+'様式2-4'!AG11))</f>
        <v>60</v>
      </c>
      <c r="I11" s="166">
        <f>IF(B11="","",(VLOOKUP(A11,'様式2-1'!$A$7:$AC$107,29,FALSE)+'様式2-4'!AG11))</f>
        <v>0</v>
      </c>
      <c r="J11" s="166">
        <f t="shared" si="0"/>
        <v>45</v>
      </c>
      <c r="K11" s="167"/>
      <c r="L11" s="166">
        <f>IF(B11="","",(VLOOKUP(A11,'様式2-1'!$A$7:$AC$107,9,FALSE)+'様式2-2'!J11+'様式2-3'!AH11+'様式2-4'!AH11))</f>
        <v>15</v>
      </c>
      <c r="M11" s="168"/>
    </row>
    <row r="12" spans="1:13" ht="18.75" customHeight="1" x14ac:dyDescent="0.4">
      <c r="A12" s="232">
        <v>5</v>
      </c>
      <c r="B12" s="29" t="s">
        <v>166</v>
      </c>
      <c r="C12" s="291" t="s">
        <v>181</v>
      </c>
      <c r="D12" s="346" t="s">
        <v>118</v>
      </c>
      <c r="E12" s="348"/>
      <c r="F12" s="349"/>
      <c r="G12" s="29"/>
      <c r="H12" s="166">
        <f>IF(B12="","",(VLOOKUP(A12,'様式2-1'!$A$7:$AC$107,11,FALSE)+'様式2-2'!I12+'様式2-3'!AG12+'様式2-4'!AG12))</f>
        <v>60</v>
      </c>
      <c r="I12" s="166">
        <f>IF(B12="","",(VLOOKUP(A12,'様式2-1'!$A$7:$AC$107,29,FALSE)+'様式2-4'!AG12))</f>
        <v>0</v>
      </c>
      <c r="J12" s="166">
        <f t="shared" si="0"/>
        <v>45</v>
      </c>
      <c r="K12" s="167"/>
      <c r="L12" s="166">
        <f>IF(B12="","",(VLOOKUP(A12,'様式2-1'!$A$7:$AC$107,9,FALSE)+'様式2-2'!J12+'様式2-3'!AH12+'様式2-4'!AH12))</f>
        <v>15</v>
      </c>
      <c r="M12" s="168"/>
    </row>
    <row r="13" spans="1:13" ht="18.75" customHeight="1" x14ac:dyDescent="0.4">
      <c r="A13" s="232">
        <v>6</v>
      </c>
      <c r="B13" s="29" t="s">
        <v>167</v>
      </c>
      <c r="C13" s="291" t="s">
        <v>182</v>
      </c>
      <c r="D13" s="346" t="s">
        <v>118</v>
      </c>
      <c r="E13" s="348"/>
      <c r="F13" s="349"/>
      <c r="G13" s="29"/>
      <c r="H13" s="166">
        <f>IF(B13="","",(VLOOKUP(A13,'様式2-1'!$A$7:$AC$107,11,FALSE)+'様式2-2'!I13+'様式2-3'!AG13+'様式2-4'!AG13))</f>
        <v>60</v>
      </c>
      <c r="I13" s="166">
        <f>IF(B13="","",(VLOOKUP(A13,'様式2-1'!$A$7:$AC$107,29,FALSE)+'様式2-4'!AG13))</f>
        <v>0</v>
      </c>
      <c r="J13" s="166">
        <f t="shared" si="0"/>
        <v>45</v>
      </c>
      <c r="K13" s="167"/>
      <c r="L13" s="166">
        <f>IF(B13="","",(VLOOKUP(A13,'様式2-1'!$A$7:$AC$107,9,FALSE)+'様式2-2'!J13+'様式2-3'!AH13+'様式2-4'!AH13))</f>
        <v>15</v>
      </c>
      <c r="M13" s="168"/>
    </row>
    <row r="14" spans="1:13" x14ac:dyDescent="0.4">
      <c r="A14" s="232">
        <v>7</v>
      </c>
      <c r="B14" s="29" t="s">
        <v>168</v>
      </c>
      <c r="C14" s="291" t="s">
        <v>182</v>
      </c>
      <c r="D14" s="346" t="s">
        <v>118</v>
      </c>
      <c r="E14" s="348"/>
      <c r="F14" s="349"/>
      <c r="G14" s="29"/>
      <c r="H14" s="166">
        <f>IF(B14="","",(VLOOKUP(A14,'様式2-1'!$A$7:$AC$107,11,FALSE)+'様式2-2'!I14+'様式2-3'!AG14+'様式2-4'!AG14))</f>
        <v>60</v>
      </c>
      <c r="I14" s="166">
        <f>IF(B14="","",(VLOOKUP(A14,'様式2-1'!$A$7:$AC$107,29,FALSE)+'様式2-4'!AG14))</f>
        <v>0</v>
      </c>
      <c r="J14" s="166">
        <f t="shared" si="0"/>
        <v>45</v>
      </c>
      <c r="K14" s="167"/>
      <c r="L14" s="166">
        <f>IF(B14="","",(VLOOKUP(A14,'様式2-1'!$A$7:$AC$107,9,FALSE)+'様式2-2'!J14+'様式2-3'!AH14+'様式2-4'!AH14))</f>
        <v>15</v>
      </c>
      <c r="M14" s="168"/>
    </row>
    <row r="15" spans="1:13" x14ac:dyDescent="0.4">
      <c r="A15" s="232">
        <v>8</v>
      </c>
      <c r="B15" s="29" t="s">
        <v>169</v>
      </c>
      <c r="C15" s="291" t="s">
        <v>183</v>
      </c>
      <c r="D15" s="346" t="s">
        <v>118</v>
      </c>
      <c r="E15" s="348"/>
      <c r="F15" s="349"/>
      <c r="G15" s="29"/>
      <c r="H15" s="166">
        <f>IF(B15="","",(VLOOKUP(A15,'様式2-1'!$A$7:$AC$107,11,FALSE)+'様式2-2'!I15+'様式2-3'!AG15+'様式2-4'!AG15))</f>
        <v>60</v>
      </c>
      <c r="I15" s="166">
        <f>IF(B15="","",(VLOOKUP(A15,'様式2-1'!$A$7:$AC$107,29,FALSE)+'様式2-4'!AG15))</f>
        <v>0</v>
      </c>
      <c r="J15" s="166">
        <f t="shared" si="0"/>
        <v>60</v>
      </c>
      <c r="K15" s="167"/>
      <c r="L15" s="166">
        <f>IF(B15="","",(VLOOKUP(A15,'様式2-1'!$A$7:$AC$107,9,FALSE)+'様式2-2'!J15+'様式2-3'!AH15+'様式2-4'!AH15))</f>
        <v>0</v>
      </c>
      <c r="M15" s="168"/>
    </row>
    <row r="16" spans="1:13" x14ac:dyDescent="0.4">
      <c r="A16" s="27">
        <v>9</v>
      </c>
      <c r="B16" s="29" t="s">
        <v>170</v>
      </c>
      <c r="C16" s="291" t="s">
        <v>183</v>
      </c>
      <c r="D16" s="346" t="s">
        <v>118</v>
      </c>
      <c r="E16" s="348"/>
      <c r="F16" s="349"/>
      <c r="G16" s="29"/>
      <c r="H16" s="166">
        <f>IF(B16="","",(VLOOKUP(A16,'様式2-1'!$A$7:$AC$107,11,FALSE)+'様式2-2'!I16+'様式2-3'!AG16+'様式2-4'!AG16))</f>
        <v>60</v>
      </c>
      <c r="I16" s="166">
        <f>IF(B16="","",(VLOOKUP(A16,'様式2-1'!$A$7:$AC$107,29,FALSE)+'様式2-4'!AG16))</f>
        <v>0</v>
      </c>
      <c r="J16" s="166">
        <f t="shared" si="0"/>
        <v>60</v>
      </c>
      <c r="K16" s="167"/>
      <c r="L16" s="166">
        <f>IF(B16="","",(VLOOKUP(A16,'様式2-1'!$A$7:$AC$107,9,FALSE)+'様式2-2'!J16+'様式2-3'!AH16+'様式2-4'!AH16))</f>
        <v>0</v>
      </c>
      <c r="M16" s="168"/>
    </row>
    <row r="17" spans="1:13" x14ac:dyDescent="0.4">
      <c r="A17" s="27">
        <v>10</v>
      </c>
      <c r="B17" s="29" t="s">
        <v>171</v>
      </c>
      <c r="C17" s="392" t="s">
        <v>187</v>
      </c>
      <c r="D17" s="346" t="s">
        <v>119</v>
      </c>
      <c r="E17" s="348"/>
      <c r="F17" s="349"/>
      <c r="G17" s="29"/>
      <c r="H17" s="166">
        <f>IF(B17="","",(VLOOKUP(A17,'様式2-1'!$A$7:$AC$107,11,FALSE)+'様式2-2'!I17+'様式2-3'!AG17+'様式2-4'!AG17))</f>
        <v>15</v>
      </c>
      <c r="I17" s="166">
        <f>IF(B17="","",(VLOOKUP(A17,'様式2-1'!$A$7:$AC$107,29,FALSE)+'様式2-4'!AG17))</f>
        <v>0</v>
      </c>
      <c r="J17" s="166">
        <f t="shared" si="0"/>
        <v>15</v>
      </c>
      <c r="K17" s="167"/>
      <c r="L17" s="166">
        <f>IF(B17="","",(VLOOKUP(A17,'様式2-1'!$A$7:$AC$107,9,FALSE)+'様式2-2'!J17+'様式2-3'!AH17+'様式2-4'!AH17))</f>
        <v>0</v>
      </c>
      <c r="M17" s="168"/>
    </row>
    <row r="18" spans="1:13" x14ac:dyDescent="0.4">
      <c r="A18" s="27">
        <v>11</v>
      </c>
      <c r="B18" s="29" t="s">
        <v>172</v>
      </c>
      <c r="C18" s="392" t="s">
        <v>187</v>
      </c>
      <c r="D18" s="346" t="s">
        <v>119</v>
      </c>
      <c r="E18" s="348"/>
      <c r="F18" s="349"/>
      <c r="G18" s="29"/>
      <c r="H18" s="166">
        <f>IF(B18="","",(VLOOKUP(A18,'様式2-1'!$A$7:$AC$107,11,FALSE)+'様式2-2'!I18+'様式2-3'!AG18+'様式2-4'!AG18))</f>
        <v>15</v>
      </c>
      <c r="I18" s="166">
        <f>IF(B18="","",(VLOOKUP(A18,'様式2-1'!$A$7:$AC$107,29,FALSE)+'様式2-4'!AG18))</f>
        <v>0</v>
      </c>
      <c r="J18" s="166">
        <f t="shared" si="0"/>
        <v>15</v>
      </c>
      <c r="K18" s="167"/>
      <c r="L18" s="166">
        <f>IF(B18="","",(VLOOKUP(A18,'様式2-1'!$A$7:$AC$107,9,FALSE)+'様式2-2'!J18+'様式2-3'!AH18+'様式2-4'!AH18))</f>
        <v>0</v>
      </c>
      <c r="M18" s="168"/>
    </row>
    <row r="19" spans="1:13" x14ac:dyDescent="0.4">
      <c r="A19" s="27">
        <v>12</v>
      </c>
      <c r="B19" s="29" t="s">
        <v>173</v>
      </c>
      <c r="C19" s="392" t="s">
        <v>188</v>
      </c>
      <c r="D19" s="346" t="s">
        <v>119</v>
      </c>
      <c r="E19" s="348"/>
      <c r="F19" s="349"/>
      <c r="G19" s="29"/>
      <c r="H19" s="166">
        <f>IF(B19="","",(VLOOKUP(A19,'様式2-1'!$A$7:$AC$107,11,FALSE)+'様式2-2'!I19+'様式2-3'!AG19+'様式2-4'!AG19))</f>
        <v>15</v>
      </c>
      <c r="I19" s="166">
        <f>IF(B19="","",(VLOOKUP(A19,'様式2-1'!$A$7:$AC$107,29,FALSE)+'様式2-4'!AG19))</f>
        <v>0</v>
      </c>
      <c r="J19" s="166">
        <f t="shared" si="0"/>
        <v>15</v>
      </c>
      <c r="K19" s="167"/>
      <c r="L19" s="166">
        <f>IF(B19="","",(VLOOKUP(A19,'様式2-1'!$A$7:$AC$107,9,FALSE)+'様式2-2'!J19+'様式2-3'!AH19+'様式2-4'!AH19))</f>
        <v>0</v>
      </c>
      <c r="M19" s="168"/>
    </row>
    <row r="20" spans="1:13" x14ac:dyDescent="0.4">
      <c r="A20" s="27">
        <v>13</v>
      </c>
      <c r="B20" s="29" t="s">
        <v>174</v>
      </c>
      <c r="C20" s="392" t="s">
        <v>188</v>
      </c>
      <c r="D20" s="346" t="s">
        <v>119</v>
      </c>
      <c r="E20" s="348"/>
      <c r="F20" s="349"/>
      <c r="G20" s="29"/>
      <c r="H20" s="166">
        <f>IF(B20="","",(VLOOKUP(A20,'様式2-1'!$A$7:$AC$107,11,FALSE)+'様式2-2'!I20+'様式2-3'!AG20+'様式2-4'!AG20))</f>
        <v>15</v>
      </c>
      <c r="I20" s="166">
        <f>IF(B20="","",(VLOOKUP(A20,'様式2-1'!$A$7:$AC$107,29,FALSE)+'様式2-4'!AG20))</f>
        <v>0</v>
      </c>
      <c r="J20" s="166">
        <f t="shared" si="0"/>
        <v>15</v>
      </c>
      <c r="K20" s="167"/>
      <c r="L20" s="166">
        <f>IF(B20="","",(VLOOKUP(A20,'様式2-1'!$A$7:$AC$107,9,FALSE)+'様式2-2'!J20+'様式2-3'!AH20+'様式2-4'!AH20))</f>
        <v>0</v>
      </c>
      <c r="M20" s="168"/>
    </row>
    <row r="21" spans="1:13" x14ac:dyDescent="0.4">
      <c r="A21" s="27">
        <v>14</v>
      </c>
      <c r="B21" s="29" t="s">
        <v>175</v>
      </c>
      <c r="C21" s="392" t="s">
        <v>189</v>
      </c>
      <c r="D21" s="346" t="s">
        <v>119</v>
      </c>
      <c r="E21" s="348"/>
      <c r="F21" s="349"/>
      <c r="G21" s="29"/>
      <c r="H21" s="166">
        <f>IF(B21="","",(VLOOKUP(A21,'様式2-1'!$A$7:$AC$107,11,FALSE)+'様式2-2'!I21+'様式2-3'!AG21+'様式2-4'!AG21))</f>
        <v>15</v>
      </c>
      <c r="I21" s="166">
        <f>IF(B21="","",(VLOOKUP(A21,'様式2-1'!$A$7:$AC$107,29,FALSE)+'様式2-4'!AG21))</f>
        <v>0</v>
      </c>
      <c r="J21" s="166">
        <f t="shared" si="0"/>
        <v>15</v>
      </c>
      <c r="K21" s="167"/>
      <c r="L21" s="166">
        <f>IF(B21="","",(VLOOKUP(A21,'様式2-1'!$A$7:$AC$107,9,FALSE)+'様式2-2'!J21+'様式2-3'!AH21+'様式2-4'!AH21))</f>
        <v>0</v>
      </c>
      <c r="M21" s="168"/>
    </row>
    <row r="22" spans="1:13" x14ac:dyDescent="0.4">
      <c r="A22" s="27">
        <v>15</v>
      </c>
      <c r="B22" s="29" t="s">
        <v>176</v>
      </c>
      <c r="C22" s="291" t="s">
        <v>186</v>
      </c>
      <c r="D22" s="346" t="s">
        <v>119</v>
      </c>
      <c r="E22" s="348"/>
      <c r="F22" s="349"/>
      <c r="G22" s="29"/>
      <c r="H22" s="166">
        <f>IF(B22="","",(VLOOKUP(A22,'様式2-1'!$A$7:$AC$107,11,FALSE)+'様式2-2'!I22+'様式2-3'!AG22+'様式2-4'!AG22))</f>
        <v>15</v>
      </c>
      <c r="I22" s="166">
        <f>IF(B22="","",(VLOOKUP(A22,'様式2-1'!$A$7:$AC$107,29,FALSE)+'様式2-4'!AG22))</f>
        <v>0</v>
      </c>
      <c r="J22" s="166">
        <f t="shared" si="0"/>
        <v>15</v>
      </c>
      <c r="K22" s="167"/>
      <c r="L22" s="166">
        <f>IF(B22="","",(VLOOKUP(A22,'様式2-1'!$A$7:$AC$107,9,FALSE)+'様式2-2'!J22+'様式2-3'!AH22+'様式2-4'!AH22))</f>
        <v>0</v>
      </c>
      <c r="M22" s="168"/>
    </row>
    <row r="23" spans="1:13" x14ac:dyDescent="0.4">
      <c r="A23" s="27">
        <v>16</v>
      </c>
      <c r="B23" s="29" t="s">
        <v>177</v>
      </c>
      <c r="C23" s="291" t="s">
        <v>186</v>
      </c>
      <c r="D23" s="346" t="s">
        <v>119</v>
      </c>
      <c r="E23" s="348"/>
      <c r="F23" s="349"/>
      <c r="G23" s="29"/>
      <c r="H23" s="166">
        <f>IF(B23="","",(VLOOKUP(A23,'様式2-1'!$A$7:$AC$107,11,FALSE)+'様式2-2'!I23+'様式2-3'!AG23+'様式2-4'!AG23))</f>
        <v>15</v>
      </c>
      <c r="I23" s="166">
        <f>IF(B23="","",(VLOOKUP(A23,'様式2-1'!$A$7:$AC$107,29,FALSE)+'様式2-4'!AG23))</f>
        <v>0</v>
      </c>
      <c r="J23" s="166">
        <f t="shared" si="0"/>
        <v>15</v>
      </c>
      <c r="K23" s="167"/>
      <c r="L23" s="166">
        <f>IF(B23="","",(VLOOKUP(A23,'様式2-1'!$A$7:$AC$107,9,FALSE)+'様式2-2'!J23+'様式2-3'!AH23+'様式2-4'!AH23))</f>
        <v>0</v>
      </c>
      <c r="M23" s="168"/>
    </row>
    <row r="24" spans="1:13" x14ac:dyDescent="0.4">
      <c r="A24" s="27">
        <v>17</v>
      </c>
      <c r="B24" s="29" t="s">
        <v>178</v>
      </c>
      <c r="C24" s="291" t="s">
        <v>186</v>
      </c>
      <c r="D24" s="346" t="s">
        <v>119</v>
      </c>
      <c r="E24" s="348"/>
      <c r="F24" s="349"/>
      <c r="G24" s="29"/>
      <c r="H24" s="166">
        <f>IF(B24="","",(VLOOKUP(A24,'様式2-1'!$A$7:$AC$107,11,FALSE)+'様式2-2'!I24+'様式2-3'!AG24+'様式2-4'!AG24))</f>
        <v>15</v>
      </c>
      <c r="I24" s="166">
        <f>IF(B24="","",(VLOOKUP(A24,'様式2-1'!$A$7:$AC$107,29,FALSE)+'様式2-4'!AG24))</f>
        <v>15</v>
      </c>
      <c r="J24" s="166">
        <f t="shared" si="0"/>
        <v>15</v>
      </c>
      <c r="K24" s="167"/>
      <c r="L24" s="166">
        <f>IF(B24="","",(VLOOKUP(A24,'様式2-1'!$A$7:$AC$107,9,FALSE)+'様式2-2'!J24+'様式2-3'!AH24+'様式2-4'!AH24))</f>
        <v>0</v>
      </c>
      <c r="M24" s="168"/>
    </row>
    <row r="25" spans="1:13" x14ac:dyDescent="0.4">
      <c r="A25" s="27">
        <v>18</v>
      </c>
      <c r="B25" s="29"/>
      <c r="C25" s="287"/>
      <c r="D25" s="346"/>
      <c r="E25" s="348"/>
      <c r="F25" s="349"/>
      <c r="G25" s="29"/>
      <c r="H25" s="166" t="str">
        <f>IF(B25="","",(VLOOKUP(A25,'様式2-1'!$A$7:$AC$107,11,FALSE)+'様式2-2'!I25+'様式2-3'!AG25+'様式2-4'!AG25))</f>
        <v/>
      </c>
      <c r="I25" s="166" t="str">
        <f>IF(B25="","",(VLOOKUP(A25,'様式2-1'!$A$7:$AC$107,29,FALSE)+'様式2-4'!AG25))</f>
        <v/>
      </c>
      <c r="J25" s="166" t="str">
        <f t="shared" si="0"/>
        <v/>
      </c>
      <c r="K25" s="167"/>
      <c r="L25" s="166" t="str">
        <f>IF(B25="","",(VLOOKUP(A25,'様式2-1'!$A$7:$AC$107,9,FALSE)+'様式2-2'!J25+'様式2-3'!AH25+'様式2-4'!AH25))</f>
        <v/>
      </c>
      <c r="M25" s="168"/>
    </row>
    <row r="26" spans="1:13" x14ac:dyDescent="0.4">
      <c r="A26" s="27">
        <v>19</v>
      </c>
      <c r="B26" s="29"/>
      <c r="C26" s="287"/>
      <c r="D26" s="346"/>
      <c r="E26" s="348"/>
      <c r="F26" s="349"/>
      <c r="G26" s="29"/>
      <c r="H26" s="166" t="str">
        <f>IF(B26="","",(VLOOKUP(A26,'様式2-1'!$A$7:$AC$107,11,FALSE)+'様式2-2'!I26+'様式2-3'!AG26+'様式2-4'!AG26))</f>
        <v/>
      </c>
      <c r="I26" s="166" t="str">
        <f>IF(B26="","",(VLOOKUP(A26,'様式2-1'!$A$7:$AC$107,29,FALSE)+'様式2-4'!AG26))</f>
        <v/>
      </c>
      <c r="J26" s="166" t="str">
        <f t="shared" si="0"/>
        <v/>
      </c>
      <c r="K26" s="167"/>
      <c r="L26" s="166" t="str">
        <f>IF(B26="","",(VLOOKUP(A26,'様式2-1'!$A$7:$AC$107,9,FALSE)+'様式2-2'!J26+'様式2-3'!AH26+'様式2-4'!AH26))</f>
        <v/>
      </c>
      <c r="M26" s="168"/>
    </row>
    <row r="27" spans="1:13" x14ac:dyDescent="0.4">
      <c r="A27" s="27">
        <v>20</v>
      </c>
      <c r="B27" s="29"/>
      <c r="C27" s="287"/>
      <c r="D27" s="346"/>
      <c r="E27" s="347"/>
      <c r="F27" s="302"/>
      <c r="G27" s="29"/>
      <c r="H27" s="166" t="str">
        <f>IF(B27="","",(VLOOKUP(A27,'様式2-1'!$A$7:$AC$107,11,FALSE)+'様式2-2'!I27+'様式2-3'!AG27+'様式2-4'!AG27))</f>
        <v/>
      </c>
      <c r="I27" s="166" t="str">
        <f>IF(B27="","",(VLOOKUP(A27,'様式2-1'!$A$7:$AC$107,29,FALSE)+'様式2-4'!AG27))</f>
        <v/>
      </c>
      <c r="J27" s="166" t="str">
        <f t="shared" si="0"/>
        <v/>
      </c>
      <c r="K27" s="167"/>
      <c r="L27" s="166" t="str">
        <f>IF(B27="","",(VLOOKUP(A27,'様式2-1'!$A$7:$AC$107,9,FALSE)+'様式2-2'!J27+'様式2-3'!AH27+'様式2-4'!AH27))</f>
        <v/>
      </c>
      <c r="M27" s="168"/>
    </row>
    <row r="28" spans="1:13" x14ac:dyDescent="0.4">
      <c r="A28" s="27">
        <v>21</v>
      </c>
      <c r="B28" s="29"/>
      <c r="C28" s="287"/>
      <c r="D28" s="346"/>
      <c r="E28" s="347"/>
      <c r="F28" s="302"/>
      <c r="G28" s="29"/>
      <c r="H28" s="166" t="str">
        <f>IF(B28="","",(VLOOKUP(A28,'様式2-1'!$A$7:$AC$107,11,FALSE)+'様式2-2'!I28+'様式2-3'!AG28+'様式2-4'!AG28))</f>
        <v/>
      </c>
      <c r="I28" s="166" t="str">
        <f>IF(B28="","",(VLOOKUP(A28,'様式2-1'!$A$7:$AC$107,29,FALSE)+'様式2-4'!AG28))</f>
        <v/>
      </c>
      <c r="J28" s="166" t="str">
        <f t="shared" si="0"/>
        <v/>
      </c>
      <c r="K28" s="167"/>
      <c r="L28" s="166" t="str">
        <f>IF(B28="","",(VLOOKUP(A28,'様式2-1'!$A$7:$AC$107,9,FALSE)+'様式2-2'!J28+'様式2-3'!AH28+'様式2-4'!AH28))</f>
        <v/>
      </c>
      <c r="M28" s="168"/>
    </row>
    <row r="29" spans="1:13" x14ac:dyDescent="0.4">
      <c r="A29" s="27">
        <v>22</v>
      </c>
      <c r="B29" s="29"/>
      <c r="C29" s="287"/>
      <c r="D29" s="346"/>
      <c r="E29" s="347"/>
      <c r="F29" s="302"/>
      <c r="G29" s="29"/>
      <c r="H29" s="166" t="str">
        <f>IF(B29="","",(VLOOKUP(A29,'様式2-1'!$A$7:$AC$107,11,FALSE)+'様式2-2'!I29+'様式2-3'!AG29+'様式2-4'!AG29))</f>
        <v/>
      </c>
      <c r="I29" s="166" t="str">
        <f>IF(B29="","",(VLOOKUP(A29,'様式2-1'!$A$7:$AC$107,29,FALSE)+'様式2-4'!AG29))</f>
        <v/>
      </c>
      <c r="J29" s="166" t="str">
        <f t="shared" si="0"/>
        <v/>
      </c>
      <c r="K29" s="167"/>
      <c r="L29" s="166" t="str">
        <f>IF(B29="","",(VLOOKUP(A29,'様式2-1'!$A$7:$AC$107,9,FALSE)+'様式2-2'!J29+'様式2-3'!AH29+'様式2-4'!AH29))</f>
        <v/>
      </c>
      <c r="M29" s="168"/>
    </row>
    <row r="30" spans="1:13" x14ac:dyDescent="0.4">
      <c r="A30" s="27">
        <v>23</v>
      </c>
      <c r="B30" s="29"/>
      <c r="C30" s="287"/>
      <c r="D30" s="346"/>
      <c r="E30" s="347"/>
      <c r="F30" s="302"/>
      <c r="G30" s="29"/>
      <c r="H30" s="166" t="str">
        <f>IF(B30="","",(VLOOKUP(A30,'様式2-1'!$A$7:$AC$107,11,FALSE)+'様式2-2'!I30+'様式2-3'!AG30+'様式2-4'!AG30))</f>
        <v/>
      </c>
      <c r="I30" s="166" t="str">
        <f>IF(B30="","",(VLOOKUP(A30,'様式2-1'!$A$7:$AC$107,29,FALSE)+'様式2-4'!AG30))</f>
        <v/>
      </c>
      <c r="J30" s="166" t="str">
        <f t="shared" si="0"/>
        <v/>
      </c>
      <c r="K30" s="167"/>
      <c r="L30" s="166" t="str">
        <f>IF(B30="","",(VLOOKUP(A30,'様式2-1'!$A$7:$AC$107,9,FALSE)+'様式2-2'!J30+'様式2-3'!AH30+'様式2-4'!AH30))</f>
        <v/>
      </c>
      <c r="M30" s="168"/>
    </row>
    <row r="31" spans="1:13" x14ac:dyDescent="0.4">
      <c r="A31" s="27">
        <v>24</v>
      </c>
      <c r="B31" s="29"/>
      <c r="C31" s="287"/>
      <c r="D31" s="346"/>
      <c r="E31" s="347"/>
      <c r="F31" s="302"/>
      <c r="G31" s="29"/>
      <c r="H31" s="166" t="str">
        <f>IF(B31="","",(VLOOKUP(A31,'様式2-1'!$A$7:$AC$107,11,FALSE)+'様式2-2'!I31+'様式2-3'!AG31+'様式2-4'!AG31))</f>
        <v/>
      </c>
      <c r="I31" s="166" t="str">
        <f>IF(B31="","",(VLOOKUP(A31,'様式2-1'!$A$7:$AC$107,29,FALSE)+'様式2-4'!AG31))</f>
        <v/>
      </c>
      <c r="J31" s="166" t="str">
        <f t="shared" si="0"/>
        <v/>
      </c>
      <c r="K31" s="167"/>
      <c r="L31" s="166" t="str">
        <f>IF(B31="","",(VLOOKUP(A31,'様式2-1'!$A$7:$AC$107,9,FALSE)+'様式2-2'!J31+'様式2-3'!AH31+'様式2-4'!AH31))</f>
        <v/>
      </c>
      <c r="M31" s="168"/>
    </row>
    <row r="32" spans="1:13" x14ac:dyDescent="0.4">
      <c r="A32" s="27">
        <v>25</v>
      </c>
      <c r="B32" s="29"/>
      <c r="C32" s="287"/>
      <c r="D32" s="346"/>
      <c r="E32" s="347"/>
      <c r="F32" s="302"/>
      <c r="G32" s="29"/>
      <c r="H32" s="166" t="str">
        <f>IF(B32="","",(VLOOKUP(A32,'様式2-1'!$A$7:$AC$107,11,FALSE)+'様式2-2'!I32+'様式2-3'!AG32+'様式2-4'!AG32))</f>
        <v/>
      </c>
      <c r="I32" s="166" t="str">
        <f>IF(B32="","",(VLOOKUP(A32,'様式2-1'!$A$7:$AC$107,29,FALSE)+'様式2-4'!AG32))</f>
        <v/>
      </c>
      <c r="J32" s="166" t="str">
        <f t="shared" si="0"/>
        <v/>
      </c>
      <c r="K32" s="167"/>
      <c r="L32" s="166" t="str">
        <f>IF(B32="","",(VLOOKUP(A32,'様式2-1'!$A$7:$AC$107,9,FALSE)+'様式2-2'!J32+'様式2-3'!AH32+'様式2-4'!AH32))</f>
        <v/>
      </c>
      <c r="M32" s="168"/>
    </row>
    <row r="33" spans="1:13" x14ac:dyDescent="0.4">
      <c r="A33" s="232">
        <v>26</v>
      </c>
      <c r="B33" s="29"/>
      <c r="C33" s="287"/>
      <c r="D33" s="346"/>
      <c r="E33" s="348"/>
      <c r="F33" s="349"/>
      <c r="G33" s="29"/>
      <c r="H33" s="166" t="str">
        <f>IF(B33="","",(VLOOKUP(A33,'様式2-1'!$A$7:$AC$107,11,FALSE)+'様式2-2'!I33+'様式2-3'!AG33+'様式2-4'!AG33))</f>
        <v/>
      </c>
      <c r="I33" s="166" t="str">
        <f>IF(B33="","",(VLOOKUP(A33,'様式2-1'!$A$7:$AC$107,29,FALSE)+'様式2-4'!AG33))</f>
        <v/>
      </c>
      <c r="J33" s="166" t="str">
        <f t="shared" si="0"/>
        <v/>
      </c>
      <c r="K33" s="167"/>
      <c r="L33" s="166" t="str">
        <f>IF(B33="","",(VLOOKUP(A33,'様式2-1'!$A$7:$AC$107,9,FALSE)+'様式2-2'!J33+'様式2-3'!AH33+'様式2-4'!AH33))</f>
        <v/>
      </c>
      <c r="M33" s="168"/>
    </row>
    <row r="34" spans="1:13" x14ac:dyDescent="0.4">
      <c r="A34" s="27">
        <v>27</v>
      </c>
      <c r="B34" s="29"/>
      <c r="C34" s="287"/>
      <c r="D34" s="346"/>
      <c r="E34" s="347"/>
      <c r="F34" s="302"/>
      <c r="G34" s="29"/>
      <c r="H34" s="166" t="str">
        <f>IF(B34="","",(VLOOKUP(A34,'様式2-1'!$A$7:$AC$107,11,FALSE)+'様式2-2'!I34+'様式2-3'!AG34+'様式2-4'!AG34))</f>
        <v/>
      </c>
      <c r="I34" s="166" t="str">
        <f>IF(B34="","",(VLOOKUP(A34,'様式2-1'!$A$7:$AC$107,29,FALSE)+'様式2-4'!AG34))</f>
        <v/>
      </c>
      <c r="J34" s="166" t="str">
        <f t="shared" si="0"/>
        <v/>
      </c>
      <c r="K34" s="167"/>
      <c r="L34" s="166" t="str">
        <f>IF(B34="","",(VLOOKUP(A34,'様式2-1'!$A$7:$AC$107,9,FALSE)+'様式2-2'!J34+'様式2-3'!AH34+'様式2-4'!AH34))</f>
        <v/>
      </c>
      <c r="M34" s="168"/>
    </row>
    <row r="35" spans="1:13" x14ac:dyDescent="0.4">
      <c r="A35" s="27">
        <v>28</v>
      </c>
      <c r="B35" s="29"/>
      <c r="C35" s="287"/>
      <c r="D35" s="346"/>
      <c r="E35" s="347"/>
      <c r="F35" s="302"/>
      <c r="G35" s="29"/>
      <c r="H35" s="166" t="str">
        <f>IF(B35="","",(VLOOKUP(A35,'様式2-1'!$A$7:$AC$107,11,FALSE)+'様式2-2'!I35+'様式2-3'!AG35+'様式2-4'!AG35))</f>
        <v/>
      </c>
      <c r="I35" s="166" t="str">
        <f>IF(B35="","",(VLOOKUP(A35,'様式2-1'!$A$7:$AC$107,29,FALSE)+'様式2-4'!AG35))</f>
        <v/>
      </c>
      <c r="J35" s="166" t="str">
        <f t="shared" si="0"/>
        <v/>
      </c>
      <c r="K35" s="167"/>
      <c r="L35" s="166" t="str">
        <f>IF(B35="","",(VLOOKUP(A35,'様式2-1'!$A$7:$AC$107,9,FALSE)+'様式2-2'!J35+'様式2-3'!AH35+'様式2-4'!AH35))</f>
        <v/>
      </c>
      <c r="M35" s="168"/>
    </row>
    <row r="36" spans="1:13" x14ac:dyDescent="0.4">
      <c r="A36" s="140">
        <v>29</v>
      </c>
      <c r="B36" s="29"/>
      <c r="C36" s="287"/>
      <c r="D36" s="346"/>
      <c r="E36" s="347"/>
      <c r="F36" s="302"/>
      <c r="G36" s="29"/>
      <c r="H36" s="166" t="str">
        <f>IF(B36="","",(VLOOKUP(A36,'様式2-1'!$A$7:$AC$107,11,FALSE)+'様式2-2'!I36+'様式2-3'!AG36+'様式2-4'!AG36))</f>
        <v/>
      </c>
      <c r="I36" s="166" t="str">
        <f>IF(B36="","",(VLOOKUP(A36,'様式2-1'!$A$7:$AC$107,29,FALSE)+'様式2-4'!AG36))</f>
        <v/>
      </c>
      <c r="J36" s="166" t="str">
        <f t="shared" si="0"/>
        <v/>
      </c>
      <c r="K36" s="167"/>
      <c r="L36" s="166" t="str">
        <f>IF(B36="","",(VLOOKUP(A36,'様式2-1'!$A$7:$AC$107,9,FALSE)+'様式2-2'!J36+'様式2-3'!AH36+'様式2-4'!AH36))</f>
        <v/>
      </c>
      <c r="M36" s="168"/>
    </row>
    <row r="37" spans="1:13" x14ac:dyDescent="0.4">
      <c r="A37" s="27">
        <v>30</v>
      </c>
      <c r="B37" s="29"/>
      <c r="C37" s="287"/>
      <c r="D37" s="346"/>
      <c r="E37" s="347"/>
      <c r="F37" s="302"/>
      <c r="G37" s="29"/>
      <c r="H37" s="166" t="str">
        <f>IF(B37="","",(VLOOKUP(A37,'様式2-1'!$A$7:$AC$107,11,FALSE)+'様式2-2'!I37+'様式2-3'!AG37+'様式2-4'!AG37))</f>
        <v/>
      </c>
      <c r="I37" s="166" t="str">
        <f>IF(B37="","",(VLOOKUP(A37,'様式2-1'!$A$7:$AC$107,29,FALSE)+'様式2-4'!AG37))</f>
        <v/>
      </c>
      <c r="J37" s="166" t="str">
        <f t="shared" si="0"/>
        <v/>
      </c>
      <c r="K37" s="167"/>
      <c r="L37" s="166" t="str">
        <f>IF(B37="","",(VLOOKUP(A37,'様式2-1'!$A$7:$AC$107,9,FALSE)+'様式2-2'!J37+'様式2-3'!AH37+'様式2-4'!AH37))</f>
        <v/>
      </c>
      <c r="M37" s="168"/>
    </row>
    <row r="38" spans="1:13" x14ac:dyDescent="0.4">
      <c r="A38" s="140">
        <v>31</v>
      </c>
      <c r="B38" s="29"/>
      <c r="C38" s="287"/>
      <c r="D38" s="346"/>
      <c r="E38" s="347"/>
      <c r="F38" s="302"/>
      <c r="G38" s="29"/>
      <c r="H38" s="166" t="str">
        <f>IF(B38="","",(VLOOKUP(A38,'様式2-1'!$A$7:$AC$107,11,FALSE)+'様式2-2'!I38+'様式2-3'!AG38+'様式2-4'!AG38))</f>
        <v/>
      </c>
      <c r="I38" s="166" t="str">
        <f>IF(B38="","",(VLOOKUP(A38,'様式2-1'!$A$7:$AC$107,29,FALSE)+'様式2-4'!AG38))</f>
        <v/>
      </c>
      <c r="J38" s="166" t="str">
        <f t="shared" si="0"/>
        <v/>
      </c>
      <c r="K38" s="167"/>
      <c r="L38" s="166" t="str">
        <f>IF(B38="","",(VLOOKUP(A38,'様式2-1'!$A$7:$AC$107,9,FALSE)+'様式2-2'!J38+'様式2-3'!AH38+'様式2-4'!AH38))</f>
        <v/>
      </c>
      <c r="M38" s="168"/>
    </row>
    <row r="39" spans="1:13" x14ac:dyDescent="0.4">
      <c r="A39" s="27">
        <v>32</v>
      </c>
      <c r="B39" s="29"/>
      <c r="C39" s="287"/>
      <c r="D39" s="346"/>
      <c r="E39" s="347"/>
      <c r="F39" s="302"/>
      <c r="G39" s="29"/>
      <c r="H39" s="166" t="str">
        <f>IF(B39="","",(VLOOKUP(A39,'様式2-1'!$A$7:$AC$107,11,FALSE)+'様式2-2'!I39+'様式2-3'!AG39+'様式2-4'!AG39))</f>
        <v/>
      </c>
      <c r="I39" s="166" t="str">
        <f>IF(B39="","",(VLOOKUP(A39,'様式2-1'!$A$7:$AC$107,29,FALSE)+'様式2-4'!AG39))</f>
        <v/>
      </c>
      <c r="J39" s="166" t="str">
        <f t="shared" ref="J39:J70" si="1">IF(B39="","",H39-L39)</f>
        <v/>
      </c>
      <c r="K39" s="167"/>
      <c r="L39" s="166" t="str">
        <f>IF(B39="","",(VLOOKUP(A39,'様式2-1'!$A$7:$AC$107,9,FALSE)+'様式2-2'!J39+'様式2-3'!AH39+'様式2-4'!AH39))</f>
        <v/>
      </c>
      <c r="M39" s="168"/>
    </row>
    <row r="40" spans="1:13" x14ac:dyDescent="0.4">
      <c r="A40" s="140">
        <v>33</v>
      </c>
      <c r="B40" s="29"/>
      <c r="C40" s="287"/>
      <c r="D40" s="369"/>
      <c r="E40" s="303"/>
      <c r="F40" s="303"/>
      <c r="G40" s="29"/>
      <c r="H40" s="166" t="str">
        <f>IF(B40="","",(VLOOKUP(A40,'様式2-1'!$A$7:$AC$107,11,FALSE)+'様式2-2'!I40+'様式2-3'!AG40+'様式2-4'!AG40))</f>
        <v/>
      </c>
      <c r="I40" s="166" t="str">
        <f>IF(B40="","",(VLOOKUP(A40,'様式2-1'!$A$7:$AC$107,29,FALSE)+'様式2-4'!AG40))</f>
        <v/>
      </c>
      <c r="J40" s="166" t="str">
        <f t="shared" si="1"/>
        <v/>
      </c>
      <c r="K40" s="167"/>
      <c r="L40" s="166" t="str">
        <f>IF(B40="","",(VLOOKUP(A40,'様式2-1'!$A$7:$AC$107,9,FALSE)+'様式2-2'!J40+'様式2-3'!AH40+'様式2-4'!AH40))</f>
        <v/>
      </c>
      <c r="M40" s="168"/>
    </row>
    <row r="41" spans="1:13" x14ac:dyDescent="0.4">
      <c r="A41" s="27">
        <v>34</v>
      </c>
      <c r="B41" s="29"/>
      <c r="C41" s="287"/>
      <c r="D41" s="369"/>
      <c r="E41" s="303"/>
      <c r="F41" s="303"/>
      <c r="G41" s="29"/>
      <c r="H41" s="166" t="str">
        <f>IF(B41="","",(VLOOKUP(A41,'様式2-1'!$A$7:$AC$107,11,FALSE)+'様式2-2'!I41+'様式2-3'!AG41+'様式2-4'!AG41))</f>
        <v/>
      </c>
      <c r="I41" s="166" t="str">
        <f>IF(B41="","",(VLOOKUP(A41,'様式2-1'!$A$7:$AC$107,29,FALSE)+'様式2-4'!AG41))</f>
        <v/>
      </c>
      <c r="J41" s="166" t="str">
        <f t="shared" si="1"/>
        <v/>
      </c>
      <c r="K41" s="167"/>
      <c r="L41" s="166" t="str">
        <f>IF(B41="","",(VLOOKUP(A41,'様式2-1'!$A$7:$AC$107,9,FALSE)+'様式2-2'!J41+'様式2-3'!AH41+'様式2-4'!AH41))</f>
        <v/>
      </c>
      <c r="M41" s="168"/>
    </row>
    <row r="42" spans="1:13" x14ac:dyDescent="0.4">
      <c r="A42" s="140">
        <v>35</v>
      </c>
      <c r="B42" s="29"/>
      <c r="C42" s="287"/>
      <c r="D42" s="369"/>
      <c r="E42" s="303"/>
      <c r="F42" s="303"/>
      <c r="G42" s="29"/>
      <c r="H42" s="166" t="str">
        <f>IF(B42="","",(VLOOKUP(A42,'様式2-1'!$A$7:$AC$107,11,FALSE)+'様式2-2'!I42+'様式2-3'!AG42+'様式2-4'!AG42))</f>
        <v/>
      </c>
      <c r="I42" s="166" t="str">
        <f>IF(B42="","",(VLOOKUP(A42,'様式2-1'!$A$7:$AC$107,29,FALSE)+'様式2-4'!AG42))</f>
        <v/>
      </c>
      <c r="J42" s="166" t="str">
        <f t="shared" si="1"/>
        <v/>
      </c>
      <c r="K42" s="167"/>
      <c r="L42" s="166" t="str">
        <f>IF(B42="","",(VLOOKUP(A42,'様式2-1'!$A$7:$AC$107,9,FALSE)+'様式2-2'!J42+'様式2-3'!AH42+'様式2-4'!AH42))</f>
        <v/>
      </c>
      <c r="M42" s="168"/>
    </row>
    <row r="43" spans="1:13" x14ac:dyDescent="0.4">
      <c r="A43" s="27">
        <v>36</v>
      </c>
      <c r="B43" s="29"/>
      <c r="C43" s="287"/>
      <c r="D43" s="369"/>
      <c r="E43" s="303"/>
      <c r="F43" s="303"/>
      <c r="G43" s="29"/>
      <c r="H43" s="166" t="str">
        <f>IF(B43="","",(VLOOKUP(A43,'様式2-1'!$A$7:$AC$107,11,FALSE)+'様式2-2'!I43+'様式2-3'!AG43+'様式2-4'!AG43))</f>
        <v/>
      </c>
      <c r="I43" s="166" t="str">
        <f>IF(B43="","",(VLOOKUP(A43,'様式2-1'!$A$7:$AC$107,29,FALSE)+'様式2-4'!AG43))</f>
        <v/>
      </c>
      <c r="J43" s="166" t="str">
        <f t="shared" si="1"/>
        <v/>
      </c>
      <c r="K43" s="167"/>
      <c r="L43" s="166" t="str">
        <f>IF(B43="","",(VLOOKUP(A43,'様式2-1'!$A$7:$AC$107,9,FALSE)+'様式2-2'!J43+'様式2-3'!AH43+'様式2-4'!AH43))</f>
        <v/>
      </c>
      <c r="M43" s="168"/>
    </row>
    <row r="44" spans="1:13" x14ac:dyDescent="0.4">
      <c r="A44" s="140">
        <v>37</v>
      </c>
      <c r="B44" s="29"/>
      <c r="C44" s="287"/>
      <c r="D44" s="369"/>
      <c r="E44" s="303"/>
      <c r="F44" s="303"/>
      <c r="G44" s="29"/>
      <c r="H44" s="166" t="str">
        <f>IF(B44="","",(VLOOKUP(A44,'様式2-1'!$A$7:$AC$107,11,FALSE)+'様式2-2'!I44+'様式2-3'!AG44+'様式2-4'!AG44))</f>
        <v/>
      </c>
      <c r="I44" s="166" t="str">
        <f>IF(B44="","",(VLOOKUP(A44,'様式2-1'!$A$7:$AC$107,29,FALSE)+'様式2-4'!AG44))</f>
        <v/>
      </c>
      <c r="J44" s="166" t="str">
        <f t="shared" si="1"/>
        <v/>
      </c>
      <c r="K44" s="167"/>
      <c r="L44" s="166" t="str">
        <f>IF(B44="","",(VLOOKUP(A44,'様式2-1'!$A$7:$AC$107,9,FALSE)+'様式2-2'!J44+'様式2-3'!AH44+'様式2-4'!AH44))</f>
        <v/>
      </c>
      <c r="M44" s="168"/>
    </row>
    <row r="45" spans="1:13" x14ac:dyDescent="0.4">
      <c r="A45" s="27">
        <v>38</v>
      </c>
      <c r="B45" s="29"/>
      <c r="C45" s="287"/>
      <c r="D45" s="369"/>
      <c r="E45" s="303"/>
      <c r="F45" s="303"/>
      <c r="G45" s="29"/>
      <c r="H45" s="166" t="str">
        <f>IF(B45="","",(VLOOKUP(A45,'様式2-1'!$A$7:$AC$107,11,FALSE)+'様式2-2'!I45+'様式2-3'!AG45+'様式2-4'!AG45))</f>
        <v/>
      </c>
      <c r="I45" s="166" t="str">
        <f>IF(B45="","",(VLOOKUP(A45,'様式2-1'!$A$7:$AC$107,29,FALSE)+'様式2-4'!AG45))</f>
        <v/>
      </c>
      <c r="J45" s="166" t="str">
        <f t="shared" si="1"/>
        <v/>
      </c>
      <c r="K45" s="167"/>
      <c r="L45" s="166" t="str">
        <f>IF(B45="","",(VLOOKUP(A45,'様式2-1'!$A$7:$AC$107,9,FALSE)+'様式2-2'!J45+'様式2-3'!AH45+'様式2-4'!AH45))</f>
        <v/>
      </c>
      <c r="M45" s="168"/>
    </row>
    <row r="46" spans="1:13" x14ac:dyDescent="0.4">
      <c r="A46" s="140">
        <v>39</v>
      </c>
      <c r="B46" s="29"/>
      <c r="C46" s="287"/>
      <c r="D46" s="369"/>
      <c r="E46" s="303"/>
      <c r="F46" s="303"/>
      <c r="G46" s="29"/>
      <c r="H46" s="166" t="str">
        <f>IF(B46="","",(VLOOKUP(A46,'様式2-1'!$A$7:$AC$107,11,FALSE)+'様式2-2'!I46+'様式2-3'!AG46+'様式2-4'!AG46))</f>
        <v/>
      </c>
      <c r="I46" s="166" t="str">
        <f>IF(B46="","",(VLOOKUP(A46,'様式2-1'!$A$7:$AC$107,29,FALSE)+'様式2-4'!AG46))</f>
        <v/>
      </c>
      <c r="J46" s="166" t="str">
        <f t="shared" si="1"/>
        <v/>
      </c>
      <c r="K46" s="167"/>
      <c r="L46" s="166" t="str">
        <f>IF(B46="","",(VLOOKUP(A46,'様式2-1'!$A$7:$AC$107,9,FALSE)+'様式2-2'!J46+'様式2-3'!AH46+'様式2-4'!AH46))</f>
        <v/>
      </c>
      <c r="M46" s="168"/>
    </row>
    <row r="47" spans="1:13" x14ac:dyDescent="0.4">
      <c r="A47" s="27">
        <v>40</v>
      </c>
      <c r="B47" s="29"/>
      <c r="C47" s="287"/>
      <c r="D47" s="369"/>
      <c r="E47" s="303"/>
      <c r="F47" s="303"/>
      <c r="G47" s="29"/>
      <c r="H47" s="166" t="str">
        <f>IF(B47="","",(VLOOKUP(A47,'様式2-1'!$A$7:$AC$107,11,FALSE)+'様式2-2'!I47+'様式2-3'!AG47+'様式2-4'!AG47))</f>
        <v/>
      </c>
      <c r="I47" s="166" t="str">
        <f>IF(B47="","",(VLOOKUP(A47,'様式2-1'!$A$7:$AC$107,29,FALSE)+'様式2-4'!AG47))</f>
        <v/>
      </c>
      <c r="J47" s="166" t="str">
        <f t="shared" si="1"/>
        <v/>
      </c>
      <c r="K47" s="167"/>
      <c r="L47" s="166" t="str">
        <f>IF(B47="","",(VLOOKUP(A47,'様式2-1'!$A$7:$AC$107,9,FALSE)+'様式2-2'!J47+'様式2-3'!AH47+'様式2-4'!AH47))</f>
        <v/>
      </c>
      <c r="M47" s="168"/>
    </row>
    <row r="48" spans="1:13" x14ac:dyDescent="0.4">
      <c r="A48" s="140">
        <v>41</v>
      </c>
      <c r="B48" s="29"/>
      <c r="C48" s="287"/>
      <c r="D48" s="369"/>
      <c r="E48" s="303"/>
      <c r="F48" s="303"/>
      <c r="G48" s="29"/>
      <c r="H48" s="166" t="str">
        <f>IF(B48="","",(VLOOKUP(A48,'様式2-1'!$A$7:$AC$107,11,FALSE)+'様式2-2'!I48+'様式2-3'!AG48+'様式2-4'!AG48))</f>
        <v/>
      </c>
      <c r="I48" s="166" t="str">
        <f>IF(B48="","",(VLOOKUP(A48,'様式2-1'!$A$7:$AC$107,29,FALSE)+'様式2-4'!AG48))</f>
        <v/>
      </c>
      <c r="J48" s="166" t="str">
        <f t="shared" si="1"/>
        <v/>
      </c>
      <c r="K48" s="167"/>
      <c r="L48" s="166" t="str">
        <f>IF(B48="","",(VLOOKUP(A48,'様式2-1'!$A$7:$AC$107,9,FALSE)+'様式2-2'!J48+'様式2-3'!AH48+'様式2-4'!AH48))</f>
        <v/>
      </c>
      <c r="M48" s="168"/>
    </row>
    <row r="49" spans="1:13" x14ac:dyDescent="0.4">
      <c r="A49" s="27">
        <v>42</v>
      </c>
      <c r="B49" s="29"/>
      <c r="C49" s="287"/>
      <c r="D49" s="369"/>
      <c r="E49" s="303"/>
      <c r="F49" s="303"/>
      <c r="G49" s="29"/>
      <c r="H49" s="166" t="str">
        <f>IF(B49="","",(VLOOKUP(A49,'様式2-1'!$A$7:$AC$107,11,FALSE)+'様式2-2'!I49+'様式2-3'!AG49+'様式2-4'!AG49))</f>
        <v/>
      </c>
      <c r="I49" s="166" t="str">
        <f>IF(B49="","",(VLOOKUP(A49,'様式2-1'!$A$7:$AC$107,29,FALSE)+'様式2-4'!AG49))</f>
        <v/>
      </c>
      <c r="J49" s="166" t="str">
        <f t="shared" si="1"/>
        <v/>
      </c>
      <c r="K49" s="167"/>
      <c r="L49" s="166" t="str">
        <f>IF(B49="","",(VLOOKUP(A49,'様式2-1'!$A$7:$AC$107,9,FALSE)+'様式2-2'!J49+'様式2-3'!AH49+'様式2-4'!AH49))</f>
        <v/>
      </c>
      <c r="M49" s="168"/>
    </row>
    <row r="50" spans="1:13" x14ac:dyDescent="0.4">
      <c r="A50" s="140">
        <v>43</v>
      </c>
      <c r="B50" s="29"/>
      <c r="C50" s="287"/>
      <c r="D50" s="369"/>
      <c r="E50" s="303"/>
      <c r="F50" s="303"/>
      <c r="G50" s="29"/>
      <c r="H50" s="166" t="str">
        <f>IF(B50="","",(VLOOKUP(A50,'様式2-1'!$A$7:$AC$107,11,FALSE)+'様式2-2'!I50+'様式2-3'!AG50+'様式2-4'!AG50))</f>
        <v/>
      </c>
      <c r="I50" s="166" t="str">
        <f>IF(B50="","",(VLOOKUP(A50,'様式2-1'!$A$7:$AC$107,29,FALSE)+'様式2-4'!AG50))</f>
        <v/>
      </c>
      <c r="J50" s="166" t="str">
        <f t="shared" si="1"/>
        <v/>
      </c>
      <c r="K50" s="167"/>
      <c r="L50" s="166" t="str">
        <f>IF(B50="","",(VLOOKUP(A50,'様式2-1'!$A$7:$AC$107,9,FALSE)+'様式2-2'!J50+'様式2-3'!AH50+'様式2-4'!AH50))</f>
        <v/>
      </c>
      <c r="M50" s="168"/>
    </row>
    <row r="51" spans="1:13" x14ac:dyDescent="0.4">
      <c r="A51" s="27">
        <v>44</v>
      </c>
      <c r="B51" s="29"/>
      <c r="C51" s="287"/>
      <c r="D51" s="369"/>
      <c r="E51" s="303"/>
      <c r="F51" s="303"/>
      <c r="G51" s="29"/>
      <c r="H51" s="166" t="str">
        <f>IF(B51="","",(VLOOKUP(A51,'様式2-1'!$A$7:$AC$107,11,FALSE)+'様式2-2'!I51+'様式2-3'!AG51+'様式2-4'!AG51))</f>
        <v/>
      </c>
      <c r="I51" s="166" t="str">
        <f>IF(B51="","",(VLOOKUP(A51,'様式2-1'!$A$7:$AC$107,29,FALSE)+'様式2-4'!AG51))</f>
        <v/>
      </c>
      <c r="J51" s="166" t="str">
        <f t="shared" si="1"/>
        <v/>
      </c>
      <c r="K51" s="167"/>
      <c r="L51" s="166" t="str">
        <f>IF(B51="","",(VLOOKUP(A51,'様式2-1'!$A$7:$AC$107,9,FALSE)+'様式2-2'!J51+'様式2-3'!AH51+'様式2-4'!AH51))</f>
        <v/>
      </c>
      <c r="M51" s="168"/>
    </row>
    <row r="52" spans="1:13" x14ac:dyDescent="0.4">
      <c r="A52" s="140">
        <v>45</v>
      </c>
      <c r="B52" s="29"/>
      <c r="C52" s="287"/>
      <c r="D52" s="369"/>
      <c r="E52" s="303"/>
      <c r="F52" s="303"/>
      <c r="G52" s="29"/>
      <c r="H52" s="166" t="str">
        <f>IF(B52="","",(VLOOKUP(A52,'様式2-1'!$A$7:$AC$107,11,FALSE)+'様式2-2'!I52+'様式2-3'!AG52+'様式2-4'!AG52))</f>
        <v/>
      </c>
      <c r="I52" s="166" t="str">
        <f>IF(B52="","",(VLOOKUP(A52,'様式2-1'!$A$7:$AC$107,29,FALSE)+'様式2-4'!AG52))</f>
        <v/>
      </c>
      <c r="J52" s="166" t="str">
        <f t="shared" si="1"/>
        <v/>
      </c>
      <c r="K52" s="167"/>
      <c r="L52" s="166" t="str">
        <f>IF(B52="","",(VLOOKUP(A52,'様式2-1'!$A$7:$AC$107,9,FALSE)+'様式2-2'!J52+'様式2-3'!AH52+'様式2-4'!AH52))</f>
        <v/>
      </c>
      <c r="M52" s="168"/>
    </row>
    <row r="53" spans="1:13" x14ac:dyDescent="0.4">
      <c r="A53" s="27">
        <v>46</v>
      </c>
      <c r="B53" s="29"/>
      <c r="C53" s="287"/>
      <c r="D53" s="369"/>
      <c r="E53" s="303"/>
      <c r="F53" s="303"/>
      <c r="G53" s="29"/>
      <c r="H53" s="166" t="str">
        <f>IF(B53="","",(VLOOKUP(A53,'様式2-1'!$A$7:$AC$107,11,FALSE)+'様式2-2'!I53+'様式2-3'!AG53+'様式2-4'!AG53))</f>
        <v/>
      </c>
      <c r="I53" s="166" t="str">
        <f>IF(B53="","",(VLOOKUP(A53,'様式2-1'!$A$7:$AC$107,29,FALSE)+'様式2-4'!AG53))</f>
        <v/>
      </c>
      <c r="J53" s="166" t="str">
        <f t="shared" si="1"/>
        <v/>
      </c>
      <c r="K53" s="167"/>
      <c r="L53" s="166" t="str">
        <f>IF(B53="","",(VLOOKUP(A53,'様式2-1'!$A$7:$AC$107,9,FALSE)+'様式2-2'!J53+'様式2-3'!AH53+'様式2-4'!AH53))</f>
        <v/>
      </c>
      <c r="M53" s="168"/>
    </row>
    <row r="54" spans="1:13" x14ac:dyDescent="0.4">
      <c r="A54" s="140">
        <v>47</v>
      </c>
      <c r="B54" s="29"/>
      <c r="C54" s="287"/>
      <c r="D54" s="369"/>
      <c r="E54" s="303"/>
      <c r="F54" s="303"/>
      <c r="G54" s="29"/>
      <c r="H54" s="166" t="str">
        <f>IF(B54="","",(VLOOKUP(A54,'様式2-1'!$A$7:$AC$107,11,FALSE)+'様式2-2'!I54+'様式2-3'!AG54+'様式2-4'!AG54))</f>
        <v/>
      </c>
      <c r="I54" s="166" t="str">
        <f>IF(B54="","",(VLOOKUP(A54,'様式2-1'!$A$7:$AC$107,29,FALSE)+'様式2-4'!AG54))</f>
        <v/>
      </c>
      <c r="J54" s="166" t="str">
        <f t="shared" si="1"/>
        <v/>
      </c>
      <c r="K54" s="167"/>
      <c r="L54" s="166" t="str">
        <f>IF(B54="","",(VLOOKUP(A54,'様式2-1'!$A$7:$AC$107,9,FALSE)+'様式2-2'!J54+'様式2-3'!AH54+'様式2-4'!AH54))</f>
        <v/>
      </c>
      <c r="M54" s="168"/>
    </row>
    <row r="55" spans="1:13" x14ac:dyDescent="0.4">
      <c r="A55" s="27">
        <v>48</v>
      </c>
      <c r="B55" s="29"/>
      <c r="C55" s="287"/>
      <c r="D55" s="369"/>
      <c r="E55" s="303"/>
      <c r="F55" s="303"/>
      <c r="G55" s="29"/>
      <c r="H55" s="166" t="str">
        <f>IF(B55="","",(VLOOKUP(A55,'様式2-1'!$A$7:$AC$107,11,FALSE)+'様式2-2'!I55+'様式2-3'!AG55+'様式2-4'!AG55))</f>
        <v/>
      </c>
      <c r="I55" s="166" t="str">
        <f>IF(B55="","",(VLOOKUP(A55,'様式2-1'!$A$7:$AC$107,29,FALSE)+'様式2-4'!AG55))</f>
        <v/>
      </c>
      <c r="J55" s="166" t="str">
        <f t="shared" si="1"/>
        <v/>
      </c>
      <c r="K55" s="167"/>
      <c r="L55" s="166" t="str">
        <f>IF(B55="","",(VLOOKUP(A55,'様式2-1'!$A$7:$AC$107,9,FALSE)+'様式2-2'!J55+'様式2-3'!AH55+'様式2-4'!AH55))</f>
        <v/>
      </c>
      <c r="M55" s="168"/>
    </row>
    <row r="56" spans="1:13" x14ac:dyDescent="0.4">
      <c r="A56" s="140">
        <v>49</v>
      </c>
      <c r="B56" s="29"/>
      <c r="C56" s="287"/>
      <c r="D56" s="369"/>
      <c r="E56" s="303"/>
      <c r="F56" s="303"/>
      <c r="G56" s="29"/>
      <c r="H56" s="166" t="str">
        <f>IF(B56="","",(VLOOKUP(A56,'様式2-1'!$A$7:$AC$107,11,FALSE)+'様式2-2'!I56+'様式2-3'!AG56+'様式2-4'!AG56))</f>
        <v/>
      </c>
      <c r="I56" s="166" t="str">
        <f>IF(B56="","",(VLOOKUP(A56,'様式2-1'!$A$7:$AC$107,29,FALSE)+'様式2-4'!AG56))</f>
        <v/>
      </c>
      <c r="J56" s="166" t="str">
        <f t="shared" si="1"/>
        <v/>
      </c>
      <c r="K56" s="167"/>
      <c r="L56" s="166" t="str">
        <f>IF(B56="","",(VLOOKUP(A56,'様式2-1'!$A$7:$AC$107,9,FALSE)+'様式2-2'!J56+'様式2-3'!AH56+'様式2-4'!AH56))</f>
        <v/>
      </c>
      <c r="M56" s="168"/>
    </row>
    <row r="57" spans="1:13" x14ac:dyDescent="0.4">
      <c r="A57" s="27">
        <v>50</v>
      </c>
      <c r="B57" s="29"/>
      <c r="C57" s="287"/>
      <c r="D57" s="369"/>
      <c r="E57" s="303"/>
      <c r="F57" s="303"/>
      <c r="G57" s="29"/>
      <c r="H57" s="166" t="str">
        <f>IF(B57="","",(VLOOKUP(A57,'様式2-1'!$A$7:$AC$107,11,FALSE)+'様式2-2'!I57+'様式2-3'!AG57+'様式2-4'!AG57))</f>
        <v/>
      </c>
      <c r="I57" s="166" t="str">
        <f>IF(B57="","",(VLOOKUP(A57,'様式2-1'!$A$7:$AC$107,29,FALSE)+'様式2-4'!AG57))</f>
        <v/>
      </c>
      <c r="J57" s="166" t="str">
        <f t="shared" si="1"/>
        <v/>
      </c>
      <c r="K57" s="167"/>
      <c r="L57" s="166" t="str">
        <f>IF(B57="","",(VLOOKUP(A57,'様式2-1'!$A$7:$AC$107,9,FALSE)+'様式2-2'!J57+'様式2-3'!AH57+'様式2-4'!AH57))</f>
        <v/>
      </c>
      <c r="M57" s="168"/>
    </row>
    <row r="58" spans="1:13" x14ac:dyDescent="0.4">
      <c r="A58" s="140">
        <v>51</v>
      </c>
      <c r="B58" s="29"/>
      <c r="C58" s="287"/>
      <c r="D58" s="369"/>
      <c r="E58" s="303"/>
      <c r="F58" s="303"/>
      <c r="G58" s="29"/>
      <c r="H58" s="166" t="str">
        <f>IF(B58="","",(VLOOKUP(A58,'様式2-1'!$A$7:$AC$107,11,FALSE)+'様式2-2'!I58+'様式2-3'!AG58+'様式2-4'!AG58))</f>
        <v/>
      </c>
      <c r="I58" s="166" t="str">
        <f>IF(B58="","",(VLOOKUP(A58,'様式2-1'!$A$7:$AC$107,29,FALSE)+'様式2-4'!AG58))</f>
        <v/>
      </c>
      <c r="J58" s="166" t="str">
        <f t="shared" si="1"/>
        <v/>
      </c>
      <c r="K58" s="167"/>
      <c r="L58" s="166" t="str">
        <f>IF(B58="","",(VLOOKUP(A58,'様式2-1'!$A$7:$AC$107,9,FALSE)+'様式2-2'!J58+'様式2-3'!AH58+'様式2-4'!AH58))</f>
        <v/>
      </c>
      <c r="M58" s="168"/>
    </row>
    <row r="59" spans="1:13" x14ac:dyDescent="0.4">
      <c r="A59" s="27">
        <v>52</v>
      </c>
      <c r="B59" s="29"/>
      <c r="C59" s="287"/>
      <c r="D59" s="369"/>
      <c r="E59" s="303"/>
      <c r="F59" s="303"/>
      <c r="G59" s="29"/>
      <c r="H59" s="166" t="str">
        <f>IF(B59="","",(VLOOKUP(A59,'様式2-1'!$A$7:$AC$107,11,FALSE)+'様式2-2'!I59+'様式2-3'!AG59+'様式2-4'!AG59))</f>
        <v/>
      </c>
      <c r="I59" s="166" t="str">
        <f>IF(B59="","",(VLOOKUP(A59,'様式2-1'!$A$7:$AC$107,29,FALSE)+'様式2-4'!AG59))</f>
        <v/>
      </c>
      <c r="J59" s="166" t="str">
        <f t="shared" si="1"/>
        <v/>
      </c>
      <c r="K59" s="167"/>
      <c r="L59" s="166" t="str">
        <f>IF(B59="","",(VLOOKUP(A59,'様式2-1'!$A$7:$AC$107,9,FALSE)+'様式2-2'!J59+'様式2-3'!AH59+'様式2-4'!AH59))</f>
        <v/>
      </c>
      <c r="M59" s="168"/>
    </row>
    <row r="60" spans="1:13" x14ac:dyDescent="0.4">
      <c r="A60" s="140">
        <v>53</v>
      </c>
      <c r="B60" s="29"/>
      <c r="C60" s="287"/>
      <c r="D60" s="369"/>
      <c r="E60" s="303"/>
      <c r="F60" s="303"/>
      <c r="G60" s="29"/>
      <c r="H60" s="166" t="str">
        <f>IF(B60="","",(VLOOKUP(A60,'様式2-1'!$A$7:$AC$107,11,FALSE)+'様式2-2'!I60+'様式2-3'!AG60+'様式2-4'!AG60))</f>
        <v/>
      </c>
      <c r="I60" s="166" t="str">
        <f>IF(B60="","",(VLOOKUP(A60,'様式2-1'!$A$7:$AC$107,29,FALSE)+'様式2-4'!AG60))</f>
        <v/>
      </c>
      <c r="J60" s="166" t="str">
        <f t="shared" si="1"/>
        <v/>
      </c>
      <c r="K60" s="167"/>
      <c r="L60" s="166" t="str">
        <f>IF(B60="","",(VLOOKUP(A60,'様式2-1'!$A$7:$AC$107,9,FALSE)+'様式2-2'!J60+'様式2-3'!AH60+'様式2-4'!AH60))</f>
        <v/>
      </c>
      <c r="M60" s="168"/>
    </row>
    <row r="61" spans="1:13" x14ac:dyDescent="0.4">
      <c r="A61" s="27">
        <v>54</v>
      </c>
      <c r="B61" s="29"/>
      <c r="C61" s="287"/>
      <c r="D61" s="369"/>
      <c r="E61" s="303"/>
      <c r="F61" s="303"/>
      <c r="G61" s="29"/>
      <c r="H61" s="166" t="str">
        <f>IF(B61="","",(VLOOKUP(A61,'様式2-1'!$A$7:$AC$107,11,FALSE)+'様式2-2'!I61+'様式2-3'!AG61+'様式2-4'!AG61))</f>
        <v/>
      </c>
      <c r="I61" s="166" t="str">
        <f>IF(B61="","",(VLOOKUP(A61,'様式2-1'!$A$7:$AC$107,29,FALSE)+'様式2-4'!AG61))</f>
        <v/>
      </c>
      <c r="J61" s="166" t="str">
        <f t="shared" si="1"/>
        <v/>
      </c>
      <c r="K61" s="167"/>
      <c r="L61" s="166" t="str">
        <f>IF(B61="","",(VLOOKUP(A61,'様式2-1'!$A$7:$AC$107,9,FALSE)+'様式2-2'!J61+'様式2-3'!AH61+'様式2-4'!AH61))</f>
        <v/>
      </c>
      <c r="M61" s="168"/>
    </row>
    <row r="62" spans="1:13" x14ac:dyDescent="0.4">
      <c r="A62" s="140">
        <v>55</v>
      </c>
      <c r="B62" s="29"/>
      <c r="C62" s="287"/>
      <c r="D62" s="369"/>
      <c r="E62" s="303"/>
      <c r="F62" s="303"/>
      <c r="G62" s="29"/>
      <c r="H62" s="166" t="str">
        <f>IF(B62="","",(VLOOKUP(A62,'様式2-1'!$A$7:$AC$107,11,FALSE)+'様式2-2'!I62+'様式2-3'!AG62+'様式2-4'!AG62))</f>
        <v/>
      </c>
      <c r="I62" s="166" t="str">
        <f>IF(B62="","",(VLOOKUP(A62,'様式2-1'!$A$7:$AC$107,29,FALSE)+'様式2-4'!AG62))</f>
        <v/>
      </c>
      <c r="J62" s="166" t="str">
        <f t="shared" si="1"/>
        <v/>
      </c>
      <c r="K62" s="167"/>
      <c r="L62" s="166" t="str">
        <f>IF(B62="","",(VLOOKUP(A62,'様式2-1'!$A$7:$AC$107,9,FALSE)+'様式2-2'!J62+'様式2-3'!AH62+'様式2-4'!AH62))</f>
        <v/>
      </c>
      <c r="M62" s="168"/>
    </row>
    <row r="63" spans="1:13" x14ac:dyDescent="0.4">
      <c r="A63" s="27">
        <v>56</v>
      </c>
      <c r="B63" s="29"/>
      <c r="C63" s="287"/>
      <c r="D63" s="369"/>
      <c r="E63" s="303"/>
      <c r="F63" s="303"/>
      <c r="G63" s="29"/>
      <c r="H63" s="166" t="str">
        <f>IF(B63="","",(VLOOKUP(A63,'様式2-1'!$A$7:$AC$107,11,FALSE)+'様式2-2'!I63+'様式2-3'!AG63+'様式2-4'!AG63))</f>
        <v/>
      </c>
      <c r="I63" s="166" t="str">
        <f>IF(B63="","",(VLOOKUP(A63,'様式2-1'!$A$7:$AC$107,29,FALSE)+'様式2-4'!AG63))</f>
        <v/>
      </c>
      <c r="J63" s="166" t="str">
        <f t="shared" si="1"/>
        <v/>
      </c>
      <c r="K63" s="167"/>
      <c r="L63" s="166" t="str">
        <f>IF(B63="","",(VLOOKUP(A63,'様式2-1'!$A$7:$AC$107,9,FALSE)+'様式2-2'!J63+'様式2-3'!AH63+'様式2-4'!AH63))</f>
        <v/>
      </c>
      <c r="M63" s="168"/>
    </row>
    <row r="64" spans="1:13" x14ac:dyDescent="0.4">
      <c r="A64" s="140">
        <v>57</v>
      </c>
      <c r="B64" s="29"/>
      <c r="C64" s="287"/>
      <c r="D64" s="369"/>
      <c r="E64" s="303"/>
      <c r="F64" s="303"/>
      <c r="G64" s="29"/>
      <c r="H64" s="166" t="str">
        <f>IF(B64="","",(VLOOKUP(A64,'様式2-1'!$A$7:$AC$107,11,FALSE)+'様式2-2'!I64+'様式2-3'!AG64+'様式2-4'!AG64))</f>
        <v/>
      </c>
      <c r="I64" s="166" t="str">
        <f>IF(B64="","",(VLOOKUP(A64,'様式2-1'!$A$7:$AC$107,29,FALSE)+'様式2-4'!AG64))</f>
        <v/>
      </c>
      <c r="J64" s="166" t="str">
        <f t="shared" si="1"/>
        <v/>
      </c>
      <c r="K64" s="167"/>
      <c r="L64" s="166" t="str">
        <f>IF(B64="","",(VLOOKUP(A64,'様式2-1'!$A$7:$AC$107,9,FALSE)+'様式2-2'!J64+'様式2-3'!AH64+'様式2-4'!AH64))</f>
        <v/>
      </c>
      <c r="M64" s="168"/>
    </row>
    <row r="65" spans="1:13" x14ac:dyDescent="0.4">
      <c r="A65" s="27">
        <v>58</v>
      </c>
      <c r="B65" s="29"/>
      <c r="C65" s="287"/>
      <c r="D65" s="369"/>
      <c r="E65" s="303"/>
      <c r="F65" s="303"/>
      <c r="G65" s="29"/>
      <c r="H65" s="166" t="str">
        <f>IF(B65="","",(VLOOKUP(A65,'様式2-1'!$A$7:$AC$107,11,FALSE)+'様式2-2'!I65+'様式2-3'!AG65+'様式2-4'!AG65))</f>
        <v/>
      </c>
      <c r="I65" s="166" t="str">
        <f>IF(B65="","",(VLOOKUP(A65,'様式2-1'!$A$7:$AC$107,29,FALSE)+'様式2-4'!AG65))</f>
        <v/>
      </c>
      <c r="J65" s="166" t="str">
        <f t="shared" si="1"/>
        <v/>
      </c>
      <c r="K65" s="167"/>
      <c r="L65" s="166" t="str">
        <f>IF(B65="","",(VLOOKUP(A65,'様式2-1'!$A$7:$AC$107,9,FALSE)+'様式2-2'!J65+'様式2-3'!AH65+'様式2-4'!AH65))</f>
        <v/>
      </c>
      <c r="M65" s="168"/>
    </row>
    <row r="66" spans="1:13" x14ac:dyDescent="0.4">
      <c r="A66" s="140">
        <v>59</v>
      </c>
      <c r="B66" s="29"/>
      <c r="C66" s="287"/>
      <c r="D66" s="369"/>
      <c r="E66" s="303"/>
      <c r="F66" s="303"/>
      <c r="G66" s="29"/>
      <c r="H66" s="166" t="str">
        <f>IF(B66="","",(VLOOKUP(A66,'様式2-1'!$A$7:$AC$107,11,FALSE)+'様式2-2'!I66+'様式2-3'!AG66+'様式2-4'!AG66))</f>
        <v/>
      </c>
      <c r="I66" s="166" t="str">
        <f>IF(B66="","",(VLOOKUP(A66,'様式2-1'!$A$7:$AC$107,29,FALSE)+'様式2-4'!AG66))</f>
        <v/>
      </c>
      <c r="J66" s="166" t="str">
        <f t="shared" si="1"/>
        <v/>
      </c>
      <c r="K66" s="167"/>
      <c r="L66" s="166" t="str">
        <f>IF(B66="","",(VLOOKUP(A66,'様式2-1'!$A$7:$AC$107,9,FALSE)+'様式2-2'!J66+'様式2-3'!AH66+'様式2-4'!AH66))</f>
        <v/>
      </c>
      <c r="M66" s="168"/>
    </row>
    <row r="67" spans="1:13" x14ac:dyDescent="0.4">
      <c r="A67" s="27">
        <v>60</v>
      </c>
      <c r="B67" s="29"/>
      <c r="C67" s="287"/>
      <c r="D67" s="369"/>
      <c r="E67" s="303"/>
      <c r="F67" s="303"/>
      <c r="G67" s="29"/>
      <c r="H67" s="166" t="str">
        <f>IF(B67="","",(VLOOKUP(A67,'様式2-1'!$A$7:$AC$107,11,FALSE)+'様式2-2'!I67+'様式2-3'!AG67+'様式2-4'!AG67))</f>
        <v/>
      </c>
      <c r="I67" s="166" t="str">
        <f>IF(B67="","",(VLOOKUP(A67,'様式2-1'!$A$7:$AC$107,29,FALSE)+'様式2-4'!AG67))</f>
        <v/>
      </c>
      <c r="J67" s="166" t="str">
        <f t="shared" si="1"/>
        <v/>
      </c>
      <c r="K67" s="167"/>
      <c r="L67" s="166" t="str">
        <f>IF(B67="","",(VLOOKUP(A67,'様式2-1'!$A$7:$AC$107,9,FALSE)+'様式2-2'!J67+'様式2-3'!AH67+'様式2-4'!AH67))</f>
        <v/>
      </c>
      <c r="M67" s="168"/>
    </row>
    <row r="68" spans="1:13" x14ac:dyDescent="0.4">
      <c r="A68" s="140">
        <v>61</v>
      </c>
      <c r="B68" s="29"/>
      <c r="C68" s="287"/>
      <c r="D68" s="369"/>
      <c r="E68" s="303"/>
      <c r="F68" s="303"/>
      <c r="G68" s="29"/>
      <c r="H68" s="166" t="str">
        <f>IF(B68="","",(VLOOKUP(A68,'様式2-1'!$A$7:$AC$107,11,FALSE)+'様式2-2'!I68+'様式2-3'!AG68+'様式2-4'!AG68))</f>
        <v/>
      </c>
      <c r="I68" s="166" t="str">
        <f>IF(B68="","",(VLOOKUP(A68,'様式2-1'!$A$7:$AC$107,29,FALSE)+'様式2-4'!AG68))</f>
        <v/>
      </c>
      <c r="J68" s="166" t="str">
        <f t="shared" si="1"/>
        <v/>
      </c>
      <c r="K68" s="167"/>
      <c r="L68" s="166" t="str">
        <f>IF(B68="","",(VLOOKUP(A68,'様式2-1'!$A$7:$AC$107,9,FALSE)+'様式2-2'!J68+'様式2-3'!AH68+'様式2-4'!AH68))</f>
        <v/>
      </c>
      <c r="M68" s="168"/>
    </row>
    <row r="69" spans="1:13" x14ac:dyDescent="0.4">
      <c r="A69" s="27">
        <v>62</v>
      </c>
      <c r="B69" s="29"/>
      <c r="C69" s="287"/>
      <c r="D69" s="369"/>
      <c r="E69" s="303"/>
      <c r="F69" s="303"/>
      <c r="G69" s="29"/>
      <c r="H69" s="166" t="str">
        <f>IF(B69="","",(VLOOKUP(A69,'様式2-1'!$A$7:$AC$107,11,FALSE)+'様式2-2'!I69+'様式2-3'!AG69+'様式2-4'!AG69))</f>
        <v/>
      </c>
      <c r="I69" s="166" t="str">
        <f>IF(B69="","",(VLOOKUP(A69,'様式2-1'!$A$7:$AC$107,29,FALSE)+'様式2-4'!AG69))</f>
        <v/>
      </c>
      <c r="J69" s="166" t="str">
        <f t="shared" si="1"/>
        <v/>
      </c>
      <c r="K69" s="167"/>
      <c r="L69" s="166" t="str">
        <f>IF(B69="","",(VLOOKUP(A69,'様式2-1'!$A$7:$AC$107,9,FALSE)+'様式2-2'!J69+'様式2-3'!AH69+'様式2-4'!AH69))</f>
        <v/>
      </c>
      <c r="M69" s="168"/>
    </row>
    <row r="70" spans="1:13" x14ac:dyDescent="0.4">
      <c r="A70" s="140">
        <v>63</v>
      </c>
      <c r="B70" s="29"/>
      <c r="C70" s="287"/>
      <c r="D70" s="369"/>
      <c r="E70" s="303"/>
      <c r="F70" s="303"/>
      <c r="G70" s="29"/>
      <c r="H70" s="166" t="str">
        <f>IF(B70="","",(VLOOKUP(A70,'様式2-1'!$A$7:$AC$107,11,FALSE)+'様式2-2'!I70+'様式2-3'!AG70+'様式2-4'!AG70))</f>
        <v/>
      </c>
      <c r="I70" s="166" t="str">
        <f>IF(B70="","",(VLOOKUP(A70,'様式2-1'!$A$7:$AC$107,29,FALSE)+'様式2-4'!AG70))</f>
        <v/>
      </c>
      <c r="J70" s="166" t="str">
        <f t="shared" si="1"/>
        <v/>
      </c>
      <c r="K70" s="167"/>
      <c r="L70" s="166" t="str">
        <f>IF(B70="","",(VLOOKUP(A70,'様式2-1'!$A$7:$AC$107,9,FALSE)+'様式2-2'!J70+'様式2-3'!AH70+'様式2-4'!AH70))</f>
        <v/>
      </c>
      <c r="M70" s="168"/>
    </row>
    <row r="71" spans="1:13" x14ac:dyDescent="0.4">
      <c r="A71" s="27">
        <v>64</v>
      </c>
      <c r="B71" s="29"/>
      <c r="C71" s="287"/>
      <c r="D71" s="369"/>
      <c r="E71" s="303"/>
      <c r="F71" s="303"/>
      <c r="G71" s="29"/>
      <c r="H71" s="166" t="str">
        <f>IF(B71="","",(VLOOKUP(A71,'様式2-1'!$A$7:$AC$107,11,FALSE)+'様式2-2'!I71+'様式2-3'!AG71+'様式2-4'!AG71))</f>
        <v/>
      </c>
      <c r="I71" s="166" t="str">
        <f>IF(B71="","",(VLOOKUP(A71,'様式2-1'!$A$7:$AC$107,29,FALSE)+'様式2-4'!AG71))</f>
        <v/>
      </c>
      <c r="J71" s="166" t="str">
        <f t="shared" ref="J71:J107" si="2">IF(B71="","",H71-L71)</f>
        <v/>
      </c>
      <c r="K71" s="167"/>
      <c r="L71" s="166" t="str">
        <f>IF(B71="","",(VLOOKUP(A71,'様式2-1'!$A$7:$AC$107,9,FALSE)+'様式2-2'!J71+'様式2-3'!AH71+'様式2-4'!AH71))</f>
        <v/>
      </c>
      <c r="M71" s="168"/>
    </row>
    <row r="72" spans="1:13" x14ac:dyDescent="0.4">
      <c r="A72" s="140">
        <v>65</v>
      </c>
      <c r="B72" s="29"/>
      <c r="C72" s="287"/>
      <c r="D72" s="369"/>
      <c r="E72" s="303"/>
      <c r="F72" s="303"/>
      <c r="G72" s="29"/>
      <c r="H72" s="166" t="str">
        <f>IF(B72="","",(VLOOKUP(A72,'様式2-1'!$A$7:$AC$107,11,FALSE)+'様式2-2'!I72+'様式2-3'!AG72+'様式2-4'!AG72))</f>
        <v/>
      </c>
      <c r="I72" s="166" t="str">
        <f>IF(B72="","",(VLOOKUP(A72,'様式2-1'!$A$7:$AC$107,29,FALSE)+'様式2-4'!AG72))</f>
        <v/>
      </c>
      <c r="J72" s="166" t="str">
        <f t="shared" si="2"/>
        <v/>
      </c>
      <c r="K72" s="167"/>
      <c r="L72" s="166" t="str">
        <f>IF(B72="","",(VLOOKUP(A72,'様式2-1'!$A$7:$AC$107,9,FALSE)+'様式2-2'!J72+'様式2-3'!AH72+'様式2-4'!AH72))</f>
        <v/>
      </c>
      <c r="M72" s="168"/>
    </row>
    <row r="73" spans="1:13" x14ac:dyDescent="0.4">
      <c r="A73" s="27">
        <v>66</v>
      </c>
      <c r="B73" s="29"/>
      <c r="C73" s="287"/>
      <c r="D73" s="369"/>
      <c r="E73" s="303"/>
      <c r="F73" s="303"/>
      <c r="G73" s="29"/>
      <c r="H73" s="166" t="str">
        <f>IF(B73="","",(VLOOKUP(A73,'様式2-1'!$A$7:$AC$107,11,FALSE)+'様式2-2'!I73+'様式2-3'!AG73+'様式2-4'!AG73))</f>
        <v/>
      </c>
      <c r="I73" s="166" t="str">
        <f>IF(B73="","",(VLOOKUP(A73,'様式2-1'!$A$7:$AC$107,29,FALSE)+'様式2-4'!AG73))</f>
        <v/>
      </c>
      <c r="J73" s="166" t="str">
        <f t="shared" si="2"/>
        <v/>
      </c>
      <c r="K73" s="167"/>
      <c r="L73" s="166" t="str">
        <f>IF(B73="","",(VLOOKUP(A73,'様式2-1'!$A$7:$AC$107,9,FALSE)+'様式2-2'!J73+'様式2-3'!AH73+'様式2-4'!AH73))</f>
        <v/>
      </c>
      <c r="M73" s="168"/>
    </row>
    <row r="74" spans="1:13" x14ac:dyDescent="0.4">
      <c r="A74" s="140">
        <v>67</v>
      </c>
      <c r="B74" s="29"/>
      <c r="C74" s="287"/>
      <c r="D74" s="369"/>
      <c r="E74" s="303"/>
      <c r="F74" s="303"/>
      <c r="G74" s="29"/>
      <c r="H74" s="166" t="str">
        <f>IF(B74="","",(VLOOKUP(A74,'様式2-1'!$A$7:$AC$107,11,FALSE)+'様式2-2'!I74+'様式2-3'!AG74+'様式2-4'!AG74))</f>
        <v/>
      </c>
      <c r="I74" s="166" t="str">
        <f>IF(B74="","",(VLOOKUP(A74,'様式2-1'!$A$7:$AC$107,29,FALSE)+'様式2-4'!AG74))</f>
        <v/>
      </c>
      <c r="J74" s="166" t="str">
        <f t="shared" si="2"/>
        <v/>
      </c>
      <c r="K74" s="167"/>
      <c r="L74" s="166" t="str">
        <f>IF(B74="","",(VLOOKUP(A74,'様式2-1'!$A$7:$AC$107,9,FALSE)+'様式2-2'!J74+'様式2-3'!AH74+'様式2-4'!AH74))</f>
        <v/>
      </c>
      <c r="M74" s="168"/>
    </row>
    <row r="75" spans="1:13" x14ac:dyDescent="0.4">
      <c r="A75" s="27">
        <v>68</v>
      </c>
      <c r="B75" s="29"/>
      <c r="C75" s="287"/>
      <c r="D75" s="369"/>
      <c r="E75" s="303"/>
      <c r="F75" s="303"/>
      <c r="G75" s="29"/>
      <c r="H75" s="166" t="str">
        <f>IF(B75="","",(VLOOKUP(A75,'様式2-1'!$A$7:$AC$107,11,FALSE)+'様式2-2'!I75+'様式2-3'!AG75+'様式2-4'!AG75))</f>
        <v/>
      </c>
      <c r="I75" s="166" t="str">
        <f>IF(B75="","",(VLOOKUP(A75,'様式2-1'!$A$7:$AC$107,29,FALSE)+'様式2-4'!AG75))</f>
        <v/>
      </c>
      <c r="J75" s="166" t="str">
        <f t="shared" si="2"/>
        <v/>
      </c>
      <c r="K75" s="167"/>
      <c r="L75" s="166" t="str">
        <f>IF(B75="","",(VLOOKUP(A75,'様式2-1'!$A$7:$AC$107,9,FALSE)+'様式2-2'!J75+'様式2-3'!AH75+'様式2-4'!AH75))</f>
        <v/>
      </c>
      <c r="M75" s="168"/>
    </row>
    <row r="76" spans="1:13" x14ac:dyDescent="0.4">
      <c r="A76" s="140">
        <v>69</v>
      </c>
      <c r="B76" s="29"/>
      <c r="C76" s="287"/>
      <c r="D76" s="369"/>
      <c r="E76" s="303"/>
      <c r="F76" s="303"/>
      <c r="G76" s="29"/>
      <c r="H76" s="166" t="str">
        <f>IF(B76="","",(VLOOKUP(A76,'様式2-1'!$A$7:$AC$107,11,FALSE)+'様式2-2'!I76+'様式2-3'!AG76+'様式2-4'!AG76))</f>
        <v/>
      </c>
      <c r="I76" s="166" t="str">
        <f>IF(B76="","",(VLOOKUP(A76,'様式2-1'!$A$7:$AC$107,29,FALSE)+'様式2-4'!AG76))</f>
        <v/>
      </c>
      <c r="J76" s="166" t="str">
        <f t="shared" si="2"/>
        <v/>
      </c>
      <c r="K76" s="167"/>
      <c r="L76" s="166" t="str">
        <f>IF(B76="","",(VLOOKUP(A76,'様式2-1'!$A$7:$AC$107,9,FALSE)+'様式2-2'!J76+'様式2-3'!AH76+'様式2-4'!AH76))</f>
        <v/>
      </c>
      <c r="M76" s="168"/>
    </row>
    <row r="77" spans="1:13" x14ac:dyDescent="0.4">
      <c r="A77" s="27">
        <v>70</v>
      </c>
      <c r="B77" s="29"/>
      <c r="C77" s="287"/>
      <c r="D77" s="369"/>
      <c r="E77" s="303"/>
      <c r="F77" s="303"/>
      <c r="G77" s="29"/>
      <c r="H77" s="166" t="str">
        <f>IF(B77="","",(VLOOKUP(A77,'様式2-1'!$A$7:$AC$107,11,FALSE)+'様式2-2'!I77+'様式2-3'!AG77+'様式2-4'!AG77))</f>
        <v/>
      </c>
      <c r="I77" s="166" t="str">
        <f>IF(B77="","",(VLOOKUP(A77,'様式2-1'!$A$7:$AC$107,29,FALSE)+'様式2-4'!AG77))</f>
        <v/>
      </c>
      <c r="J77" s="166" t="str">
        <f t="shared" si="2"/>
        <v/>
      </c>
      <c r="K77" s="167"/>
      <c r="L77" s="166" t="str">
        <f>IF(B77="","",(VLOOKUP(A77,'様式2-1'!$A$7:$AC$107,9,FALSE)+'様式2-2'!J77+'様式2-3'!AH77+'様式2-4'!AH77))</f>
        <v/>
      </c>
      <c r="M77" s="168"/>
    </row>
    <row r="78" spans="1:13" x14ac:dyDescent="0.4">
      <c r="A78" s="140">
        <v>71</v>
      </c>
      <c r="B78" s="29"/>
      <c r="C78" s="287"/>
      <c r="D78" s="369"/>
      <c r="E78" s="303"/>
      <c r="F78" s="303"/>
      <c r="G78" s="29"/>
      <c r="H78" s="166" t="str">
        <f>IF(B78="","",(VLOOKUP(A78,'様式2-1'!$A$7:$AC$107,11,FALSE)+'様式2-2'!I78+'様式2-3'!AG78+'様式2-4'!AG78))</f>
        <v/>
      </c>
      <c r="I78" s="166" t="str">
        <f>IF(B78="","",(VLOOKUP(A78,'様式2-1'!$A$7:$AC$107,29,FALSE)+'様式2-4'!AG78))</f>
        <v/>
      </c>
      <c r="J78" s="166" t="str">
        <f t="shared" si="2"/>
        <v/>
      </c>
      <c r="K78" s="167"/>
      <c r="L78" s="166" t="str">
        <f>IF(B78="","",(VLOOKUP(A78,'様式2-1'!$A$7:$AC$107,9,FALSE)+'様式2-2'!J78+'様式2-3'!AH78+'様式2-4'!AH78))</f>
        <v/>
      </c>
      <c r="M78" s="168"/>
    </row>
    <row r="79" spans="1:13" x14ac:dyDescent="0.4">
      <c r="A79" s="27">
        <v>72</v>
      </c>
      <c r="B79" s="29"/>
      <c r="C79" s="287"/>
      <c r="D79" s="369"/>
      <c r="E79" s="303"/>
      <c r="F79" s="303"/>
      <c r="G79" s="29"/>
      <c r="H79" s="166" t="str">
        <f>IF(B79="","",(VLOOKUP(A79,'様式2-1'!$A$7:$AC$107,11,FALSE)+'様式2-2'!I79+'様式2-3'!AG79+'様式2-4'!AG79))</f>
        <v/>
      </c>
      <c r="I79" s="166" t="str">
        <f>IF(B79="","",(VLOOKUP(A79,'様式2-1'!$A$7:$AC$107,29,FALSE)+'様式2-4'!AG79))</f>
        <v/>
      </c>
      <c r="J79" s="166" t="str">
        <f t="shared" si="2"/>
        <v/>
      </c>
      <c r="K79" s="167"/>
      <c r="L79" s="166" t="str">
        <f>IF(B79="","",(VLOOKUP(A79,'様式2-1'!$A$7:$AC$107,9,FALSE)+'様式2-2'!J79+'様式2-3'!AH79+'様式2-4'!AH79))</f>
        <v/>
      </c>
      <c r="M79" s="168"/>
    </row>
    <row r="80" spans="1:13" x14ac:dyDescent="0.4">
      <c r="A80" s="140">
        <v>73</v>
      </c>
      <c r="B80" s="29"/>
      <c r="C80" s="287"/>
      <c r="D80" s="369"/>
      <c r="E80" s="303"/>
      <c r="F80" s="303"/>
      <c r="G80" s="29"/>
      <c r="H80" s="166" t="str">
        <f>IF(B80="","",(VLOOKUP(A80,'様式2-1'!$A$7:$AC$107,11,FALSE)+'様式2-2'!I80+'様式2-3'!AG80+'様式2-4'!AG80))</f>
        <v/>
      </c>
      <c r="I80" s="166" t="str">
        <f>IF(B80="","",(VLOOKUP(A80,'様式2-1'!$A$7:$AC$107,29,FALSE)+'様式2-4'!AG80))</f>
        <v/>
      </c>
      <c r="J80" s="166" t="str">
        <f t="shared" si="2"/>
        <v/>
      </c>
      <c r="K80" s="167"/>
      <c r="L80" s="166" t="str">
        <f>IF(B80="","",(VLOOKUP(A80,'様式2-1'!$A$7:$AC$107,9,FALSE)+'様式2-2'!J80+'様式2-3'!AH80+'様式2-4'!AH80))</f>
        <v/>
      </c>
      <c r="M80" s="168"/>
    </row>
    <row r="81" spans="1:13" x14ac:dyDescent="0.4">
      <c r="A81" s="27">
        <v>74</v>
      </c>
      <c r="B81" s="29"/>
      <c r="C81" s="287"/>
      <c r="D81" s="369"/>
      <c r="E81" s="303"/>
      <c r="F81" s="303"/>
      <c r="G81" s="29"/>
      <c r="H81" s="166" t="str">
        <f>IF(B81="","",(VLOOKUP(A81,'様式2-1'!$A$7:$AC$107,11,FALSE)+'様式2-2'!I81+'様式2-3'!AG81+'様式2-4'!AG81))</f>
        <v/>
      </c>
      <c r="I81" s="166" t="str">
        <f>IF(B81="","",(VLOOKUP(A81,'様式2-1'!$A$7:$AC$107,29,FALSE)+'様式2-4'!AG81))</f>
        <v/>
      </c>
      <c r="J81" s="166" t="str">
        <f t="shared" si="2"/>
        <v/>
      </c>
      <c r="K81" s="167"/>
      <c r="L81" s="166" t="str">
        <f>IF(B81="","",(VLOOKUP(A81,'様式2-1'!$A$7:$AC$107,9,FALSE)+'様式2-2'!J81+'様式2-3'!AH81+'様式2-4'!AH81))</f>
        <v/>
      </c>
      <c r="M81" s="168"/>
    </row>
    <row r="82" spans="1:13" x14ac:dyDescent="0.4">
      <c r="A82" s="140">
        <v>75</v>
      </c>
      <c r="B82" s="29"/>
      <c r="C82" s="287"/>
      <c r="D82" s="369"/>
      <c r="E82" s="303"/>
      <c r="F82" s="303"/>
      <c r="G82" s="29"/>
      <c r="H82" s="166" t="str">
        <f>IF(B82="","",(VLOOKUP(A82,'様式2-1'!$A$7:$AC$107,11,FALSE)+'様式2-2'!I82+'様式2-3'!AG82+'様式2-4'!AG82))</f>
        <v/>
      </c>
      <c r="I82" s="166" t="str">
        <f>IF(B82="","",(VLOOKUP(A82,'様式2-1'!$A$7:$AC$107,29,FALSE)+'様式2-4'!AG82))</f>
        <v/>
      </c>
      <c r="J82" s="166" t="str">
        <f t="shared" si="2"/>
        <v/>
      </c>
      <c r="K82" s="167"/>
      <c r="L82" s="166" t="str">
        <f>IF(B82="","",(VLOOKUP(A82,'様式2-1'!$A$7:$AC$107,9,FALSE)+'様式2-2'!J82+'様式2-3'!AH82+'様式2-4'!AH82))</f>
        <v/>
      </c>
      <c r="M82" s="168"/>
    </row>
    <row r="83" spans="1:13" x14ac:dyDescent="0.4">
      <c r="A83" s="27">
        <v>76</v>
      </c>
      <c r="B83" s="29"/>
      <c r="C83" s="287"/>
      <c r="D83" s="369"/>
      <c r="E83" s="303"/>
      <c r="F83" s="303"/>
      <c r="G83" s="29"/>
      <c r="H83" s="166" t="str">
        <f>IF(B83="","",(VLOOKUP(A83,'様式2-1'!$A$7:$AC$107,11,FALSE)+'様式2-2'!I83+'様式2-3'!AG83+'様式2-4'!AG83))</f>
        <v/>
      </c>
      <c r="I83" s="166" t="str">
        <f>IF(B83="","",(VLOOKUP(A83,'様式2-1'!$A$7:$AC$107,29,FALSE)+'様式2-4'!AG83))</f>
        <v/>
      </c>
      <c r="J83" s="166" t="str">
        <f t="shared" si="2"/>
        <v/>
      </c>
      <c r="K83" s="167"/>
      <c r="L83" s="166" t="str">
        <f>IF(B83="","",(VLOOKUP(A83,'様式2-1'!$A$7:$AC$107,9,FALSE)+'様式2-2'!J83+'様式2-3'!AH83+'様式2-4'!AH83))</f>
        <v/>
      </c>
      <c r="M83" s="168"/>
    </row>
    <row r="84" spans="1:13" x14ac:dyDescent="0.4">
      <c r="A84" s="140">
        <v>77</v>
      </c>
      <c r="B84" s="29"/>
      <c r="C84" s="287"/>
      <c r="D84" s="369"/>
      <c r="E84" s="303"/>
      <c r="F84" s="303"/>
      <c r="G84" s="29"/>
      <c r="H84" s="166" t="str">
        <f>IF(B84="","",(VLOOKUP(A84,'様式2-1'!$A$7:$AC$107,11,FALSE)+'様式2-2'!I84+'様式2-3'!AG84+'様式2-4'!AG84))</f>
        <v/>
      </c>
      <c r="I84" s="166" t="str">
        <f>IF(B84="","",(VLOOKUP(A84,'様式2-1'!$A$7:$AC$107,29,FALSE)+'様式2-4'!AG84))</f>
        <v/>
      </c>
      <c r="J84" s="166" t="str">
        <f t="shared" si="2"/>
        <v/>
      </c>
      <c r="K84" s="167"/>
      <c r="L84" s="166" t="str">
        <f>IF(B84="","",(VLOOKUP(A84,'様式2-1'!$A$7:$AC$107,9,FALSE)+'様式2-2'!J84+'様式2-3'!AH84+'様式2-4'!AH84))</f>
        <v/>
      </c>
      <c r="M84" s="168"/>
    </row>
    <row r="85" spans="1:13" x14ac:dyDescent="0.4">
      <c r="A85" s="27">
        <v>78</v>
      </c>
      <c r="B85" s="29"/>
      <c r="C85" s="287"/>
      <c r="D85" s="369"/>
      <c r="E85" s="303"/>
      <c r="F85" s="303"/>
      <c r="G85" s="29"/>
      <c r="H85" s="166" t="str">
        <f>IF(B85="","",(VLOOKUP(A85,'様式2-1'!$A$7:$AC$107,11,FALSE)+'様式2-2'!I85+'様式2-3'!AG85+'様式2-4'!AG85))</f>
        <v/>
      </c>
      <c r="I85" s="166" t="str">
        <f>IF(B85="","",(VLOOKUP(A85,'様式2-1'!$A$7:$AC$107,29,FALSE)+'様式2-4'!AG85))</f>
        <v/>
      </c>
      <c r="J85" s="166" t="str">
        <f t="shared" si="2"/>
        <v/>
      </c>
      <c r="K85" s="167"/>
      <c r="L85" s="166" t="str">
        <f>IF(B85="","",(VLOOKUP(A85,'様式2-1'!$A$7:$AC$107,9,FALSE)+'様式2-2'!J85+'様式2-3'!AH85+'様式2-4'!AH85))</f>
        <v/>
      </c>
      <c r="M85" s="168"/>
    </row>
    <row r="86" spans="1:13" x14ac:dyDescent="0.4">
      <c r="A86" s="140">
        <v>79</v>
      </c>
      <c r="B86" s="29"/>
      <c r="C86" s="287"/>
      <c r="D86" s="369"/>
      <c r="E86" s="303"/>
      <c r="F86" s="303"/>
      <c r="G86" s="29"/>
      <c r="H86" s="166" t="str">
        <f>IF(B86="","",(VLOOKUP(A86,'様式2-1'!$A$7:$AC$107,11,FALSE)+'様式2-2'!I86+'様式2-3'!AG86+'様式2-4'!AG86))</f>
        <v/>
      </c>
      <c r="I86" s="166" t="str">
        <f>IF(B86="","",(VLOOKUP(A86,'様式2-1'!$A$7:$AC$107,29,FALSE)+'様式2-4'!AG86))</f>
        <v/>
      </c>
      <c r="J86" s="166" t="str">
        <f t="shared" si="2"/>
        <v/>
      </c>
      <c r="K86" s="167"/>
      <c r="L86" s="166" t="str">
        <f>IF(B86="","",(VLOOKUP(A86,'様式2-1'!$A$7:$AC$107,9,FALSE)+'様式2-2'!J86+'様式2-3'!AH86+'様式2-4'!AH86))</f>
        <v/>
      </c>
      <c r="M86" s="168"/>
    </row>
    <row r="87" spans="1:13" x14ac:dyDescent="0.4">
      <c r="A87" s="27">
        <v>80</v>
      </c>
      <c r="B87" s="29"/>
      <c r="C87" s="287"/>
      <c r="D87" s="369"/>
      <c r="E87" s="303"/>
      <c r="F87" s="303"/>
      <c r="G87" s="29"/>
      <c r="H87" s="166" t="str">
        <f>IF(B87="","",(VLOOKUP(A87,'様式2-1'!$A$7:$AC$107,11,FALSE)+'様式2-2'!I87+'様式2-3'!AG87+'様式2-4'!AG87))</f>
        <v/>
      </c>
      <c r="I87" s="166" t="str">
        <f>IF(B87="","",(VLOOKUP(A87,'様式2-1'!$A$7:$AC$107,29,FALSE)+'様式2-4'!AG87))</f>
        <v/>
      </c>
      <c r="J87" s="166" t="str">
        <f t="shared" si="2"/>
        <v/>
      </c>
      <c r="K87" s="167"/>
      <c r="L87" s="166" t="str">
        <f>IF(B87="","",(VLOOKUP(A87,'様式2-1'!$A$7:$AC$107,9,FALSE)+'様式2-2'!J87+'様式2-3'!AH87+'様式2-4'!AH87))</f>
        <v/>
      </c>
      <c r="M87" s="168"/>
    </row>
    <row r="88" spans="1:13" x14ac:dyDescent="0.4">
      <c r="A88" s="140">
        <v>81</v>
      </c>
      <c r="B88" s="29"/>
      <c r="C88" s="287"/>
      <c r="D88" s="369"/>
      <c r="E88" s="303"/>
      <c r="F88" s="303"/>
      <c r="G88" s="29"/>
      <c r="H88" s="166" t="str">
        <f>IF(B88="","",(VLOOKUP(A88,'様式2-1'!$A$7:$AC$107,11,FALSE)+'様式2-2'!I88+'様式2-3'!AG88+'様式2-4'!AG88))</f>
        <v/>
      </c>
      <c r="I88" s="166" t="str">
        <f>IF(B88="","",(VLOOKUP(A88,'様式2-1'!$A$7:$AC$107,29,FALSE)+'様式2-4'!AG88))</f>
        <v/>
      </c>
      <c r="J88" s="166" t="str">
        <f t="shared" si="2"/>
        <v/>
      </c>
      <c r="K88" s="167"/>
      <c r="L88" s="166" t="str">
        <f>IF(B88="","",(VLOOKUP(A88,'様式2-1'!$A$7:$AC$107,9,FALSE)+'様式2-2'!J88+'様式2-3'!AH88+'様式2-4'!AH88))</f>
        <v/>
      </c>
      <c r="M88" s="168"/>
    </row>
    <row r="89" spans="1:13" x14ac:dyDescent="0.4">
      <c r="A89" s="27">
        <v>82</v>
      </c>
      <c r="B89" s="29"/>
      <c r="C89" s="287"/>
      <c r="D89" s="369"/>
      <c r="E89" s="303"/>
      <c r="F89" s="303"/>
      <c r="G89" s="29"/>
      <c r="H89" s="166" t="str">
        <f>IF(B89="","",(VLOOKUP(A89,'様式2-1'!$A$7:$AC$107,11,FALSE)+'様式2-2'!I89+'様式2-3'!AG89+'様式2-4'!AG89))</f>
        <v/>
      </c>
      <c r="I89" s="166" t="str">
        <f>IF(B89="","",(VLOOKUP(A89,'様式2-1'!$A$7:$AC$107,29,FALSE)+'様式2-4'!AG89))</f>
        <v/>
      </c>
      <c r="J89" s="166" t="str">
        <f t="shared" si="2"/>
        <v/>
      </c>
      <c r="K89" s="167"/>
      <c r="L89" s="166" t="str">
        <f>IF(B89="","",(VLOOKUP(A89,'様式2-1'!$A$7:$AC$107,9,FALSE)+'様式2-2'!J89+'様式2-3'!AH89+'様式2-4'!AH89))</f>
        <v/>
      </c>
      <c r="M89" s="168"/>
    </row>
    <row r="90" spans="1:13" x14ac:dyDescent="0.4">
      <c r="A90" s="140">
        <v>83</v>
      </c>
      <c r="B90" s="29"/>
      <c r="C90" s="287"/>
      <c r="D90" s="369"/>
      <c r="E90" s="303"/>
      <c r="F90" s="303"/>
      <c r="G90" s="29"/>
      <c r="H90" s="166" t="str">
        <f>IF(B90="","",(VLOOKUP(A90,'様式2-1'!$A$7:$AC$107,11,FALSE)+'様式2-2'!I90+'様式2-3'!AG90+'様式2-4'!AG90))</f>
        <v/>
      </c>
      <c r="I90" s="166" t="str">
        <f>IF(B90="","",(VLOOKUP(A90,'様式2-1'!$A$7:$AC$107,29,FALSE)+'様式2-4'!AG90))</f>
        <v/>
      </c>
      <c r="J90" s="166" t="str">
        <f t="shared" si="2"/>
        <v/>
      </c>
      <c r="K90" s="167"/>
      <c r="L90" s="166" t="str">
        <f>IF(B90="","",(VLOOKUP(A90,'様式2-1'!$A$7:$AC$107,9,FALSE)+'様式2-2'!J90+'様式2-3'!AH90+'様式2-4'!AH90))</f>
        <v/>
      </c>
      <c r="M90" s="168"/>
    </row>
    <row r="91" spans="1:13" x14ac:dyDescent="0.4">
      <c r="A91" s="27">
        <v>84</v>
      </c>
      <c r="B91" s="29"/>
      <c r="C91" s="287"/>
      <c r="D91" s="369"/>
      <c r="E91" s="303"/>
      <c r="F91" s="303"/>
      <c r="G91" s="29"/>
      <c r="H91" s="166" t="str">
        <f>IF(B91="","",(VLOOKUP(A91,'様式2-1'!$A$7:$AC$107,11,FALSE)+'様式2-2'!I91+'様式2-3'!AG91+'様式2-4'!AG91))</f>
        <v/>
      </c>
      <c r="I91" s="166" t="str">
        <f>IF(B91="","",(VLOOKUP(A91,'様式2-1'!$A$7:$AC$107,29,FALSE)+'様式2-4'!AG91))</f>
        <v/>
      </c>
      <c r="J91" s="166" t="str">
        <f t="shared" si="2"/>
        <v/>
      </c>
      <c r="K91" s="167"/>
      <c r="L91" s="166" t="str">
        <f>IF(B91="","",(VLOOKUP(A91,'様式2-1'!$A$7:$AC$107,9,FALSE)+'様式2-2'!J91+'様式2-3'!AH91+'様式2-4'!AH91))</f>
        <v/>
      </c>
      <c r="M91" s="168"/>
    </row>
    <row r="92" spans="1:13" x14ac:dyDescent="0.4">
      <c r="A92" s="140">
        <v>85</v>
      </c>
      <c r="B92" s="29"/>
      <c r="C92" s="287"/>
      <c r="D92" s="369"/>
      <c r="E92" s="303"/>
      <c r="F92" s="303"/>
      <c r="G92" s="29"/>
      <c r="H92" s="166" t="str">
        <f>IF(B92="","",(VLOOKUP(A92,'様式2-1'!$A$7:$AC$107,11,FALSE)+'様式2-2'!I92+'様式2-3'!AG92+'様式2-4'!AG92))</f>
        <v/>
      </c>
      <c r="I92" s="166" t="str">
        <f>IF(B92="","",(VLOOKUP(A92,'様式2-1'!$A$7:$AC$107,29,FALSE)+'様式2-4'!AG92))</f>
        <v/>
      </c>
      <c r="J92" s="166" t="str">
        <f t="shared" si="2"/>
        <v/>
      </c>
      <c r="K92" s="167"/>
      <c r="L92" s="166" t="str">
        <f>IF(B92="","",(VLOOKUP(A92,'様式2-1'!$A$7:$AC$107,9,FALSE)+'様式2-2'!J92+'様式2-3'!AH92+'様式2-4'!AH92))</f>
        <v/>
      </c>
      <c r="M92" s="168"/>
    </row>
    <row r="93" spans="1:13" x14ac:dyDescent="0.4">
      <c r="A93" s="27">
        <v>86</v>
      </c>
      <c r="B93" s="29"/>
      <c r="C93" s="287"/>
      <c r="D93" s="369"/>
      <c r="E93" s="303"/>
      <c r="F93" s="303"/>
      <c r="G93" s="29"/>
      <c r="H93" s="166" t="str">
        <f>IF(B93="","",(VLOOKUP(A93,'様式2-1'!$A$7:$AC$107,11,FALSE)+'様式2-2'!I93+'様式2-3'!AG93+'様式2-4'!AG93))</f>
        <v/>
      </c>
      <c r="I93" s="166" t="str">
        <f>IF(B93="","",(VLOOKUP(A93,'様式2-1'!$A$7:$AC$107,29,FALSE)+'様式2-4'!AG93))</f>
        <v/>
      </c>
      <c r="J93" s="166" t="str">
        <f t="shared" si="2"/>
        <v/>
      </c>
      <c r="K93" s="167"/>
      <c r="L93" s="166" t="str">
        <f>IF(B93="","",(VLOOKUP(A93,'様式2-1'!$A$7:$AC$107,9,FALSE)+'様式2-2'!J93+'様式2-3'!AH93+'様式2-4'!AH93))</f>
        <v/>
      </c>
      <c r="M93" s="168"/>
    </row>
    <row r="94" spans="1:13" x14ac:dyDescent="0.4">
      <c r="A94" s="140">
        <v>87</v>
      </c>
      <c r="B94" s="29"/>
      <c r="C94" s="287"/>
      <c r="D94" s="369"/>
      <c r="E94" s="303"/>
      <c r="F94" s="303"/>
      <c r="G94" s="29"/>
      <c r="H94" s="166" t="str">
        <f>IF(B94="","",(VLOOKUP(A94,'様式2-1'!$A$7:$AC$107,11,FALSE)+'様式2-2'!I94+'様式2-3'!AG94+'様式2-4'!AG94))</f>
        <v/>
      </c>
      <c r="I94" s="166" t="str">
        <f>IF(B94="","",(VLOOKUP(A94,'様式2-1'!$A$7:$AC$107,29,FALSE)+'様式2-4'!AG94))</f>
        <v/>
      </c>
      <c r="J94" s="166" t="str">
        <f t="shared" si="2"/>
        <v/>
      </c>
      <c r="K94" s="167"/>
      <c r="L94" s="166" t="str">
        <f>IF(B94="","",(VLOOKUP(A94,'様式2-1'!$A$7:$AC$107,9,FALSE)+'様式2-2'!J94+'様式2-3'!AH94+'様式2-4'!AH94))</f>
        <v/>
      </c>
      <c r="M94" s="168"/>
    </row>
    <row r="95" spans="1:13" x14ac:dyDescent="0.4">
      <c r="A95" s="27">
        <v>88</v>
      </c>
      <c r="B95" s="29"/>
      <c r="C95" s="287"/>
      <c r="D95" s="369"/>
      <c r="E95" s="303"/>
      <c r="F95" s="303"/>
      <c r="G95" s="29"/>
      <c r="H95" s="166" t="str">
        <f>IF(B95="","",(VLOOKUP(A95,'様式2-1'!$A$7:$AC$107,11,FALSE)+'様式2-2'!I95+'様式2-3'!AG95+'様式2-4'!AG95))</f>
        <v/>
      </c>
      <c r="I95" s="166" t="str">
        <f>IF(B95="","",(VLOOKUP(A95,'様式2-1'!$A$7:$AC$107,29,FALSE)+'様式2-4'!AG95))</f>
        <v/>
      </c>
      <c r="J95" s="166" t="str">
        <f t="shared" si="2"/>
        <v/>
      </c>
      <c r="K95" s="167"/>
      <c r="L95" s="166" t="str">
        <f>IF(B95="","",(VLOOKUP(A95,'様式2-1'!$A$7:$AC$107,9,FALSE)+'様式2-2'!J95+'様式2-3'!AH95+'様式2-4'!AH95))</f>
        <v/>
      </c>
      <c r="M95" s="168"/>
    </row>
    <row r="96" spans="1:13" x14ac:dyDescent="0.4">
      <c r="A96" s="140">
        <v>89</v>
      </c>
      <c r="B96" s="29"/>
      <c r="C96" s="287"/>
      <c r="D96" s="369"/>
      <c r="E96" s="303"/>
      <c r="F96" s="303"/>
      <c r="G96" s="29"/>
      <c r="H96" s="166" t="str">
        <f>IF(B96="","",(VLOOKUP(A96,'様式2-1'!$A$7:$AC$107,11,FALSE)+'様式2-2'!I96+'様式2-3'!AG96+'様式2-4'!AG96))</f>
        <v/>
      </c>
      <c r="I96" s="166" t="str">
        <f>IF(B96="","",(VLOOKUP(A96,'様式2-1'!$A$7:$AC$107,29,FALSE)+'様式2-4'!AG96))</f>
        <v/>
      </c>
      <c r="J96" s="166" t="str">
        <f t="shared" si="2"/>
        <v/>
      </c>
      <c r="K96" s="167"/>
      <c r="L96" s="166" t="str">
        <f>IF(B96="","",(VLOOKUP(A96,'様式2-1'!$A$7:$AC$107,9,FALSE)+'様式2-2'!J96+'様式2-3'!AH96+'様式2-4'!AH96))</f>
        <v/>
      </c>
      <c r="M96" s="168"/>
    </row>
    <row r="97" spans="1:13" x14ac:dyDescent="0.4">
      <c r="A97" s="27">
        <v>90</v>
      </c>
      <c r="B97" s="29"/>
      <c r="C97" s="287"/>
      <c r="D97" s="369"/>
      <c r="E97" s="303"/>
      <c r="F97" s="303"/>
      <c r="G97" s="29"/>
      <c r="H97" s="166" t="str">
        <f>IF(B97="","",(VLOOKUP(A97,'様式2-1'!$A$7:$AC$107,11,FALSE)+'様式2-2'!I97+'様式2-3'!AG97+'様式2-4'!AG97))</f>
        <v/>
      </c>
      <c r="I97" s="166" t="str">
        <f>IF(B97="","",(VLOOKUP(A97,'様式2-1'!$A$7:$AC$107,29,FALSE)+'様式2-4'!AG97))</f>
        <v/>
      </c>
      <c r="J97" s="166" t="str">
        <f t="shared" si="2"/>
        <v/>
      </c>
      <c r="K97" s="167"/>
      <c r="L97" s="166" t="str">
        <f>IF(B97="","",(VLOOKUP(A97,'様式2-1'!$A$7:$AC$107,9,FALSE)+'様式2-2'!J97+'様式2-3'!AH97+'様式2-4'!AH97))</f>
        <v/>
      </c>
      <c r="M97" s="168"/>
    </row>
    <row r="98" spans="1:13" x14ac:dyDescent="0.4">
      <c r="A98" s="140">
        <v>91</v>
      </c>
      <c r="B98" s="29"/>
      <c r="C98" s="287"/>
      <c r="D98" s="369"/>
      <c r="E98" s="303"/>
      <c r="F98" s="303"/>
      <c r="G98" s="29"/>
      <c r="H98" s="166" t="str">
        <f>IF(B98="","",(VLOOKUP(A98,'様式2-1'!$A$7:$AC$107,11,FALSE)+'様式2-2'!I98+'様式2-3'!AG98+'様式2-4'!AG98))</f>
        <v/>
      </c>
      <c r="I98" s="166" t="str">
        <f>IF(B98="","",(VLOOKUP(A98,'様式2-1'!$A$7:$AC$107,29,FALSE)+'様式2-4'!AG98))</f>
        <v/>
      </c>
      <c r="J98" s="166" t="str">
        <f t="shared" si="2"/>
        <v/>
      </c>
      <c r="K98" s="167"/>
      <c r="L98" s="166" t="str">
        <f>IF(B98="","",(VLOOKUP(A98,'様式2-1'!$A$7:$AC$107,9,FALSE)+'様式2-2'!J98+'様式2-3'!AH98+'様式2-4'!AH98))</f>
        <v/>
      </c>
      <c r="M98" s="168"/>
    </row>
    <row r="99" spans="1:13" x14ac:dyDescent="0.4">
      <c r="A99" s="27">
        <v>92</v>
      </c>
      <c r="B99" s="29"/>
      <c r="C99" s="287"/>
      <c r="D99" s="369"/>
      <c r="E99" s="303"/>
      <c r="F99" s="303"/>
      <c r="G99" s="29"/>
      <c r="H99" s="166" t="str">
        <f>IF(B99="","",(VLOOKUP(A99,'様式2-1'!$A$7:$AC$107,11,FALSE)+'様式2-2'!I99+'様式2-3'!AG99+'様式2-4'!AG99))</f>
        <v/>
      </c>
      <c r="I99" s="166" t="str">
        <f>IF(B99="","",(VLOOKUP(A99,'様式2-1'!$A$7:$AC$107,29,FALSE)+'様式2-4'!AG99))</f>
        <v/>
      </c>
      <c r="J99" s="166" t="str">
        <f t="shared" si="2"/>
        <v/>
      </c>
      <c r="K99" s="167"/>
      <c r="L99" s="166" t="str">
        <f>IF(B99="","",(VLOOKUP(A99,'様式2-1'!$A$7:$AC$107,9,FALSE)+'様式2-2'!J99+'様式2-3'!AH99+'様式2-4'!AH99))</f>
        <v/>
      </c>
      <c r="M99" s="168"/>
    </row>
    <row r="100" spans="1:13" x14ac:dyDescent="0.4">
      <c r="A100" s="140">
        <v>93</v>
      </c>
      <c r="B100" s="29"/>
      <c r="C100" s="287"/>
      <c r="D100" s="369"/>
      <c r="E100" s="303"/>
      <c r="F100" s="303"/>
      <c r="G100" s="29"/>
      <c r="H100" s="166" t="str">
        <f>IF(B100="","",(VLOOKUP(A100,'様式2-1'!$A$7:$AC$107,11,FALSE)+'様式2-2'!I100+'様式2-3'!AG100+'様式2-4'!AG100))</f>
        <v/>
      </c>
      <c r="I100" s="166" t="str">
        <f>IF(B100="","",(VLOOKUP(A100,'様式2-1'!$A$7:$AC$107,29,FALSE)+'様式2-4'!AG100))</f>
        <v/>
      </c>
      <c r="J100" s="166" t="str">
        <f t="shared" si="2"/>
        <v/>
      </c>
      <c r="K100" s="167"/>
      <c r="L100" s="166" t="str">
        <f>IF(B100="","",(VLOOKUP(A100,'様式2-1'!$A$7:$AC$107,9,FALSE)+'様式2-2'!J100+'様式2-3'!AH100+'様式2-4'!AH100))</f>
        <v/>
      </c>
      <c r="M100" s="168"/>
    </row>
    <row r="101" spans="1:13" x14ac:dyDescent="0.4">
      <c r="A101" s="27">
        <v>94</v>
      </c>
      <c r="B101" s="29"/>
      <c r="C101" s="287"/>
      <c r="D101" s="369"/>
      <c r="E101" s="303"/>
      <c r="F101" s="303"/>
      <c r="G101" s="29"/>
      <c r="H101" s="166" t="str">
        <f>IF(B101="","",(VLOOKUP(A101,'様式2-1'!$A$7:$AC$107,11,FALSE)+'様式2-2'!I101+'様式2-3'!AG101+'様式2-4'!AG101))</f>
        <v/>
      </c>
      <c r="I101" s="166" t="str">
        <f>IF(B101="","",(VLOOKUP(A101,'様式2-1'!$A$7:$AC$107,29,FALSE)+'様式2-4'!AG101))</f>
        <v/>
      </c>
      <c r="J101" s="166" t="str">
        <f t="shared" si="2"/>
        <v/>
      </c>
      <c r="K101" s="167"/>
      <c r="L101" s="166" t="str">
        <f>IF(B101="","",(VLOOKUP(A101,'様式2-1'!$A$7:$AC$107,9,FALSE)+'様式2-2'!J101+'様式2-3'!AH101+'様式2-4'!AH101))</f>
        <v/>
      </c>
      <c r="M101" s="168"/>
    </row>
    <row r="102" spans="1:13" x14ac:dyDescent="0.4">
      <c r="A102" s="140">
        <v>95</v>
      </c>
      <c r="B102" s="29"/>
      <c r="C102" s="287"/>
      <c r="D102" s="369"/>
      <c r="E102" s="303"/>
      <c r="F102" s="303"/>
      <c r="G102" s="29"/>
      <c r="H102" s="166" t="str">
        <f>IF(B102="","",(VLOOKUP(A102,'様式2-1'!$A$7:$AC$107,11,FALSE)+'様式2-2'!I102+'様式2-3'!AG102+'様式2-4'!AG102))</f>
        <v/>
      </c>
      <c r="I102" s="166" t="str">
        <f>IF(B102="","",(VLOOKUP(A102,'様式2-1'!$A$7:$AC$107,29,FALSE)+'様式2-4'!AG102))</f>
        <v/>
      </c>
      <c r="J102" s="166" t="str">
        <f t="shared" si="2"/>
        <v/>
      </c>
      <c r="K102" s="167"/>
      <c r="L102" s="166" t="str">
        <f>IF(B102="","",(VLOOKUP(A102,'様式2-1'!$A$7:$AC$107,9,FALSE)+'様式2-2'!J102+'様式2-3'!AH102+'様式2-4'!AH102))</f>
        <v/>
      </c>
      <c r="M102" s="168"/>
    </row>
    <row r="103" spans="1:13" x14ac:dyDescent="0.4">
      <c r="A103" s="27">
        <v>96</v>
      </c>
      <c r="B103" s="29"/>
      <c r="C103" s="287"/>
      <c r="D103" s="369"/>
      <c r="E103" s="303"/>
      <c r="F103" s="303"/>
      <c r="G103" s="29"/>
      <c r="H103" s="166" t="str">
        <f>IF(B103="","",(VLOOKUP(A103,'様式2-1'!$A$7:$AC$107,11,FALSE)+'様式2-2'!I103+'様式2-3'!AG103+'様式2-4'!AG103))</f>
        <v/>
      </c>
      <c r="I103" s="166" t="str">
        <f>IF(B103="","",(VLOOKUP(A103,'様式2-1'!$A$7:$AC$107,29,FALSE)+'様式2-4'!AG103))</f>
        <v/>
      </c>
      <c r="J103" s="166" t="str">
        <f t="shared" si="2"/>
        <v/>
      </c>
      <c r="K103" s="167"/>
      <c r="L103" s="166" t="str">
        <f>IF(B103="","",(VLOOKUP(A103,'様式2-1'!$A$7:$AC$107,9,FALSE)+'様式2-2'!J103+'様式2-3'!AH103+'様式2-4'!AH103))</f>
        <v/>
      </c>
      <c r="M103" s="168"/>
    </row>
    <row r="104" spans="1:13" x14ac:dyDescent="0.4">
      <c r="A104" s="140">
        <v>97</v>
      </c>
      <c r="B104" s="29"/>
      <c r="C104" s="287"/>
      <c r="D104" s="369"/>
      <c r="E104" s="303"/>
      <c r="F104" s="303"/>
      <c r="G104" s="29"/>
      <c r="H104" s="166" t="str">
        <f>IF(B104="","",(VLOOKUP(A104,'様式2-1'!$A$7:$AC$107,11,FALSE)+'様式2-2'!I104+'様式2-3'!AG104+'様式2-4'!AG104))</f>
        <v/>
      </c>
      <c r="I104" s="166" t="str">
        <f>IF(B104="","",(VLOOKUP(A104,'様式2-1'!$A$7:$AC$107,29,FALSE)+'様式2-4'!AG104))</f>
        <v/>
      </c>
      <c r="J104" s="166" t="str">
        <f t="shared" si="2"/>
        <v/>
      </c>
      <c r="K104" s="167"/>
      <c r="L104" s="166" t="str">
        <f>IF(B104="","",(VLOOKUP(A104,'様式2-1'!$A$7:$AC$107,9,FALSE)+'様式2-2'!J104+'様式2-3'!AH104+'様式2-4'!AH104))</f>
        <v/>
      </c>
      <c r="M104" s="168"/>
    </row>
    <row r="105" spans="1:13" x14ac:dyDescent="0.4">
      <c r="A105" s="27">
        <v>98</v>
      </c>
      <c r="B105" s="29"/>
      <c r="C105" s="287"/>
      <c r="D105" s="369"/>
      <c r="E105" s="303"/>
      <c r="F105" s="303"/>
      <c r="G105" s="29"/>
      <c r="H105" s="166" t="str">
        <f>IF(B105="","",(VLOOKUP(A105,'様式2-1'!$A$7:$AC$107,11,FALSE)+'様式2-2'!I105+'様式2-3'!AG105+'様式2-4'!AG105))</f>
        <v/>
      </c>
      <c r="I105" s="166" t="str">
        <f>IF(B105="","",(VLOOKUP(A105,'様式2-1'!$A$7:$AC$107,29,FALSE)+'様式2-4'!AG105))</f>
        <v/>
      </c>
      <c r="J105" s="166" t="str">
        <f t="shared" si="2"/>
        <v/>
      </c>
      <c r="K105" s="167"/>
      <c r="L105" s="166" t="str">
        <f>IF(B105="","",(VLOOKUP(A105,'様式2-1'!$A$7:$AC$107,9,FALSE)+'様式2-2'!J105+'様式2-3'!AH105+'様式2-4'!AH105))</f>
        <v/>
      </c>
      <c r="M105" s="168"/>
    </row>
    <row r="106" spans="1:13" x14ac:dyDescent="0.4">
      <c r="A106" s="140">
        <v>99</v>
      </c>
      <c r="B106" s="29"/>
      <c r="C106" s="287"/>
      <c r="D106" s="369"/>
      <c r="E106" s="303"/>
      <c r="F106" s="303"/>
      <c r="G106" s="29"/>
      <c r="H106" s="166" t="str">
        <f>IF(B106="","",(VLOOKUP(A106,'様式2-1'!$A$7:$AC$107,11,FALSE)+'様式2-2'!I106+'様式2-3'!AG106+'様式2-4'!AG106))</f>
        <v/>
      </c>
      <c r="I106" s="166" t="str">
        <f>IF(B106="","",(VLOOKUP(A106,'様式2-1'!$A$7:$AC$107,29,FALSE)+'様式2-4'!AG106))</f>
        <v/>
      </c>
      <c r="J106" s="166" t="str">
        <f t="shared" si="2"/>
        <v/>
      </c>
      <c r="K106" s="167"/>
      <c r="L106" s="166" t="str">
        <f>IF(B106="","",(VLOOKUP(A106,'様式2-1'!$A$7:$AC$107,9,FALSE)+'様式2-2'!J106+'様式2-3'!AH106+'様式2-4'!AH106))</f>
        <v/>
      </c>
      <c r="M106" s="168"/>
    </row>
    <row r="107" spans="1:13" ht="19.5" thickBot="1" x14ac:dyDescent="0.45">
      <c r="A107" s="28">
        <v>100</v>
      </c>
      <c r="B107" s="148"/>
      <c r="C107" s="293"/>
      <c r="D107" s="344"/>
      <c r="E107" s="345"/>
      <c r="F107" s="345"/>
      <c r="G107" s="148"/>
      <c r="H107" s="169" t="str">
        <f>IF(B107="","",(VLOOKUP(A107,'様式2-1'!$A$7:$AC$107,11,FALSE)+'様式2-2'!I107+'様式2-3'!AG107+'様式2-4'!AG107))</f>
        <v/>
      </c>
      <c r="I107" s="169" t="str">
        <f>IF(B107="","",(VLOOKUP(A107,'様式2-1'!$A$7:$AC$107,29,FALSE)+'様式2-4'!AG107))</f>
        <v/>
      </c>
      <c r="J107" s="169" t="str">
        <f t="shared" si="2"/>
        <v/>
      </c>
      <c r="K107" s="170"/>
      <c r="L107" s="169" t="str">
        <f>IF(B107="","",(VLOOKUP(A107,'様式2-1'!$A$7:$AC$107,9,FALSE)+'様式2-2'!J107+'様式2-3'!AH107+'様式2-4'!AH107))</f>
        <v/>
      </c>
      <c r="M107" s="171"/>
    </row>
    <row r="108" spans="1:13" x14ac:dyDescent="0.4">
      <c r="A108" t="s">
        <v>90</v>
      </c>
    </row>
    <row r="109" spans="1:13" x14ac:dyDescent="0.4">
      <c r="A109" t="s">
        <v>117</v>
      </c>
    </row>
    <row r="110" spans="1:13" x14ac:dyDescent="0.4">
      <c r="A110" t="s">
        <v>116</v>
      </c>
    </row>
    <row r="111" spans="1:13" x14ac:dyDescent="0.4">
      <c r="A111" t="s">
        <v>133</v>
      </c>
    </row>
    <row r="112" spans="1:13" ht="34.5" customHeight="1" x14ac:dyDescent="0.4">
      <c r="J112" s="36" t="s">
        <v>91</v>
      </c>
    </row>
    <row r="113" spans="10:13" ht="34.5" customHeight="1" x14ac:dyDescent="0.4">
      <c r="J113" s="367"/>
      <c r="K113" s="368"/>
    </row>
    <row r="114" spans="10:13" ht="34.5" customHeight="1" x14ac:dyDescent="0.4">
      <c r="K114" s="37" t="s">
        <v>47</v>
      </c>
      <c r="L114" s="364"/>
      <c r="M114" s="308"/>
    </row>
    <row r="115" spans="10:13" ht="34.5" customHeight="1" x14ac:dyDescent="0.4">
      <c r="K115" s="38" t="s">
        <v>48</v>
      </c>
      <c r="L115" s="365"/>
      <c r="M115" s="366"/>
    </row>
  </sheetData>
  <mergeCells count="109">
    <mergeCell ref="D102:F102"/>
    <mergeCell ref="D103:F103"/>
    <mergeCell ref="D104:F104"/>
    <mergeCell ref="D105:F105"/>
    <mergeCell ref="D106:F106"/>
    <mergeCell ref="D97:F97"/>
    <mergeCell ref="D98:F98"/>
    <mergeCell ref="D99:F99"/>
    <mergeCell ref="D100:F100"/>
    <mergeCell ref="D101:F101"/>
    <mergeCell ref="D92:F92"/>
    <mergeCell ref="D93:F93"/>
    <mergeCell ref="D94:F94"/>
    <mergeCell ref="D95:F95"/>
    <mergeCell ref="D96:F96"/>
    <mergeCell ref="D87:F87"/>
    <mergeCell ref="D88:F88"/>
    <mergeCell ref="D89:F89"/>
    <mergeCell ref="D90:F90"/>
    <mergeCell ref="D91:F91"/>
    <mergeCell ref="D82:F82"/>
    <mergeCell ref="D83:F83"/>
    <mergeCell ref="D84:F84"/>
    <mergeCell ref="D85:F85"/>
    <mergeCell ref="D86:F86"/>
    <mergeCell ref="D77:F77"/>
    <mergeCell ref="D78:F78"/>
    <mergeCell ref="D79:F79"/>
    <mergeCell ref="D80:F80"/>
    <mergeCell ref="D81:F81"/>
    <mergeCell ref="D59:F59"/>
    <mergeCell ref="D60:F60"/>
    <mergeCell ref="D61:F61"/>
    <mergeCell ref="D72:F72"/>
    <mergeCell ref="D73:F73"/>
    <mergeCell ref="D74:F74"/>
    <mergeCell ref="D75:F75"/>
    <mergeCell ref="D76:F76"/>
    <mergeCell ref="D67:F67"/>
    <mergeCell ref="D68:F68"/>
    <mergeCell ref="D69:F69"/>
    <mergeCell ref="D70:F70"/>
    <mergeCell ref="D71:F71"/>
    <mergeCell ref="D22:F22"/>
    <mergeCell ref="K2:M2"/>
    <mergeCell ref="L114:M114"/>
    <mergeCell ref="L115:M115"/>
    <mergeCell ref="K1:M1"/>
    <mergeCell ref="J113:K113"/>
    <mergeCell ref="D49:F49"/>
    <mergeCell ref="D50:F50"/>
    <mergeCell ref="D51:F51"/>
    <mergeCell ref="D40:F40"/>
    <mergeCell ref="D41:F41"/>
    <mergeCell ref="D42:F42"/>
    <mergeCell ref="D43:F43"/>
    <mergeCell ref="D44:F44"/>
    <mergeCell ref="D45:F45"/>
    <mergeCell ref="D46:F46"/>
    <mergeCell ref="D47:F47"/>
    <mergeCell ref="D48:F48"/>
    <mergeCell ref="D52:F52"/>
    <mergeCell ref="D53:F53"/>
    <mergeCell ref="D54:F54"/>
    <mergeCell ref="D55:F55"/>
    <mergeCell ref="D56:F56"/>
    <mergeCell ref="D62:F62"/>
    <mergeCell ref="D13:F13"/>
    <mergeCell ref="D14:F14"/>
    <mergeCell ref="D15:F15"/>
    <mergeCell ref="D16:F16"/>
    <mergeCell ref="D17:F17"/>
    <mergeCell ref="D18:F18"/>
    <mergeCell ref="D19:F19"/>
    <mergeCell ref="D20:F20"/>
    <mergeCell ref="D21:F21"/>
    <mergeCell ref="D4:F4"/>
    <mergeCell ref="D6:F6"/>
    <mergeCell ref="D5:F5"/>
    <mergeCell ref="D7:F7"/>
    <mergeCell ref="D8:F8"/>
    <mergeCell ref="D9:F9"/>
    <mergeCell ref="D10:F10"/>
    <mergeCell ref="D11:F11"/>
    <mergeCell ref="D12:F12"/>
    <mergeCell ref="D107:F107"/>
    <mergeCell ref="D37:F37"/>
    <mergeCell ref="D38:F38"/>
    <mergeCell ref="D39:F39"/>
    <mergeCell ref="D23:F23"/>
    <mergeCell ref="D24:F24"/>
    <mergeCell ref="D25:F25"/>
    <mergeCell ref="D26:F26"/>
    <mergeCell ref="D27:F27"/>
    <mergeCell ref="D28:F28"/>
    <mergeCell ref="D34:F34"/>
    <mergeCell ref="D35:F35"/>
    <mergeCell ref="D36:F36"/>
    <mergeCell ref="D29:F29"/>
    <mergeCell ref="D30:F30"/>
    <mergeCell ref="D31:F31"/>
    <mergeCell ref="D32:F32"/>
    <mergeCell ref="D33:F33"/>
    <mergeCell ref="D63:F63"/>
    <mergeCell ref="D64:F64"/>
    <mergeCell ref="D65:F65"/>
    <mergeCell ref="D66:F66"/>
    <mergeCell ref="D57:F57"/>
    <mergeCell ref="D58:F58"/>
  </mergeCells>
  <phoneticPr fontId="1"/>
  <dataValidations count="1">
    <dataValidation type="list" allowBlank="1" showInputMessage="1" showErrorMessage="1" sqref="G7:G107">
      <formula1>"該当"</formula1>
    </dataValidation>
  </dataValidations>
  <pageMargins left="0.70866141732283472" right="0.31496062992125984" top="0.35433070866141736" bottom="0.35433070866141736" header="0.31496062992125984" footer="0.31496062992125984"/>
  <pageSetup paperSize="8"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選択肢!$C$8:$C$10</xm:f>
          </x14:formula1>
          <xm:sqref>K2:M2</xm:sqref>
        </x14:dataValidation>
        <x14:dataValidation type="list" allowBlank="1" showInputMessage="1" showErrorMessage="1">
          <x14:formula1>
            <xm:f>選択肢!$D$8:$D$9</xm:f>
          </x14:formula1>
          <xm:sqref>D7:F107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11"/>
  <sheetViews>
    <sheetView topLeftCell="A13" zoomScale="90" zoomScaleNormal="90" workbookViewId="0">
      <selection activeCell="P23" sqref="P23"/>
    </sheetView>
  </sheetViews>
  <sheetFormatPr defaultRowHeight="18.75" x14ac:dyDescent="0.4"/>
  <cols>
    <col min="1" max="1" width="13" bestFit="1" customWidth="1"/>
    <col min="2" max="2" width="17.25" style="1" customWidth="1"/>
    <col min="3" max="29" width="10" customWidth="1"/>
  </cols>
  <sheetData>
    <row r="1" spans="1:29" ht="25.5" x14ac:dyDescent="0.5">
      <c r="A1" t="s">
        <v>49</v>
      </c>
      <c r="C1" s="26" t="s">
        <v>85</v>
      </c>
      <c r="N1" s="132" t="s">
        <v>23</v>
      </c>
      <c r="O1" s="375" t="str">
        <f>'様式2(一覧)'!K1</f>
        <v>記載例認定こども園</v>
      </c>
      <c r="P1" s="375"/>
      <c r="Q1" s="375"/>
      <c r="R1" s="376"/>
      <c r="W1" s="211"/>
      <c r="X1" s="213"/>
      <c r="Y1" s="213"/>
      <c r="Z1" s="213"/>
      <c r="AA1" s="214"/>
    </row>
    <row r="2" spans="1:29" ht="25.5" x14ac:dyDescent="0.5">
      <c r="C2" s="26"/>
      <c r="H2" s="24"/>
      <c r="I2" s="35" t="s">
        <v>45</v>
      </c>
      <c r="J2" s="39">
        <f>'様式2(一覧)'!$G$2</f>
        <v>7</v>
      </c>
      <c r="K2" s="26" t="s">
        <v>46</v>
      </c>
      <c r="M2" s="34"/>
      <c r="N2" s="132" t="s">
        <v>109</v>
      </c>
      <c r="O2" s="375" t="str">
        <f>'様式2(一覧)'!K2</f>
        <v>幼保連携型認定こども園</v>
      </c>
      <c r="P2" s="375"/>
      <c r="Q2" s="375"/>
      <c r="R2" s="376"/>
      <c r="V2" s="34"/>
      <c r="W2" s="212"/>
      <c r="X2" s="213"/>
      <c r="Y2" s="213"/>
      <c r="Z2" s="213"/>
      <c r="AA2" s="214"/>
    </row>
    <row r="3" spans="1:29" ht="19.5" thickBot="1" x14ac:dyDescent="0.45"/>
    <row r="4" spans="1:29" s="10" customFormat="1" ht="63" customHeight="1" x14ac:dyDescent="0.4">
      <c r="A4" s="43" t="s">
        <v>41</v>
      </c>
      <c r="B4" s="59" t="s">
        <v>1</v>
      </c>
      <c r="C4" s="377" t="s">
        <v>136</v>
      </c>
      <c r="D4" s="378"/>
      <c r="E4" s="378"/>
      <c r="F4" s="378"/>
      <c r="G4" s="378"/>
      <c r="H4" s="378"/>
      <c r="I4" s="378"/>
      <c r="J4" s="378"/>
      <c r="K4" s="379"/>
      <c r="L4" s="370" t="s">
        <v>158</v>
      </c>
      <c r="M4" s="371"/>
      <c r="N4" s="371"/>
      <c r="O4" s="371"/>
      <c r="P4" s="371"/>
      <c r="Q4" s="371"/>
      <c r="R4" s="371"/>
      <c r="S4" s="371"/>
      <c r="T4" s="372"/>
      <c r="U4" s="370" t="s">
        <v>159</v>
      </c>
      <c r="V4" s="371"/>
      <c r="W4" s="371"/>
      <c r="X4" s="371"/>
      <c r="Y4" s="371"/>
      <c r="Z4" s="371"/>
      <c r="AA4" s="371"/>
      <c r="AB4" s="371"/>
      <c r="AC4" s="372"/>
    </row>
    <row r="5" spans="1:29" s="11" customFormat="1" x14ac:dyDescent="0.4">
      <c r="A5" s="45"/>
      <c r="B5" s="149"/>
      <c r="C5" s="16" t="s">
        <v>29</v>
      </c>
      <c r="D5" s="12" t="s">
        <v>30</v>
      </c>
      <c r="E5" s="12" t="s">
        <v>31</v>
      </c>
      <c r="F5" s="12" t="s">
        <v>32</v>
      </c>
      <c r="G5" s="12" t="s">
        <v>33</v>
      </c>
      <c r="H5" s="12" t="s">
        <v>34</v>
      </c>
      <c r="I5" s="12" t="s">
        <v>35</v>
      </c>
      <c r="J5" s="12" t="s">
        <v>36</v>
      </c>
      <c r="K5" s="129" t="s">
        <v>64</v>
      </c>
      <c r="L5" s="151"/>
      <c r="M5" s="12" t="s">
        <v>30</v>
      </c>
      <c r="N5" s="12" t="s">
        <v>31</v>
      </c>
      <c r="O5" s="12" t="s">
        <v>32</v>
      </c>
      <c r="P5" s="12" t="s">
        <v>33</v>
      </c>
      <c r="Q5" s="12" t="s">
        <v>34</v>
      </c>
      <c r="R5" s="12" t="s">
        <v>35</v>
      </c>
      <c r="S5" s="73" t="s">
        <v>36</v>
      </c>
      <c r="T5" s="129" t="s">
        <v>64</v>
      </c>
      <c r="U5" s="151" t="s">
        <v>29</v>
      </c>
      <c r="V5" s="12" t="s">
        <v>30</v>
      </c>
      <c r="W5" s="12" t="s">
        <v>31</v>
      </c>
      <c r="X5" s="12" t="s">
        <v>32</v>
      </c>
      <c r="Y5" s="12" t="s">
        <v>33</v>
      </c>
      <c r="Z5" s="12" t="s">
        <v>34</v>
      </c>
      <c r="AA5" s="12" t="s">
        <v>35</v>
      </c>
      <c r="AB5" s="73" t="s">
        <v>36</v>
      </c>
      <c r="AC5" s="129" t="s">
        <v>64</v>
      </c>
    </row>
    <row r="6" spans="1:29" s="1" customFormat="1" ht="33.75" thickBot="1" x14ac:dyDescent="0.45">
      <c r="A6" s="46" t="s">
        <v>60</v>
      </c>
      <c r="B6" s="150" t="s">
        <v>61</v>
      </c>
      <c r="C6" s="31" t="s">
        <v>10</v>
      </c>
      <c r="D6" s="32" t="s">
        <v>11</v>
      </c>
      <c r="E6" s="32" t="s">
        <v>12</v>
      </c>
      <c r="F6" s="33" t="s">
        <v>13</v>
      </c>
      <c r="G6" s="33" t="s">
        <v>37</v>
      </c>
      <c r="H6" s="33" t="s">
        <v>38</v>
      </c>
      <c r="I6" s="32" t="s">
        <v>24</v>
      </c>
      <c r="J6" s="32" t="s">
        <v>17</v>
      </c>
      <c r="K6" s="131"/>
      <c r="L6" s="152" t="s">
        <v>10</v>
      </c>
      <c r="M6" s="32" t="s">
        <v>11</v>
      </c>
      <c r="N6" s="32" t="s">
        <v>12</v>
      </c>
      <c r="O6" s="33" t="s">
        <v>13</v>
      </c>
      <c r="P6" s="33" t="s">
        <v>37</v>
      </c>
      <c r="Q6" s="33" t="s">
        <v>38</v>
      </c>
      <c r="R6" s="32" t="s">
        <v>24</v>
      </c>
      <c r="S6" s="130" t="s">
        <v>17</v>
      </c>
      <c r="T6" s="131"/>
      <c r="U6" s="152" t="s">
        <v>10</v>
      </c>
      <c r="V6" s="32" t="s">
        <v>11</v>
      </c>
      <c r="W6" s="32" t="s">
        <v>12</v>
      </c>
      <c r="X6" s="33" t="s">
        <v>13</v>
      </c>
      <c r="Y6" s="33" t="s">
        <v>37</v>
      </c>
      <c r="Z6" s="33" t="s">
        <v>38</v>
      </c>
      <c r="AA6" s="32" t="s">
        <v>16</v>
      </c>
      <c r="AB6" s="130" t="s">
        <v>17</v>
      </c>
      <c r="AC6" s="131"/>
    </row>
    <row r="7" spans="1:29" ht="19.5" thickTop="1" x14ac:dyDescent="0.4">
      <c r="A7" s="40">
        <f>'様式2(一覧)'!A7</f>
        <v>0</v>
      </c>
      <c r="B7" s="60" t="str">
        <f>'様式2(一覧)'!B7</f>
        <v>（例）記載例　太郎</v>
      </c>
      <c r="C7" s="262">
        <f>L7+U7</f>
        <v>15</v>
      </c>
      <c r="D7" s="261">
        <f t="shared" ref="D7:J7" si="0">M7+V7</f>
        <v>0</v>
      </c>
      <c r="E7" s="261">
        <f>N7+W7</f>
        <v>15</v>
      </c>
      <c r="F7" s="261">
        <f t="shared" si="0"/>
        <v>0</v>
      </c>
      <c r="G7" s="261">
        <f t="shared" si="0"/>
        <v>0</v>
      </c>
      <c r="H7" s="261">
        <f t="shared" si="0"/>
        <v>0</v>
      </c>
      <c r="I7" s="261">
        <f t="shared" si="0"/>
        <v>15</v>
      </c>
      <c r="J7" s="261">
        <f t="shared" si="0"/>
        <v>0</v>
      </c>
      <c r="K7" s="263">
        <f>IF(B7=0,"",SUM(C7:J7))</f>
        <v>45</v>
      </c>
      <c r="L7" s="227">
        <v>15</v>
      </c>
      <c r="M7" s="228"/>
      <c r="N7" s="228">
        <v>15</v>
      </c>
      <c r="O7" s="228"/>
      <c r="P7" s="228"/>
      <c r="Q7" s="228"/>
      <c r="R7" s="228">
        <v>15</v>
      </c>
      <c r="S7" s="229"/>
      <c r="T7" s="230">
        <f>IF(B7=0,"",SUM(L7:S7))</f>
        <v>45</v>
      </c>
      <c r="U7" s="227"/>
      <c r="V7" s="228"/>
      <c r="W7" s="228"/>
      <c r="X7" s="228"/>
      <c r="Y7" s="228"/>
      <c r="Z7" s="228"/>
      <c r="AA7" s="228"/>
      <c r="AB7" s="229"/>
      <c r="AC7" s="230">
        <f>IF(B7=0,"",SUM(U7:AB7))</f>
        <v>0</v>
      </c>
    </row>
    <row r="8" spans="1:29" x14ac:dyDescent="0.4">
      <c r="A8" s="40">
        <f>'様式2(一覧)'!A8</f>
        <v>1</v>
      </c>
      <c r="B8" s="60" t="str">
        <f>'様式2(一覧)'!B8</f>
        <v>A</v>
      </c>
      <c r="C8" s="264">
        <f t="shared" ref="C8:C71" si="1">L8+U8</f>
        <v>15</v>
      </c>
      <c r="D8" s="265">
        <f t="shared" ref="D8:D71" si="2">M8+V8</f>
        <v>15</v>
      </c>
      <c r="E8" s="265">
        <f t="shared" ref="E8:E71" si="3">N8+W8</f>
        <v>0</v>
      </c>
      <c r="F8" s="265">
        <f t="shared" ref="F8:F71" si="4">O8+X8</f>
        <v>0</v>
      </c>
      <c r="G8" s="265">
        <f t="shared" ref="G8:G71" si="5">P8+Y8</f>
        <v>0</v>
      </c>
      <c r="H8" s="265">
        <f t="shared" ref="H8:H71" si="6">Q8+Z8</f>
        <v>15</v>
      </c>
      <c r="I8" s="265">
        <f t="shared" ref="I8:I71" si="7">R8+AA8</f>
        <v>15</v>
      </c>
      <c r="J8" s="265">
        <f t="shared" ref="J8:J71" si="8">S8+AB8</f>
        <v>0</v>
      </c>
      <c r="K8" s="268">
        <f>IF(B8=0,"",SUM(C8:J8))</f>
        <v>60</v>
      </c>
      <c r="L8" s="174">
        <v>15</v>
      </c>
      <c r="M8" s="175">
        <v>15</v>
      </c>
      <c r="N8" s="175"/>
      <c r="O8" s="175"/>
      <c r="P8" s="175"/>
      <c r="Q8" s="175">
        <v>15</v>
      </c>
      <c r="R8" s="175">
        <v>15</v>
      </c>
      <c r="S8" s="176"/>
      <c r="T8" s="173">
        <f>IF(B8=0,"",SUM(L8:S8))</f>
        <v>60</v>
      </c>
      <c r="U8" s="235"/>
      <c r="V8" s="236"/>
      <c r="W8" s="236"/>
      <c r="X8" s="236"/>
      <c r="Y8" s="236"/>
      <c r="Z8" s="236"/>
      <c r="AA8" s="236"/>
      <c r="AB8" s="237"/>
      <c r="AC8" s="238">
        <f>IF(B8=0,"",SUM(U8:AB8))</f>
        <v>0</v>
      </c>
    </row>
    <row r="9" spans="1:29" x14ac:dyDescent="0.4">
      <c r="A9" s="40">
        <f>'様式2(一覧)'!A9</f>
        <v>2</v>
      </c>
      <c r="B9" s="60" t="str">
        <f>'様式2(一覧)'!B9</f>
        <v>C</v>
      </c>
      <c r="C9" s="264">
        <f>L9+U9</f>
        <v>15</v>
      </c>
      <c r="D9" s="265">
        <f t="shared" si="2"/>
        <v>15</v>
      </c>
      <c r="E9" s="265">
        <f t="shared" si="3"/>
        <v>15</v>
      </c>
      <c r="F9" s="265">
        <f t="shared" si="4"/>
        <v>0</v>
      </c>
      <c r="G9" s="265">
        <f t="shared" si="5"/>
        <v>0</v>
      </c>
      <c r="H9" s="265">
        <f t="shared" si="6"/>
        <v>0</v>
      </c>
      <c r="I9" s="265">
        <f t="shared" si="7"/>
        <v>15</v>
      </c>
      <c r="J9" s="265">
        <f t="shared" si="8"/>
        <v>0</v>
      </c>
      <c r="K9" s="268">
        <f t="shared" ref="K9:K71" si="9">IF(B9=0,"",SUM(C9:J9))</f>
        <v>60</v>
      </c>
      <c r="L9" s="174">
        <v>15</v>
      </c>
      <c r="M9" s="175">
        <v>15</v>
      </c>
      <c r="N9" s="175">
        <v>15</v>
      </c>
      <c r="O9" s="175"/>
      <c r="P9" s="175"/>
      <c r="Q9" s="175"/>
      <c r="R9" s="175">
        <v>15</v>
      </c>
      <c r="S9" s="176"/>
      <c r="T9" s="173">
        <f t="shared" ref="T9:T71" si="10">IF(B9=0,"",SUM(L9:S9))</f>
        <v>60</v>
      </c>
      <c r="U9" s="235"/>
      <c r="V9" s="236"/>
      <c r="W9" s="236"/>
      <c r="X9" s="236"/>
      <c r="Y9" s="236"/>
      <c r="Z9" s="236"/>
      <c r="AA9" s="236"/>
      <c r="AB9" s="237"/>
      <c r="AC9" s="238">
        <f t="shared" ref="AC9:AC72" si="11">IF(B9=0,"",SUM(U9:AB9))</f>
        <v>0</v>
      </c>
    </row>
    <row r="10" spans="1:29" x14ac:dyDescent="0.4">
      <c r="A10" s="40">
        <f>'様式2(一覧)'!A10</f>
        <v>3</v>
      </c>
      <c r="B10" s="60" t="str">
        <f>'様式2(一覧)'!B10</f>
        <v>D</v>
      </c>
      <c r="C10" s="264">
        <f t="shared" si="1"/>
        <v>15</v>
      </c>
      <c r="D10" s="265">
        <f t="shared" si="2"/>
        <v>0</v>
      </c>
      <c r="E10" s="265">
        <f t="shared" si="3"/>
        <v>0</v>
      </c>
      <c r="F10" s="265">
        <f t="shared" si="4"/>
        <v>0</v>
      </c>
      <c r="G10" s="265">
        <f t="shared" si="5"/>
        <v>0</v>
      </c>
      <c r="H10" s="265">
        <f t="shared" si="6"/>
        <v>0</v>
      </c>
      <c r="I10" s="265">
        <f t="shared" si="7"/>
        <v>15</v>
      </c>
      <c r="J10" s="265">
        <f t="shared" si="8"/>
        <v>0</v>
      </c>
      <c r="K10" s="268">
        <f t="shared" si="9"/>
        <v>30</v>
      </c>
      <c r="L10" s="174">
        <v>15</v>
      </c>
      <c r="M10" s="175"/>
      <c r="N10" s="175"/>
      <c r="O10" s="175"/>
      <c r="P10" s="175"/>
      <c r="Q10" s="175"/>
      <c r="R10" s="175">
        <v>15</v>
      </c>
      <c r="S10" s="176"/>
      <c r="T10" s="173">
        <f t="shared" si="10"/>
        <v>30</v>
      </c>
      <c r="U10" s="235"/>
      <c r="V10" s="236"/>
      <c r="W10" s="236"/>
      <c r="X10" s="236"/>
      <c r="Y10" s="236"/>
      <c r="Z10" s="236"/>
      <c r="AA10" s="236"/>
      <c r="AB10" s="237"/>
      <c r="AC10" s="238">
        <f t="shared" si="11"/>
        <v>0</v>
      </c>
    </row>
    <row r="11" spans="1:29" x14ac:dyDescent="0.4">
      <c r="A11" s="251">
        <f>'様式2(一覧)'!A11</f>
        <v>4</v>
      </c>
      <c r="B11" s="252" t="str">
        <f>'様式2(一覧)'!B11</f>
        <v>E</v>
      </c>
      <c r="C11" s="264">
        <f t="shared" si="1"/>
        <v>15</v>
      </c>
      <c r="D11" s="265">
        <f t="shared" si="2"/>
        <v>15</v>
      </c>
      <c r="E11" s="265">
        <f t="shared" si="3"/>
        <v>0</v>
      </c>
      <c r="F11" s="265">
        <f t="shared" si="4"/>
        <v>15</v>
      </c>
      <c r="G11" s="265">
        <f t="shared" si="5"/>
        <v>0</v>
      </c>
      <c r="H11" s="265">
        <f t="shared" si="6"/>
        <v>0</v>
      </c>
      <c r="I11" s="265">
        <f t="shared" si="7"/>
        <v>15</v>
      </c>
      <c r="J11" s="265">
        <f t="shared" si="8"/>
        <v>0</v>
      </c>
      <c r="K11" s="268">
        <f t="shared" si="9"/>
        <v>60</v>
      </c>
      <c r="L11" s="174">
        <v>15</v>
      </c>
      <c r="M11" s="175">
        <v>15</v>
      </c>
      <c r="N11" s="175"/>
      <c r="O11" s="175">
        <v>15</v>
      </c>
      <c r="P11" s="175"/>
      <c r="Q11" s="175"/>
      <c r="R11" s="175">
        <v>15</v>
      </c>
      <c r="S11" s="176"/>
      <c r="T11" s="173">
        <f t="shared" si="10"/>
        <v>60</v>
      </c>
      <c r="U11" s="235"/>
      <c r="V11" s="236"/>
      <c r="W11" s="236"/>
      <c r="X11" s="236"/>
      <c r="Y11" s="236"/>
      <c r="Z11" s="236"/>
      <c r="AA11" s="236"/>
      <c r="AB11" s="237"/>
      <c r="AC11" s="238">
        <f t="shared" si="11"/>
        <v>0</v>
      </c>
    </row>
    <row r="12" spans="1:29" x14ac:dyDescent="0.4">
      <c r="A12" s="251">
        <f>'様式2(一覧)'!A12</f>
        <v>5</v>
      </c>
      <c r="B12" s="252" t="str">
        <f>'様式2(一覧)'!B12</f>
        <v>F</v>
      </c>
      <c r="C12" s="264">
        <f t="shared" si="1"/>
        <v>15</v>
      </c>
      <c r="D12" s="265">
        <f t="shared" si="2"/>
        <v>15</v>
      </c>
      <c r="E12" s="265">
        <f t="shared" si="3"/>
        <v>0</v>
      </c>
      <c r="F12" s="265">
        <f t="shared" si="4"/>
        <v>0</v>
      </c>
      <c r="G12" s="265">
        <f t="shared" si="5"/>
        <v>15</v>
      </c>
      <c r="H12" s="265">
        <f t="shared" si="6"/>
        <v>0</v>
      </c>
      <c r="I12" s="265">
        <f t="shared" si="7"/>
        <v>15</v>
      </c>
      <c r="J12" s="265">
        <f t="shared" si="8"/>
        <v>0</v>
      </c>
      <c r="K12" s="268">
        <f t="shared" si="9"/>
        <v>60</v>
      </c>
      <c r="L12" s="174">
        <v>15</v>
      </c>
      <c r="M12" s="175">
        <v>15</v>
      </c>
      <c r="N12" s="175"/>
      <c r="O12" s="175"/>
      <c r="P12" s="175">
        <v>15</v>
      </c>
      <c r="Q12" s="175"/>
      <c r="R12" s="175">
        <v>15</v>
      </c>
      <c r="S12" s="176"/>
      <c r="T12" s="173">
        <f t="shared" si="10"/>
        <v>60</v>
      </c>
      <c r="U12" s="235"/>
      <c r="V12" s="236"/>
      <c r="W12" s="236"/>
      <c r="X12" s="236"/>
      <c r="Y12" s="236"/>
      <c r="Z12" s="236"/>
      <c r="AA12" s="236"/>
      <c r="AB12" s="237"/>
      <c r="AC12" s="238">
        <f t="shared" si="11"/>
        <v>0</v>
      </c>
    </row>
    <row r="13" spans="1:29" x14ac:dyDescent="0.4">
      <c r="A13" s="251">
        <f>'様式2(一覧)'!A13</f>
        <v>6</v>
      </c>
      <c r="B13" s="252" t="str">
        <f>'様式2(一覧)'!B13</f>
        <v>G</v>
      </c>
      <c r="C13" s="264">
        <f t="shared" si="1"/>
        <v>15</v>
      </c>
      <c r="D13" s="265">
        <f t="shared" si="2"/>
        <v>15</v>
      </c>
      <c r="E13" s="265">
        <f t="shared" si="3"/>
        <v>15</v>
      </c>
      <c r="F13" s="265">
        <f t="shared" si="4"/>
        <v>0</v>
      </c>
      <c r="G13" s="265">
        <f t="shared" si="5"/>
        <v>0</v>
      </c>
      <c r="H13" s="265">
        <f t="shared" si="6"/>
        <v>0</v>
      </c>
      <c r="I13" s="265">
        <f t="shared" si="7"/>
        <v>15</v>
      </c>
      <c r="J13" s="265">
        <f t="shared" si="8"/>
        <v>0</v>
      </c>
      <c r="K13" s="268">
        <f t="shared" si="9"/>
        <v>60</v>
      </c>
      <c r="L13" s="174">
        <v>15</v>
      </c>
      <c r="M13" s="175">
        <v>15</v>
      </c>
      <c r="N13" s="175">
        <v>15</v>
      </c>
      <c r="O13" s="175"/>
      <c r="P13" s="175"/>
      <c r="Q13" s="175"/>
      <c r="R13" s="175">
        <v>15</v>
      </c>
      <c r="S13" s="176"/>
      <c r="T13" s="173">
        <f t="shared" si="10"/>
        <v>60</v>
      </c>
      <c r="U13" s="235"/>
      <c r="V13" s="236"/>
      <c r="W13" s="236"/>
      <c r="X13" s="236"/>
      <c r="Y13" s="236"/>
      <c r="Z13" s="236"/>
      <c r="AA13" s="236"/>
      <c r="AB13" s="237"/>
      <c r="AC13" s="238">
        <f t="shared" si="11"/>
        <v>0</v>
      </c>
    </row>
    <row r="14" spans="1:29" x14ac:dyDescent="0.4">
      <c r="A14" s="251">
        <f>'様式2(一覧)'!A14</f>
        <v>7</v>
      </c>
      <c r="B14" s="252" t="str">
        <f>'様式2(一覧)'!B14</f>
        <v>H</v>
      </c>
      <c r="C14" s="264">
        <f t="shared" si="1"/>
        <v>15</v>
      </c>
      <c r="D14" s="265">
        <f t="shared" si="2"/>
        <v>0</v>
      </c>
      <c r="E14" s="265">
        <f t="shared" si="3"/>
        <v>0</v>
      </c>
      <c r="F14" s="265">
        <f t="shared" si="4"/>
        <v>15</v>
      </c>
      <c r="G14" s="265">
        <f t="shared" si="5"/>
        <v>0</v>
      </c>
      <c r="H14" s="265">
        <f t="shared" si="6"/>
        <v>15</v>
      </c>
      <c r="I14" s="265">
        <f t="shared" si="7"/>
        <v>15</v>
      </c>
      <c r="J14" s="265">
        <f t="shared" si="8"/>
        <v>0</v>
      </c>
      <c r="K14" s="268">
        <f t="shared" si="9"/>
        <v>60</v>
      </c>
      <c r="L14" s="174">
        <v>15</v>
      </c>
      <c r="M14" s="175"/>
      <c r="N14" s="175"/>
      <c r="O14" s="175">
        <v>15</v>
      </c>
      <c r="P14" s="175"/>
      <c r="Q14" s="175">
        <v>15</v>
      </c>
      <c r="R14" s="175">
        <v>15</v>
      </c>
      <c r="S14" s="176"/>
      <c r="T14" s="173">
        <f t="shared" si="10"/>
        <v>60</v>
      </c>
      <c r="U14" s="235"/>
      <c r="V14" s="236"/>
      <c r="W14" s="236"/>
      <c r="X14" s="236"/>
      <c r="Y14" s="236"/>
      <c r="Z14" s="236"/>
      <c r="AA14" s="236"/>
      <c r="AB14" s="237"/>
      <c r="AC14" s="238">
        <f t="shared" si="11"/>
        <v>0</v>
      </c>
    </row>
    <row r="15" spans="1:29" x14ac:dyDescent="0.4">
      <c r="A15" s="251">
        <f>'様式2(一覧)'!A15</f>
        <v>8</v>
      </c>
      <c r="B15" s="252" t="str">
        <f>'様式2(一覧)'!B15</f>
        <v>I</v>
      </c>
      <c r="C15" s="264">
        <f t="shared" si="1"/>
        <v>15</v>
      </c>
      <c r="D15" s="265">
        <f t="shared" si="2"/>
        <v>15</v>
      </c>
      <c r="E15" s="265">
        <f t="shared" si="3"/>
        <v>15</v>
      </c>
      <c r="F15" s="265">
        <f t="shared" si="4"/>
        <v>0</v>
      </c>
      <c r="G15" s="265">
        <f t="shared" si="5"/>
        <v>15</v>
      </c>
      <c r="H15" s="265">
        <f t="shared" si="6"/>
        <v>0</v>
      </c>
      <c r="I15" s="265">
        <f t="shared" si="7"/>
        <v>0</v>
      </c>
      <c r="J15" s="265">
        <f t="shared" si="8"/>
        <v>0</v>
      </c>
      <c r="K15" s="268">
        <f t="shared" si="9"/>
        <v>60</v>
      </c>
      <c r="L15" s="174">
        <v>15</v>
      </c>
      <c r="M15" s="175">
        <v>15</v>
      </c>
      <c r="N15" s="175">
        <v>15</v>
      </c>
      <c r="O15" s="175"/>
      <c r="P15" s="175">
        <v>15</v>
      </c>
      <c r="Q15" s="175"/>
      <c r="R15" s="175"/>
      <c r="S15" s="176"/>
      <c r="T15" s="173">
        <f t="shared" si="10"/>
        <v>60</v>
      </c>
      <c r="U15" s="235"/>
      <c r="V15" s="236"/>
      <c r="W15" s="236"/>
      <c r="X15" s="236"/>
      <c r="Y15" s="236"/>
      <c r="Z15" s="236"/>
      <c r="AA15" s="236"/>
      <c r="AB15" s="237"/>
      <c r="AC15" s="238">
        <f t="shared" si="11"/>
        <v>0</v>
      </c>
    </row>
    <row r="16" spans="1:29" x14ac:dyDescent="0.4">
      <c r="A16" s="40">
        <f>'様式2(一覧)'!A16</f>
        <v>9</v>
      </c>
      <c r="B16" s="60" t="str">
        <f>'様式2(一覧)'!B16</f>
        <v>J</v>
      </c>
      <c r="C16" s="264">
        <f t="shared" si="1"/>
        <v>15</v>
      </c>
      <c r="D16" s="265">
        <f t="shared" si="2"/>
        <v>15</v>
      </c>
      <c r="E16" s="265">
        <f t="shared" si="3"/>
        <v>0</v>
      </c>
      <c r="F16" s="265">
        <f t="shared" si="4"/>
        <v>15</v>
      </c>
      <c r="G16" s="265">
        <f t="shared" si="5"/>
        <v>0</v>
      </c>
      <c r="H16" s="265">
        <f t="shared" si="6"/>
        <v>15</v>
      </c>
      <c r="I16" s="265">
        <f t="shared" si="7"/>
        <v>0</v>
      </c>
      <c r="J16" s="265">
        <f t="shared" si="8"/>
        <v>0</v>
      </c>
      <c r="K16" s="268">
        <f>IF(B16=0,"",SUM(C16:J16))</f>
        <v>60</v>
      </c>
      <c r="L16" s="174">
        <v>15</v>
      </c>
      <c r="M16" s="175">
        <v>15</v>
      </c>
      <c r="N16" s="175"/>
      <c r="O16" s="175">
        <v>15</v>
      </c>
      <c r="P16" s="175"/>
      <c r="Q16" s="175">
        <v>15</v>
      </c>
      <c r="R16" s="175"/>
      <c r="S16" s="176"/>
      <c r="T16" s="173">
        <f t="shared" si="10"/>
        <v>60</v>
      </c>
      <c r="U16" s="235"/>
      <c r="V16" s="236"/>
      <c r="W16" s="236"/>
      <c r="X16" s="236"/>
      <c r="Y16" s="236"/>
      <c r="Z16" s="236"/>
      <c r="AA16" s="236"/>
      <c r="AB16" s="237"/>
      <c r="AC16" s="238">
        <f t="shared" si="11"/>
        <v>0</v>
      </c>
    </row>
    <row r="17" spans="1:29" x14ac:dyDescent="0.4">
      <c r="A17" s="40">
        <f>'様式2(一覧)'!A17</f>
        <v>10</v>
      </c>
      <c r="B17" s="60" t="str">
        <f>'様式2(一覧)'!B17</f>
        <v>K</v>
      </c>
      <c r="C17" s="264">
        <f t="shared" si="1"/>
        <v>15</v>
      </c>
      <c r="D17" s="265">
        <f t="shared" si="2"/>
        <v>0</v>
      </c>
      <c r="E17" s="265">
        <f t="shared" si="3"/>
        <v>0</v>
      </c>
      <c r="F17" s="265">
        <f t="shared" si="4"/>
        <v>0</v>
      </c>
      <c r="G17" s="265">
        <f t="shared" si="5"/>
        <v>0</v>
      </c>
      <c r="H17" s="265">
        <f t="shared" si="6"/>
        <v>0</v>
      </c>
      <c r="I17" s="265">
        <f t="shared" si="7"/>
        <v>0</v>
      </c>
      <c r="J17" s="265">
        <f t="shared" si="8"/>
        <v>0</v>
      </c>
      <c r="K17" s="268">
        <f t="shared" si="9"/>
        <v>15</v>
      </c>
      <c r="L17" s="174">
        <v>15</v>
      </c>
      <c r="M17" s="175"/>
      <c r="N17" s="175"/>
      <c r="O17" s="175"/>
      <c r="P17" s="175"/>
      <c r="Q17" s="175"/>
      <c r="R17" s="175"/>
      <c r="S17" s="176"/>
      <c r="T17" s="173">
        <f t="shared" si="10"/>
        <v>15</v>
      </c>
      <c r="U17" s="235"/>
      <c r="V17" s="236"/>
      <c r="W17" s="236"/>
      <c r="X17" s="236"/>
      <c r="Y17" s="236"/>
      <c r="Z17" s="236"/>
      <c r="AA17" s="236"/>
      <c r="AB17" s="237"/>
      <c r="AC17" s="238">
        <f t="shared" si="11"/>
        <v>0</v>
      </c>
    </row>
    <row r="18" spans="1:29" x14ac:dyDescent="0.4">
      <c r="A18" s="40">
        <f>'様式2(一覧)'!A18</f>
        <v>11</v>
      </c>
      <c r="B18" s="60" t="str">
        <f>'様式2(一覧)'!B18</f>
        <v>L</v>
      </c>
      <c r="C18" s="264">
        <f t="shared" si="1"/>
        <v>15</v>
      </c>
      <c r="D18" s="265">
        <f t="shared" si="2"/>
        <v>0</v>
      </c>
      <c r="E18" s="265">
        <f t="shared" si="3"/>
        <v>0</v>
      </c>
      <c r="F18" s="265">
        <f t="shared" si="4"/>
        <v>0</v>
      </c>
      <c r="G18" s="265">
        <f t="shared" si="5"/>
        <v>0</v>
      </c>
      <c r="H18" s="265">
        <f t="shared" si="6"/>
        <v>0</v>
      </c>
      <c r="I18" s="265">
        <f t="shared" si="7"/>
        <v>0</v>
      </c>
      <c r="J18" s="265">
        <f>S18+AB18</f>
        <v>0</v>
      </c>
      <c r="K18" s="268">
        <f t="shared" si="9"/>
        <v>15</v>
      </c>
      <c r="L18" s="175">
        <v>15</v>
      </c>
      <c r="M18" s="175"/>
      <c r="N18" s="175"/>
      <c r="O18" s="175"/>
      <c r="P18" s="175"/>
      <c r="Q18" s="175"/>
      <c r="R18" s="175"/>
      <c r="S18" s="176"/>
      <c r="T18" s="173">
        <f t="shared" si="10"/>
        <v>15</v>
      </c>
      <c r="U18" s="235"/>
      <c r="V18" s="236"/>
      <c r="W18" s="236"/>
      <c r="X18" s="236"/>
      <c r="Y18" s="236"/>
      <c r="Z18" s="236"/>
      <c r="AA18" s="236"/>
      <c r="AB18" s="237"/>
      <c r="AC18" s="238">
        <f t="shared" si="11"/>
        <v>0</v>
      </c>
    </row>
    <row r="19" spans="1:29" x14ac:dyDescent="0.4">
      <c r="A19" s="40">
        <f>'様式2(一覧)'!A19</f>
        <v>12</v>
      </c>
      <c r="B19" s="60" t="str">
        <f>'様式2(一覧)'!B19</f>
        <v>M</v>
      </c>
      <c r="C19" s="264">
        <f t="shared" si="1"/>
        <v>0</v>
      </c>
      <c r="D19" s="265">
        <f t="shared" si="2"/>
        <v>15</v>
      </c>
      <c r="E19" s="265">
        <f t="shared" si="3"/>
        <v>0</v>
      </c>
      <c r="F19" s="265">
        <f t="shared" si="4"/>
        <v>0</v>
      </c>
      <c r="G19" s="265">
        <f t="shared" si="5"/>
        <v>0</v>
      </c>
      <c r="H19" s="265">
        <f t="shared" si="6"/>
        <v>0</v>
      </c>
      <c r="I19" s="265">
        <f t="shared" si="7"/>
        <v>0</v>
      </c>
      <c r="J19" s="265">
        <f t="shared" si="8"/>
        <v>0</v>
      </c>
      <c r="K19" s="268">
        <f t="shared" si="9"/>
        <v>15</v>
      </c>
      <c r="L19" s="174"/>
      <c r="M19" s="175">
        <v>15</v>
      </c>
      <c r="N19" s="175"/>
      <c r="O19" s="175"/>
      <c r="P19" s="175"/>
      <c r="Q19" s="175"/>
      <c r="R19" s="175"/>
      <c r="S19" s="176"/>
      <c r="T19" s="173">
        <f t="shared" si="10"/>
        <v>15</v>
      </c>
      <c r="U19" s="235"/>
      <c r="V19" s="236"/>
      <c r="W19" s="236"/>
      <c r="X19" s="236"/>
      <c r="Y19" s="236"/>
      <c r="Z19" s="236"/>
      <c r="AA19" s="236"/>
      <c r="AB19" s="237"/>
      <c r="AC19" s="238">
        <f t="shared" si="11"/>
        <v>0</v>
      </c>
    </row>
    <row r="20" spans="1:29" x14ac:dyDescent="0.4">
      <c r="A20" s="40">
        <f>'様式2(一覧)'!A20</f>
        <v>13</v>
      </c>
      <c r="B20" s="60" t="str">
        <f>'様式2(一覧)'!B20</f>
        <v>N</v>
      </c>
      <c r="C20" s="264">
        <f t="shared" si="1"/>
        <v>0</v>
      </c>
      <c r="D20" s="265">
        <f t="shared" si="2"/>
        <v>15</v>
      </c>
      <c r="E20" s="265">
        <f t="shared" si="3"/>
        <v>0</v>
      </c>
      <c r="F20" s="265">
        <f t="shared" si="4"/>
        <v>0</v>
      </c>
      <c r="G20" s="265">
        <f t="shared" si="5"/>
        <v>0</v>
      </c>
      <c r="H20" s="265">
        <f t="shared" si="6"/>
        <v>0</v>
      </c>
      <c r="I20" s="265">
        <f t="shared" si="7"/>
        <v>0</v>
      </c>
      <c r="J20" s="265">
        <f t="shared" si="8"/>
        <v>0</v>
      </c>
      <c r="K20" s="268">
        <f t="shared" si="9"/>
        <v>15</v>
      </c>
      <c r="L20" s="174"/>
      <c r="M20" s="175">
        <v>15</v>
      </c>
      <c r="N20" s="175"/>
      <c r="O20" s="175"/>
      <c r="P20" s="175"/>
      <c r="Q20" s="175"/>
      <c r="R20" s="175"/>
      <c r="S20" s="176"/>
      <c r="T20" s="173">
        <f t="shared" si="10"/>
        <v>15</v>
      </c>
      <c r="U20" s="235"/>
      <c r="V20" s="236"/>
      <c r="W20" s="236"/>
      <c r="X20" s="236"/>
      <c r="Y20" s="236"/>
      <c r="Z20" s="236"/>
      <c r="AA20" s="236"/>
      <c r="AB20" s="237"/>
      <c r="AC20" s="238">
        <f t="shared" si="11"/>
        <v>0</v>
      </c>
    </row>
    <row r="21" spans="1:29" x14ac:dyDescent="0.4">
      <c r="A21" s="40">
        <f>'様式2(一覧)'!A21</f>
        <v>14</v>
      </c>
      <c r="B21" s="60" t="str">
        <f>'様式2(一覧)'!B21</f>
        <v>O</v>
      </c>
      <c r="C21" s="264">
        <f t="shared" si="1"/>
        <v>0</v>
      </c>
      <c r="D21" s="265">
        <f t="shared" si="2"/>
        <v>0</v>
      </c>
      <c r="E21" s="265">
        <f t="shared" si="3"/>
        <v>15</v>
      </c>
      <c r="F21" s="265">
        <f t="shared" si="4"/>
        <v>0</v>
      </c>
      <c r="G21" s="265">
        <f t="shared" si="5"/>
        <v>0</v>
      </c>
      <c r="H21" s="265">
        <f t="shared" si="6"/>
        <v>0</v>
      </c>
      <c r="I21" s="265">
        <f t="shared" si="7"/>
        <v>0</v>
      </c>
      <c r="J21" s="265">
        <f t="shared" si="8"/>
        <v>0</v>
      </c>
      <c r="K21" s="268">
        <f t="shared" si="9"/>
        <v>15</v>
      </c>
      <c r="L21" s="175"/>
      <c r="M21" s="175"/>
      <c r="N21" s="175">
        <v>15</v>
      </c>
      <c r="O21" s="175"/>
      <c r="P21" s="175"/>
      <c r="Q21" s="175"/>
      <c r="R21" s="175"/>
      <c r="S21" s="176"/>
      <c r="T21" s="173">
        <f t="shared" si="10"/>
        <v>15</v>
      </c>
      <c r="U21" s="235"/>
      <c r="V21" s="236"/>
      <c r="W21" s="236"/>
      <c r="X21" s="236"/>
      <c r="Y21" s="236"/>
      <c r="Z21" s="236"/>
      <c r="AA21" s="236"/>
      <c r="AB21" s="237"/>
      <c r="AC21" s="238">
        <f t="shared" si="11"/>
        <v>0</v>
      </c>
    </row>
    <row r="22" spans="1:29" x14ac:dyDescent="0.4">
      <c r="A22" s="40">
        <f>'様式2(一覧)'!A22</f>
        <v>15</v>
      </c>
      <c r="B22" s="60" t="str">
        <f>'様式2(一覧)'!B22</f>
        <v>P</v>
      </c>
      <c r="C22" s="264">
        <f t="shared" si="1"/>
        <v>10</v>
      </c>
      <c r="D22" s="265">
        <f t="shared" si="2"/>
        <v>0</v>
      </c>
      <c r="E22" s="265">
        <f t="shared" si="3"/>
        <v>3</v>
      </c>
      <c r="F22" s="265">
        <f t="shared" si="4"/>
        <v>0</v>
      </c>
      <c r="G22" s="265">
        <f t="shared" si="5"/>
        <v>0</v>
      </c>
      <c r="H22" s="265">
        <f t="shared" si="6"/>
        <v>0</v>
      </c>
      <c r="I22" s="265">
        <f t="shared" si="7"/>
        <v>0</v>
      </c>
      <c r="J22" s="265">
        <f t="shared" si="8"/>
        <v>0</v>
      </c>
      <c r="K22" s="268">
        <f t="shared" si="9"/>
        <v>13</v>
      </c>
      <c r="L22" s="174">
        <v>10</v>
      </c>
      <c r="M22" s="175"/>
      <c r="N22" s="175">
        <v>3</v>
      </c>
      <c r="O22" s="175"/>
      <c r="P22" s="175"/>
      <c r="Q22" s="175"/>
      <c r="R22" s="175"/>
      <c r="S22" s="176"/>
      <c r="T22" s="173">
        <f t="shared" si="10"/>
        <v>13</v>
      </c>
      <c r="U22" s="235"/>
      <c r="V22" s="236"/>
      <c r="W22" s="236"/>
      <c r="X22" s="236"/>
      <c r="Y22" s="236"/>
      <c r="Z22" s="236"/>
      <c r="AA22" s="236"/>
      <c r="AB22" s="237"/>
      <c r="AC22" s="238">
        <f t="shared" si="11"/>
        <v>0</v>
      </c>
    </row>
    <row r="23" spans="1:29" x14ac:dyDescent="0.4">
      <c r="A23" s="40">
        <f>'様式2(一覧)'!A23</f>
        <v>16</v>
      </c>
      <c r="B23" s="60" t="str">
        <f>'様式2(一覧)'!B23</f>
        <v>Q</v>
      </c>
      <c r="C23" s="264">
        <f t="shared" si="1"/>
        <v>0</v>
      </c>
      <c r="D23" s="265">
        <f t="shared" si="2"/>
        <v>0</v>
      </c>
      <c r="E23" s="265">
        <f t="shared" si="3"/>
        <v>0</v>
      </c>
      <c r="F23" s="265">
        <f t="shared" si="4"/>
        <v>0</v>
      </c>
      <c r="G23" s="265">
        <f t="shared" si="5"/>
        <v>15</v>
      </c>
      <c r="H23" s="265">
        <f t="shared" si="6"/>
        <v>0</v>
      </c>
      <c r="I23" s="265">
        <f t="shared" si="7"/>
        <v>0</v>
      </c>
      <c r="J23" s="265">
        <f t="shared" si="8"/>
        <v>0</v>
      </c>
      <c r="K23" s="268">
        <f t="shared" si="9"/>
        <v>15</v>
      </c>
      <c r="L23" s="174"/>
      <c r="M23" s="175"/>
      <c r="N23" s="175"/>
      <c r="O23" s="175"/>
      <c r="P23" s="175">
        <v>15</v>
      </c>
      <c r="Q23" s="175"/>
      <c r="R23" s="175"/>
      <c r="S23" s="176"/>
      <c r="T23" s="173">
        <f t="shared" si="10"/>
        <v>15</v>
      </c>
      <c r="U23" s="235"/>
      <c r="V23" s="236"/>
      <c r="W23" s="236"/>
      <c r="X23" s="236"/>
      <c r="Y23" s="236"/>
      <c r="Z23" s="236"/>
      <c r="AA23" s="236"/>
      <c r="AB23" s="237"/>
      <c r="AC23" s="238">
        <f t="shared" si="11"/>
        <v>0</v>
      </c>
    </row>
    <row r="24" spans="1:29" x14ac:dyDescent="0.4">
      <c r="A24" s="40">
        <f>'様式2(一覧)'!A24</f>
        <v>17</v>
      </c>
      <c r="B24" s="60" t="str">
        <f>'様式2(一覧)'!B24</f>
        <v>R</v>
      </c>
      <c r="C24" s="264">
        <f t="shared" si="1"/>
        <v>0</v>
      </c>
      <c r="D24" s="265">
        <f t="shared" si="2"/>
        <v>0</v>
      </c>
      <c r="E24" s="265">
        <f t="shared" si="3"/>
        <v>0</v>
      </c>
      <c r="F24" s="265">
        <f t="shared" si="4"/>
        <v>0</v>
      </c>
      <c r="G24" s="265">
        <f t="shared" si="5"/>
        <v>15</v>
      </c>
      <c r="H24" s="265">
        <f t="shared" si="6"/>
        <v>0</v>
      </c>
      <c r="I24" s="265">
        <f t="shared" si="7"/>
        <v>0</v>
      </c>
      <c r="J24" s="265">
        <f t="shared" si="8"/>
        <v>0</v>
      </c>
      <c r="K24" s="268">
        <f t="shared" si="9"/>
        <v>15</v>
      </c>
      <c r="L24" s="174"/>
      <c r="M24" s="175"/>
      <c r="N24" s="175"/>
      <c r="O24" s="175"/>
      <c r="P24" s="175"/>
      <c r="Q24" s="175"/>
      <c r="R24" s="175"/>
      <c r="S24" s="176"/>
      <c r="T24" s="173">
        <f t="shared" si="10"/>
        <v>0</v>
      </c>
      <c r="U24" s="235"/>
      <c r="V24" s="236"/>
      <c r="W24" s="236"/>
      <c r="X24" s="236"/>
      <c r="Y24" s="236">
        <v>15</v>
      </c>
      <c r="Z24" s="236"/>
      <c r="AA24" s="236"/>
      <c r="AB24" s="237"/>
      <c r="AC24" s="238">
        <f t="shared" si="11"/>
        <v>15</v>
      </c>
    </row>
    <row r="25" spans="1:29" x14ac:dyDescent="0.4">
      <c r="A25" s="40">
        <f>'様式2(一覧)'!A25</f>
        <v>18</v>
      </c>
      <c r="B25" s="60">
        <f>'様式2(一覧)'!B25</f>
        <v>0</v>
      </c>
      <c r="C25" s="264">
        <f t="shared" si="1"/>
        <v>0</v>
      </c>
      <c r="D25" s="265">
        <f t="shared" si="2"/>
        <v>0</v>
      </c>
      <c r="E25" s="265">
        <f t="shared" si="3"/>
        <v>0</v>
      </c>
      <c r="F25" s="265">
        <f t="shared" si="4"/>
        <v>0</v>
      </c>
      <c r="G25" s="265">
        <f t="shared" si="5"/>
        <v>0</v>
      </c>
      <c r="H25" s="265">
        <f t="shared" si="6"/>
        <v>0</v>
      </c>
      <c r="I25" s="265">
        <f t="shared" si="7"/>
        <v>0</v>
      </c>
      <c r="J25" s="265">
        <f t="shared" si="8"/>
        <v>0</v>
      </c>
      <c r="K25" s="268" t="str">
        <f t="shared" si="9"/>
        <v/>
      </c>
      <c r="L25" s="174"/>
      <c r="M25" s="175"/>
      <c r="N25" s="175"/>
      <c r="O25" s="175"/>
      <c r="P25" s="175"/>
      <c r="Q25" s="175"/>
      <c r="R25" s="175"/>
      <c r="S25" s="176"/>
      <c r="T25" s="173" t="str">
        <f t="shared" si="10"/>
        <v/>
      </c>
      <c r="U25" s="235"/>
      <c r="V25" s="236"/>
      <c r="W25" s="236"/>
      <c r="X25" s="236"/>
      <c r="Y25" s="236"/>
      <c r="Z25" s="236"/>
      <c r="AA25" s="236"/>
      <c r="AB25" s="237"/>
      <c r="AC25" s="238" t="str">
        <f t="shared" si="11"/>
        <v/>
      </c>
    </row>
    <row r="26" spans="1:29" x14ac:dyDescent="0.4">
      <c r="A26" s="40">
        <f>'様式2(一覧)'!A26</f>
        <v>19</v>
      </c>
      <c r="B26" s="60">
        <f>'様式2(一覧)'!B26</f>
        <v>0</v>
      </c>
      <c r="C26" s="264">
        <f t="shared" si="1"/>
        <v>0</v>
      </c>
      <c r="D26" s="265">
        <f t="shared" si="2"/>
        <v>0</v>
      </c>
      <c r="E26" s="265">
        <f t="shared" si="3"/>
        <v>0</v>
      </c>
      <c r="F26" s="265">
        <f t="shared" si="4"/>
        <v>0</v>
      </c>
      <c r="G26" s="265">
        <f t="shared" si="5"/>
        <v>0</v>
      </c>
      <c r="H26" s="265">
        <f t="shared" si="6"/>
        <v>0</v>
      </c>
      <c r="I26" s="265">
        <f t="shared" si="7"/>
        <v>0</v>
      </c>
      <c r="J26" s="265">
        <f t="shared" si="8"/>
        <v>0</v>
      </c>
      <c r="K26" s="268" t="str">
        <f t="shared" si="9"/>
        <v/>
      </c>
      <c r="L26" s="174"/>
      <c r="M26" s="175"/>
      <c r="N26" s="175"/>
      <c r="O26" s="175"/>
      <c r="P26" s="175"/>
      <c r="Q26" s="175"/>
      <c r="R26" s="175"/>
      <c r="S26" s="176"/>
      <c r="T26" s="173" t="str">
        <f t="shared" si="10"/>
        <v/>
      </c>
      <c r="U26" s="235"/>
      <c r="V26" s="236"/>
      <c r="W26" s="236"/>
      <c r="X26" s="236"/>
      <c r="Y26" s="236"/>
      <c r="Z26" s="236"/>
      <c r="AA26" s="236"/>
      <c r="AB26" s="237"/>
      <c r="AC26" s="238" t="str">
        <f t="shared" si="11"/>
        <v/>
      </c>
    </row>
    <row r="27" spans="1:29" x14ac:dyDescent="0.4">
      <c r="A27" s="40">
        <f>'様式2(一覧)'!A27</f>
        <v>20</v>
      </c>
      <c r="B27" s="60">
        <f>'様式2(一覧)'!B27</f>
        <v>0</v>
      </c>
      <c r="C27" s="264">
        <f t="shared" si="1"/>
        <v>0</v>
      </c>
      <c r="D27" s="265">
        <f t="shared" si="2"/>
        <v>0</v>
      </c>
      <c r="E27" s="265">
        <f t="shared" si="3"/>
        <v>0</v>
      </c>
      <c r="F27" s="265">
        <f t="shared" si="4"/>
        <v>0</v>
      </c>
      <c r="G27" s="265">
        <f t="shared" si="5"/>
        <v>0</v>
      </c>
      <c r="H27" s="265">
        <f t="shared" si="6"/>
        <v>0</v>
      </c>
      <c r="I27" s="265">
        <f t="shared" si="7"/>
        <v>0</v>
      </c>
      <c r="J27" s="265">
        <f t="shared" si="8"/>
        <v>0</v>
      </c>
      <c r="K27" s="268" t="str">
        <f t="shared" si="9"/>
        <v/>
      </c>
      <c r="L27" s="174"/>
      <c r="M27" s="175"/>
      <c r="N27" s="175"/>
      <c r="O27" s="175"/>
      <c r="P27" s="175"/>
      <c r="Q27" s="175"/>
      <c r="R27" s="175"/>
      <c r="S27" s="176"/>
      <c r="T27" s="173" t="str">
        <f t="shared" si="10"/>
        <v/>
      </c>
      <c r="U27" s="235"/>
      <c r="V27" s="236"/>
      <c r="W27" s="236"/>
      <c r="X27" s="236"/>
      <c r="Y27" s="236"/>
      <c r="Z27" s="236"/>
      <c r="AA27" s="236"/>
      <c r="AB27" s="237"/>
      <c r="AC27" s="238" t="str">
        <f t="shared" si="11"/>
        <v/>
      </c>
    </row>
    <row r="28" spans="1:29" x14ac:dyDescent="0.4">
      <c r="A28" s="40">
        <f>'様式2(一覧)'!A28</f>
        <v>21</v>
      </c>
      <c r="B28" s="60">
        <f>'様式2(一覧)'!B28</f>
        <v>0</v>
      </c>
      <c r="C28" s="264">
        <f t="shared" si="1"/>
        <v>0</v>
      </c>
      <c r="D28" s="265">
        <f t="shared" si="2"/>
        <v>0</v>
      </c>
      <c r="E28" s="265">
        <f t="shared" si="3"/>
        <v>0</v>
      </c>
      <c r="F28" s="265">
        <f t="shared" si="4"/>
        <v>0</v>
      </c>
      <c r="G28" s="265">
        <f t="shared" si="5"/>
        <v>0</v>
      </c>
      <c r="H28" s="265">
        <f t="shared" si="6"/>
        <v>0</v>
      </c>
      <c r="I28" s="265">
        <f t="shared" si="7"/>
        <v>0</v>
      </c>
      <c r="J28" s="265">
        <f t="shared" si="8"/>
        <v>0</v>
      </c>
      <c r="K28" s="268" t="str">
        <f t="shared" si="9"/>
        <v/>
      </c>
      <c r="L28" s="174"/>
      <c r="M28" s="175"/>
      <c r="N28" s="175"/>
      <c r="O28" s="175"/>
      <c r="P28" s="175"/>
      <c r="Q28" s="175"/>
      <c r="R28" s="175"/>
      <c r="S28" s="176"/>
      <c r="T28" s="173" t="str">
        <f t="shared" si="10"/>
        <v/>
      </c>
      <c r="U28" s="235"/>
      <c r="V28" s="236"/>
      <c r="W28" s="236"/>
      <c r="X28" s="236"/>
      <c r="Y28" s="236"/>
      <c r="Z28" s="236"/>
      <c r="AA28" s="236"/>
      <c r="AB28" s="237"/>
      <c r="AC28" s="238" t="str">
        <f t="shared" si="11"/>
        <v/>
      </c>
    </row>
    <row r="29" spans="1:29" x14ac:dyDescent="0.4">
      <c r="A29" s="40">
        <f>'様式2(一覧)'!A29</f>
        <v>22</v>
      </c>
      <c r="B29" s="60">
        <f>'様式2(一覧)'!B29</f>
        <v>0</v>
      </c>
      <c r="C29" s="264">
        <f t="shared" si="1"/>
        <v>0</v>
      </c>
      <c r="D29" s="265">
        <f t="shared" si="2"/>
        <v>0</v>
      </c>
      <c r="E29" s="265">
        <f t="shared" si="3"/>
        <v>0</v>
      </c>
      <c r="F29" s="265">
        <f t="shared" si="4"/>
        <v>0</v>
      </c>
      <c r="G29" s="265">
        <f t="shared" si="5"/>
        <v>0</v>
      </c>
      <c r="H29" s="265">
        <f t="shared" si="6"/>
        <v>0</v>
      </c>
      <c r="I29" s="265">
        <f t="shared" si="7"/>
        <v>0</v>
      </c>
      <c r="J29" s="265">
        <f t="shared" si="8"/>
        <v>0</v>
      </c>
      <c r="K29" s="268" t="str">
        <f t="shared" si="9"/>
        <v/>
      </c>
      <c r="L29" s="174"/>
      <c r="M29" s="175"/>
      <c r="N29" s="175"/>
      <c r="O29" s="175"/>
      <c r="P29" s="175"/>
      <c r="Q29" s="175"/>
      <c r="R29" s="175"/>
      <c r="S29" s="176"/>
      <c r="T29" s="173" t="str">
        <f t="shared" si="10"/>
        <v/>
      </c>
      <c r="U29" s="235"/>
      <c r="V29" s="236"/>
      <c r="W29" s="236"/>
      <c r="X29" s="236"/>
      <c r="Y29" s="236"/>
      <c r="Z29" s="236"/>
      <c r="AA29" s="236"/>
      <c r="AB29" s="237"/>
      <c r="AC29" s="238" t="str">
        <f t="shared" si="11"/>
        <v/>
      </c>
    </row>
    <row r="30" spans="1:29" x14ac:dyDescent="0.4">
      <c r="A30" s="40">
        <f>'様式2(一覧)'!A30</f>
        <v>23</v>
      </c>
      <c r="B30" s="60">
        <f>'様式2(一覧)'!B30</f>
        <v>0</v>
      </c>
      <c r="C30" s="264">
        <f t="shared" si="1"/>
        <v>0</v>
      </c>
      <c r="D30" s="265">
        <f t="shared" si="2"/>
        <v>0</v>
      </c>
      <c r="E30" s="265">
        <f t="shared" si="3"/>
        <v>0</v>
      </c>
      <c r="F30" s="265">
        <f t="shared" si="4"/>
        <v>0</v>
      </c>
      <c r="G30" s="265">
        <f t="shared" si="5"/>
        <v>0</v>
      </c>
      <c r="H30" s="265">
        <f t="shared" si="6"/>
        <v>0</v>
      </c>
      <c r="I30" s="265">
        <f t="shared" si="7"/>
        <v>0</v>
      </c>
      <c r="J30" s="265">
        <f t="shared" si="8"/>
        <v>0</v>
      </c>
      <c r="K30" s="268" t="str">
        <f t="shared" si="9"/>
        <v/>
      </c>
      <c r="L30" s="174"/>
      <c r="M30" s="175"/>
      <c r="N30" s="175"/>
      <c r="O30" s="175"/>
      <c r="P30" s="175"/>
      <c r="Q30" s="175"/>
      <c r="R30" s="175"/>
      <c r="S30" s="176"/>
      <c r="T30" s="173" t="str">
        <f t="shared" si="10"/>
        <v/>
      </c>
      <c r="U30" s="235"/>
      <c r="V30" s="236"/>
      <c r="W30" s="236"/>
      <c r="X30" s="236"/>
      <c r="Y30" s="236"/>
      <c r="Z30" s="236"/>
      <c r="AA30" s="236"/>
      <c r="AB30" s="237"/>
      <c r="AC30" s="238" t="str">
        <f t="shared" si="11"/>
        <v/>
      </c>
    </row>
    <row r="31" spans="1:29" x14ac:dyDescent="0.4">
      <c r="A31" s="40">
        <f>'様式2(一覧)'!A31</f>
        <v>24</v>
      </c>
      <c r="B31" s="60">
        <f>'様式2(一覧)'!B31</f>
        <v>0</v>
      </c>
      <c r="C31" s="264">
        <f t="shared" si="1"/>
        <v>0</v>
      </c>
      <c r="D31" s="265">
        <f t="shared" si="2"/>
        <v>0</v>
      </c>
      <c r="E31" s="265">
        <f t="shared" si="3"/>
        <v>0</v>
      </c>
      <c r="F31" s="265">
        <f t="shared" si="4"/>
        <v>0</v>
      </c>
      <c r="G31" s="265">
        <f t="shared" si="5"/>
        <v>0</v>
      </c>
      <c r="H31" s="265">
        <f t="shared" si="6"/>
        <v>0</v>
      </c>
      <c r="I31" s="265">
        <f t="shared" si="7"/>
        <v>0</v>
      </c>
      <c r="J31" s="265">
        <f t="shared" si="8"/>
        <v>0</v>
      </c>
      <c r="K31" s="268" t="str">
        <f t="shared" si="9"/>
        <v/>
      </c>
      <c r="L31" s="174"/>
      <c r="M31" s="175"/>
      <c r="N31" s="175"/>
      <c r="O31" s="175"/>
      <c r="P31" s="175"/>
      <c r="Q31" s="175"/>
      <c r="R31" s="175"/>
      <c r="S31" s="176"/>
      <c r="T31" s="173" t="str">
        <f t="shared" si="10"/>
        <v/>
      </c>
      <c r="U31" s="235"/>
      <c r="V31" s="236"/>
      <c r="W31" s="236"/>
      <c r="X31" s="236"/>
      <c r="Y31" s="236"/>
      <c r="Z31" s="236"/>
      <c r="AA31" s="236"/>
      <c r="AB31" s="237"/>
      <c r="AC31" s="238" t="str">
        <f t="shared" si="11"/>
        <v/>
      </c>
    </row>
    <row r="32" spans="1:29" x14ac:dyDescent="0.4">
      <c r="A32" s="40">
        <f>'様式2(一覧)'!A32</f>
        <v>25</v>
      </c>
      <c r="B32" s="60">
        <f>'様式2(一覧)'!B32</f>
        <v>0</v>
      </c>
      <c r="C32" s="264">
        <f t="shared" si="1"/>
        <v>0</v>
      </c>
      <c r="D32" s="265">
        <f t="shared" si="2"/>
        <v>0</v>
      </c>
      <c r="E32" s="265">
        <f t="shared" si="3"/>
        <v>0</v>
      </c>
      <c r="F32" s="265">
        <f t="shared" si="4"/>
        <v>0</v>
      </c>
      <c r="G32" s="265">
        <f t="shared" si="5"/>
        <v>0</v>
      </c>
      <c r="H32" s="265">
        <f t="shared" si="6"/>
        <v>0</v>
      </c>
      <c r="I32" s="265">
        <f t="shared" si="7"/>
        <v>0</v>
      </c>
      <c r="J32" s="265">
        <f t="shared" si="8"/>
        <v>0</v>
      </c>
      <c r="K32" s="268" t="str">
        <f t="shared" si="9"/>
        <v/>
      </c>
      <c r="L32" s="174"/>
      <c r="M32" s="175"/>
      <c r="N32" s="175"/>
      <c r="O32" s="175"/>
      <c r="P32" s="175"/>
      <c r="Q32" s="175"/>
      <c r="R32" s="175"/>
      <c r="S32" s="176"/>
      <c r="T32" s="173" t="str">
        <f t="shared" si="10"/>
        <v/>
      </c>
      <c r="U32" s="235"/>
      <c r="V32" s="236"/>
      <c r="W32" s="236"/>
      <c r="X32" s="236"/>
      <c r="Y32" s="236"/>
      <c r="Z32" s="236"/>
      <c r="AA32" s="236"/>
      <c r="AB32" s="237"/>
      <c r="AC32" s="238" t="str">
        <f t="shared" si="11"/>
        <v/>
      </c>
    </row>
    <row r="33" spans="1:29" x14ac:dyDescent="0.4">
      <c r="A33" s="233">
        <f>'様式2(一覧)'!A33</f>
        <v>26</v>
      </c>
      <c r="B33" s="234">
        <f>'様式2(一覧)'!B33</f>
        <v>0</v>
      </c>
      <c r="C33" s="264">
        <f t="shared" si="1"/>
        <v>0</v>
      </c>
      <c r="D33" s="265">
        <f t="shared" si="2"/>
        <v>0</v>
      </c>
      <c r="E33" s="265">
        <f t="shared" si="3"/>
        <v>0</v>
      </c>
      <c r="F33" s="265">
        <f t="shared" si="4"/>
        <v>0</v>
      </c>
      <c r="G33" s="265">
        <f t="shared" si="5"/>
        <v>0</v>
      </c>
      <c r="H33" s="265">
        <f t="shared" si="6"/>
        <v>0</v>
      </c>
      <c r="I33" s="265">
        <f t="shared" si="7"/>
        <v>0</v>
      </c>
      <c r="J33" s="265">
        <f t="shared" si="8"/>
        <v>0</v>
      </c>
      <c r="K33" s="268" t="str">
        <f t="shared" si="9"/>
        <v/>
      </c>
      <c r="L33" s="174"/>
      <c r="M33" s="175"/>
      <c r="N33" s="175"/>
      <c r="O33" s="175"/>
      <c r="P33" s="175"/>
      <c r="Q33" s="175"/>
      <c r="R33" s="175"/>
      <c r="S33" s="176"/>
      <c r="T33" s="173" t="str">
        <f t="shared" si="10"/>
        <v/>
      </c>
      <c r="U33" s="235"/>
      <c r="V33" s="236"/>
      <c r="W33" s="236"/>
      <c r="X33" s="236"/>
      <c r="Y33" s="236"/>
      <c r="Z33" s="236"/>
      <c r="AA33" s="236"/>
      <c r="AB33" s="237"/>
      <c r="AC33" s="238" t="str">
        <f t="shared" si="11"/>
        <v/>
      </c>
    </row>
    <row r="34" spans="1:29" x14ac:dyDescent="0.4">
      <c r="A34" s="40">
        <f>'様式2(一覧)'!A34</f>
        <v>27</v>
      </c>
      <c r="B34" s="60">
        <f>'様式2(一覧)'!B34</f>
        <v>0</v>
      </c>
      <c r="C34" s="264">
        <f t="shared" si="1"/>
        <v>0</v>
      </c>
      <c r="D34" s="265">
        <f t="shared" si="2"/>
        <v>0</v>
      </c>
      <c r="E34" s="265">
        <f t="shared" si="3"/>
        <v>0</v>
      </c>
      <c r="F34" s="265">
        <f t="shared" si="4"/>
        <v>0</v>
      </c>
      <c r="G34" s="265">
        <f t="shared" si="5"/>
        <v>0</v>
      </c>
      <c r="H34" s="265">
        <f t="shared" si="6"/>
        <v>0</v>
      </c>
      <c r="I34" s="265">
        <f t="shared" si="7"/>
        <v>0</v>
      </c>
      <c r="J34" s="265">
        <f t="shared" si="8"/>
        <v>0</v>
      </c>
      <c r="K34" s="268" t="str">
        <f t="shared" si="9"/>
        <v/>
      </c>
      <c r="L34" s="174"/>
      <c r="M34" s="175"/>
      <c r="N34" s="175"/>
      <c r="O34" s="175"/>
      <c r="P34" s="175"/>
      <c r="Q34" s="175"/>
      <c r="R34" s="175"/>
      <c r="S34" s="176"/>
      <c r="T34" s="173" t="str">
        <f t="shared" si="10"/>
        <v/>
      </c>
      <c r="U34" s="235"/>
      <c r="V34" s="236"/>
      <c r="W34" s="236"/>
      <c r="X34" s="236"/>
      <c r="Y34" s="236"/>
      <c r="Z34" s="236"/>
      <c r="AA34" s="236"/>
      <c r="AB34" s="237"/>
      <c r="AC34" s="238" t="str">
        <f t="shared" si="11"/>
        <v/>
      </c>
    </row>
    <row r="35" spans="1:29" x14ac:dyDescent="0.4">
      <c r="A35" s="40">
        <f>'様式2(一覧)'!A35</f>
        <v>28</v>
      </c>
      <c r="B35" s="60">
        <f>'様式2(一覧)'!B35</f>
        <v>0</v>
      </c>
      <c r="C35" s="264">
        <f t="shared" si="1"/>
        <v>0</v>
      </c>
      <c r="D35" s="265">
        <f t="shared" si="2"/>
        <v>0</v>
      </c>
      <c r="E35" s="265">
        <f t="shared" si="3"/>
        <v>0</v>
      </c>
      <c r="F35" s="265">
        <f t="shared" si="4"/>
        <v>0</v>
      </c>
      <c r="G35" s="265">
        <f t="shared" si="5"/>
        <v>0</v>
      </c>
      <c r="H35" s="265">
        <f t="shared" si="6"/>
        <v>0</v>
      </c>
      <c r="I35" s="265">
        <f t="shared" si="7"/>
        <v>0</v>
      </c>
      <c r="J35" s="265">
        <f t="shared" si="8"/>
        <v>0</v>
      </c>
      <c r="K35" s="268" t="str">
        <f t="shared" si="9"/>
        <v/>
      </c>
      <c r="L35" s="174"/>
      <c r="M35" s="175"/>
      <c r="N35" s="175"/>
      <c r="O35" s="175"/>
      <c r="P35" s="175"/>
      <c r="Q35" s="175"/>
      <c r="R35" s="175"/>
      <c r="S35" s="176"/>
      <c r="T35" s="173" t="str">
        <f t="shared" si="10"/>
        <v/>
      </c>
      <c r="U35" s="235"/>
      <c r="V35" s="236"/>
      <c r="W35" s="236"/>
      <c r="X35" s="236"/>
      <c r="Y35" s="236"/>
      <c r="Z35" s="236"/>
      <c r="AA35" s="236"/>
      <c r="AB35" s="237"/>
      <c r="AC35" s="238" t="str">
        <f t="shared" si="11"/>
        <v/>
      </c>
    </row>
    <row r="36" spans="1:29" x14ac:dyDescent="0.4">
      <c r="A36" s="16">
        <f>'様式2(一覧)'!A36</f>
        <v>29</v>
      </c>
      <c r="B36" s="141">
        <f>'様式2(一覧)'!B36</f>
        <v>0</v>
      </c>
      <c r="C36" s="264">
        <f t="shared" si="1"/>
        <v>0</v>
      </c>
      <c r="D36" s="265">
        <f t="shared" si="2"/>
        <v>0</v>
      </c>
      <c r="E36" s="265">
        <f t="shared" si="3"/>
        <v>0</v>
      </c>
      <c r="F36" s="265">
        <f t="shared" si="4"/>
        <v>0</v>
      </c>
      <c r="G36" s="265">
        <f t="shared" si="5"/>
        <v>0</v>
      </c>
      <c r="H36" s="265">
        <f t="shared" si="6"/>
        <v>0</v>
      </c>
      <c r="I36" s="265">
        <f t="shared" si="7"/>
        <v>0</v>
      </c>
      <c r="J36" s="265">
        <f t="shared" si="8"/>
        <v>0</v>
      </c>
      <c r="K36" s="268" t="str">
        <f t="shared" si="9"/>
        <v/>
      </c>
      <c r="L36" s="174"/>
      <c r="M36" s="175"/>
      <c r="N36" s="175"/>
      <c r="O36" s="175"/>
      <c r="P36" s="175"/>
      <c r="Q36" s="175"/>
      <c r="R36" s="175"/>
      <c r="S36" s="176"/>
      <c r="T36" s="173" t="str">
        <f t="shared" si="10"/>
        <v/>
      </c>
      <c r="U36" s="235"/>
      <c r="V36" s="236"/>
      <c r="W36" s="236"/>
      <c r="X36" s="236"/>
      <c r="Y36" s="236"/>
      <c r="Z36" s="236"/>
      <c r="AA36" s="236"/>
      <c r="AB36" s="237"/>
      <c r="AC36" s="238" t="str">
        <f t="shared" si="11"/>
        <v/>
      </c>
    </row>
    <row r="37" spans="1:29" x14ac:dyDescent="0.4">
      <c r="A37" s="16">
        <f>'様式2(一覧)'!A37</f>
        <v>30</v>
      </c>
      <c r="B37" s="141">
        <f>'様式2(一覧)'!B37</f>
        <v>0</v>
      </c>
      <c r="C37" s="264">
        <f t="shared" si="1"/>
        <v>0</v>
      </c>
      <c r="D37" s="265">
        <f t="shared" si="2"/>
        <v>0</v>
      </c>
      <c r="E37" s="265">
        <f t="shared" si="3"/>
        <v>0</v>
      </c>
      <c r="F37" s="265">
        <f t="shared" si="4"/>
        <v>0</v>
      </c>
      <c r="G37" s="265">
        <f t="shared" si="5"/>
        <v>0</v>
      </c>
      <c r="H37" s="265">
        <f t="shared" si="6"/>
        <v>0</v>
      </c>
      <c r="I37" s="265">
        <f t="shared" si="7"/>
        <v>0</v>
      </c>
      <c r="J37" s="265">
        <f t="shared" si="8"/>
        <v>0</v>
      </c>
      <c r="K37" s="268" t="str">
        <f t="shared" si="9"/>
        <v/>
      </c>
      <c r="L37" s="174"/>
      <c r="M37" s="175"/>
      <c r="N37" s="175"/>
      <c r="O37" s="175"/>
      <c r="P37" s="175"/>
      <c r="Q37" s="175"/>
      <c r="R37" s="175"/>
      <c r="S37" s="176"/>
      <c r="T37" s="173" t="str">
        <f t="shared" si="10"/>
        <v/>
      </c>
      <c r="U37" s="235"/>
      <c r="V37" s="236"/>
      <c r="W37" s="236"/>
      <c r="X37" s="236"/>
      <c r="Y37" s="236"/>
      <c r="Z37" s="236"/>
      <c r="AA37" s="236"/>
      <c r="AB37" s="237"/>
      <c r="AC37" s="238" t="str">
        <f t="shared" si="11"/>
        <v/>
      </c>
    </row>
    <row r="38" spans="1:29" x14ac:dyDescent="0.4">
      <c r="A38" s="16">
        <f>'様式2(一覧)'!A38</f>
        <v>31</v>
      </c>
      <c r="B38" s="141">
        <f>'様式2(一覧)'!B38</f>
        <v>0</v>
      </c>
      <c r="C38" s="264">
        <f t="shared" si="1"/>
        <v>0</v>
      </c>
      <c r="D38" s="265">
        <f t="shared" si="2"/>
        <v>0</v>
      </c>
      <c r="E38" s="265">
        <f t="shared" si="3"/>
        <v>0</v>
      </c>
      <c r="F38" s="265">
        <f t="shared" si="4"/>
        <v>0</v>
      </c>
      <c r="G38" s="265">
        <f t="shared" si="5"/>
        <v>0</v>
      </c>
      <c r="H38" s="265">
        <f t="shared" si="6"/>
        <v>0</v>
      </c>
      <c r="I38" s="265">
        <f t="shared" si="7"/>
        <v>0</v>
      </c>
      <c r="J38" s="265">
        <f t="shared" si="8"/>
        <v>0</v>
      </c>
      <c r="K38" s="269" t="str">
        <f t="shared" si="9"/>
        <v/>
      </c>
      <c r="L38" s="174"/>
      <c r="M38" s="175"/>
      <c r="N38" s="175"/>
      <c r="O38" s="175"/>
      <c r="P38" s="175"/>
      <c r="Q38" s="175"/>
      <c r="R38" s="175"/>
      <c r="S38" s="176"/>
      <c r="T38" s="173" t="str">
        <f t="shared" si="10"/>
        <v/>
      </c>
      <c r="U38" s="235"/>
      <c r="V38" s="236"/>
      <c r="W38" s="236"/>
      <c r="X38" s="236"/>
      <c r="Y38" s="236"/>
      <c r="Z38" s="236"/>
      <c r="AA38" s="236"/>
      <c r="AB38" s="237"/>
      <c r="AC38" s="238" t="str">
        <f t="shared" si="11"/>
        <v/>
      </c>
    </row>
    <row r="39" spans="1:29" x14ac:dyDescent="0.4">
      <c r="A39" s="16">
        <f>'様式2(一覧)'!A39</f>
        <v>32</v>
      </c>
      <c r="B39" s="141">
        <f>'様式2(一覧)'!B39</f>
        <v>0</v>
      </c>
      <c r="C39" s="264">
        <f t="shared" si="1"/>
        <v>0</v>
      </c>
      <c r="D39" s="265">
        <f t="shared" si="2"/>
        <v>0</v>
      </c>
      <c r="E39" s="265">
        <f t="shared" si="3"/>
        <v>0</v>
      </c>
      <c r="F39" s="265">
        <f t="shared" si="4"/>
        <v>0</v>
      </c>
      <c r="G39" s="265">
        <f t="shared" si="5"/>
        <v>0</v>
      </c>
      <c r="H39" s="265">
        <f t="shared" si="6"/>
        <v>0</v>
      </c>
      <c r="I39" s="265">
        <f t="shared" si="7"/>
        <v>0</v>
      </c>
      <c r="J39" s="265">
        <f t="shared" si="8"/>
        <v>0</v>
      </c>
      <c r="K39" s="269" t="str">
        <f t="shared" si="9"/>
        <v/>
      </c>
      <c r="L39" s="174"/>
      <c r="M39" s="175"/>
      <c r="N39" s="175"/>
      <c r="O39" s="175"/>
      <c r="P39" s="175"/>
      <c r="Q39" s="175"/>
      <c r="R39" s="175"/>
      <c r="S39" s="176"/>
      <c r="T39" s="173" t="str">
        <f t="shared" si="10"/>
        <v/>
      </c>
      <c r="U39" s="235"/>
      <c r="V39" s="236"/>
      <c r="W39" s="236"/>
      <c r="X39" s="236"/>
      <c r="Y39" s="236"/>
      <c r="Z39" s="236"/>
      <c r="AA39" s="236"/>
      <c r="AB39" s="237"/>
      <c r="AC39" s="238" t="str">
        <f t="shared" si="11"/>
        <v/>
      </c>
    </row>
    <row r="40" spans="1:29" x14ac:dyDescent="0.4">
      <c r="A40" s="16">
        <f>'様式2(一覧)'!A40</f>
        <v>33</v>
      </c>
      <c r="B40" s="141">
        <f>'様式2(一覧)'!B40</f>
        <v>0</v>
      </c>
      <c r="C40" s="264">
        <f t="shared" si="1"/>
        <v>0</v>
      </c>
      <c r="D40" s="265">
        <f t="shared" si="2"/>
        <v>0</v>
      </c>
      <c r="E40" s="265">
        <f t="shared" si="3"/>
        <v>0</v>
      </c>
      <c r="F40" s="265">
        <f t="shared" si="4"/>
        <v>0</v>
      </c>
      <c r="G40" s="265">
        <f t="shared" si="5"/>
        <v>0</v>
      </c>
      <c r="H40" s="265">
        <f t="shared" si="6"/>
        <v>0</v>
      </c>
      <c r="I40" s="265">
        <f t="shared" si="7"/>
        <v>0</v>
      </c>
      <c r="J40" s="265">
        <f t="shared" si="8"/>
        <v>0</v>
      </c>
      <c r="K40" s="269" t="str">
        <f t="shared" si="9"/>
        <v/>
      </c>
      <c r="L40" s="174"/>
      <c r="M40" s="175"/>
      <c r="N40" s="175"/>
      <c r="O40" s="175"/>
      <c r="P40" s="175"/>
      <c r="Q40" s="175"/>
      <c r="R40" s="175"/>
      <c r="S40" s="175"/>
      <c r="T40" s="173" t="str">
        <f t="shared" si="10"/>
        <v/>
      </c>
      <c r="U40" s="235"/>
      <c r="V40" s="236"/>
      <c r="W40" s="236"/>
      <c r="X40" s="236"/>
      <c r="Y40" s="236"/>
      <c r="Z40" s="236"/>
      <c r="AA40" s="236"/>
      <c r="AB40" s="236"/>
      <c r="AC40" s="238" t="str">
        <f t="shared" si="11"/>
        <v/>
      </c>
    </row>
    <row r="41" spans="1:29" x14ac:dyDescent="0.4">
      <c r="A41" s="16">
        <f>'様式2(一覧)'!A41</f>
        <v>34</v>
      </c>
      <c r="B41" s="141">
        <f>'様式2(一覧)'!B41</f>
        <v>0</v>
      </c>
      <c r="C41" s="264">
        <f t="shared" si="1"/>
        <v>0</v>
      </c>
      <c r="D41" s="265">
        <f t="shared" si="2"/>
        <v>0</v>
      </c>
      <c r="E41" s="265">
        <f t="shared" si="3"/>
        <v>0</v>
      </c>
      <c r="F41" s="265">
        <f t="shared" si="4"/>
        <v>0</v>
      </c>
      <c r="G41" s="265">
        <f t="shared" si="5"/>
        <v>0</v>
      </c>
      <c r="H41" s="265">
        <f t="shared" si="6"/>
        <v>0</v>
      </c>
      <c r="I41" s="265">
        <f t="shared" si="7"/>
        <v>0</v>
      </c>
      <c r="J41" s="265">
        <f t="shared" si="8"/>
        <v>0</v>
      </c>
      <c r="K41" s="269" t="str">
        <f t="shared" si="9"/>
        <v/>
      </c>
      <c r="L41" s="174"/>
      <c r="M41" s="175"/>
      <c r="N41" s="175"/>
      <c r="O41" s="175"/>
      <c r="P41" s="175"/>
      <c r="Q41" s="175"/>
      <c r="R41" s="175"/>
      <c r="S41" s="175"/>
      <c r="T41" s="173" t="str">
        <f t="shared" si="10"/>
        <v/>
      </c>
      <c r="U41" s="235"/>
      <c r="V41" s="236"/>
      <c r="W41" s="236"/>
      <c r="X41" s="236"/>
      <c r="Y41" s="236"/>
      <c r="Z41" s="236"/>
      <c r="AA41" s="236"/>
      <c r="AB41" s="236"/>
      <c r="AC41" s="238" t="str">
        <f t="shared" si="11"/>
        <v/>
      </c>
    </row>
    <row r="42" spans="1:29" x14ac:dyDescent="0.4">
      <c r="A42" s="16">
        <f>'様式2(一覧)'!A42</f>
        <v>35</v>
      </c>
      <c r="B42" s="141">
        <f>'様式2(一覧)'!B42</f>
        <v>0</v>
      </c>
      <c r="C42" s="264">
        <f t="shared" si="1"/>
        <v>0</v>
      </c>
      <c r="D42" s="265">
        <f t="shared" si="2"/>
        <v>0</v>
      </c>
      <c r="E42" s="265">
        <f t="shared" si="3"/>
        <v>0</v>
      </c>
      <c r="F42" s="265">
        <f t="shared" si="4"/>
        <v>0</v>
      </c>
      <c r="G42" s="265">
        <f t="shared" si="5"/>
        <v>0</v>
      </c>
      <c r="H42" s="265">
        <f t="shared" si="6"/>
        <v>0</v>
      </c>
      <c r="I42" s="265">
        <f t="shared" si="7"/>
        <v>0</v>
      </c>
      <c r="J42" s="265">
        <f t="shared" si="8"/>
        <v>0</v>
      </c>
      <c r="K42" s="269" t="str">
        <f t="shared" si="9"/>
        <v/>
      </c>
      <c r="L42" s="174"/>
      <c r="M42" s="175"/>
      <c r="N42" s="175"/>
      <c r="O42" s="175"/>
      <c r="P42" s="175"/>
      <c r="Q42" s="175"/>
      <c r="R42" s="175"/>
      <c r="S42" s="175"/>
      <c r="T42" s="173" t="str">
        <f t="shared" si="10"/>
        <v/>
      </c>
      <c r="U42" s="235"/>
      <c r="V42" s="236"/>
      <c r="W42" s="236"/>
      <c r="X42" s="236"/>
      <c r="Y42" s="236"/>
      <c r="Z42" s="236"/>
      <c r="AA42" s="236"/>
      <c r="AB42" s="236"/>
      <c r="AC42" s="238" t="str">
        <f t="shared" si="11"/>
        <v/>
      </c>
    </row>
    <row r="43" spans="1:29" x14ac:dyDescent="0.4">
      <c r="A43" s="16">
        <f>'様式2(一覧)'!A43</f>
        <v>36</v>
      </c>
      <c r="B43" s="141">
        <f>'様式2(一覧)'!B43</f>
        <v>0</v>
      </c>
      <c r="C43" s="264">
        <f t="shared" si="1"/>
        <v>0</v>
      </c>
      <c r="D43" s="265">
        <f t="shared" si="2"/>
        <v>0</v>
      </c>
      <c r="E43" s="265">
        <f t="shared" si="3"/>
        <v>0</v>
      </c>
      <c r="F43" s="265">
        <f t="shared" si="4"/>
        <v>0</v>
      </c>
      <c r="G43" s="265">
        <f t="shared" si="5"/>
        <v>0</v>
      </c>
      <c r="H43" s="265">
        <f t="shared" si="6"/>
        <v>0</v>
      </c>
      <c r="I43" s="265">
        <f t="shared" si="7"/>
        <v>0</v>
      </c>
      <c r="J43" s="265">
        <f t="shared" si="8"/>
        <v>0</v>
      </c>
      <c r="K43" s="269" t="str">
        <f t="shared" si="9"/>
        <v/>
      </c>
      <c r="L43" s="174"/>
      <c r="M43" s="175"/>
      <c r="N43" s="175"/>
      <c r="O43" s="175"/>
      <c r="P43" s="175"/>
      <c r="Q43" s="175"/>
      <c r="R43" s="175"/>
      <c r="S43" s="175"/>
      <c r="T43" s="173" t="str">
        <f t="shared" si="10"/>
        <v/>
      </c>
      <c r="U43" s="235"/>
      <c r="V43" s="236"/>
      <c r="W43" s="236"/>
      <c r="X43" s="236"/>
      <c r="Y43" s="236"/>
      <c r="Z43" s="236"/>
      <c r="AA43" s="236"/>
      <c r="AB43" s="236"/>
      <c r="AC43" s="238" t="str">
        <f t="shared" si="11"/>
        <v/>
      </c>
    </row>
    <row r="44" spans="1:29" x14ac:dyDescent="0.4">
      <c r="A44" s="16">
        <f>'様式2(一覧)'!A44</f>
        <v>37</v>
      </c>
      <c r="B44" s="141">
        <f>'様式2(一覧)'!B44</f>
        <v>0</v>
      </c>
      <c r="C44" s="264">
        <f t="shared" si="1"/>
        <v>0</v>
      </c>
      <c r="D44" s="265">
        <f t="shared" si="2"/>
        <v>0</v>
      </c>
      <c r="E44" s="265">
        <f t="shared" si="3"/>
        <v>0</v>
      </c>
      <c r="F44" s="265">
        <f t="shared" si="4"/>
        <v>0</v>
      </c>
      <c r="G44" s="265">
        <f t="shared" si="5"/>
        <v>0</v>
      </c>
      <c r="H44" s="265">
        <f t="shared" si="6"/>
        <v>0</v>
      </c>
      <c r="I44" s="265">
        <f t="shared" si="7"/>
        <v>0</v>
      </c>
      <c r="J44" s="265">
        <f t="shared" si="8"/>
        <v>0</v>
      </c>
      <c r="K44" s="269" t="str">
        <f t="shared" si="9"/>
        <v/>
      </c>
      <c r="L44" s="174"/>
      <c r="M44" s="175"/>
      <c r="N44" s="175"/>
      <c r="O44" s="175"/>
      <c r="P44" s="175"/>
      <c r="Q44" s="175"/>
      <c r="R44" s="175"/>
      <c r="S44" s="175"/>
      <c r="T44" s="173" t="str">
        <f t="shared" si="10"/>
        <v/>
      </c>
      <c r="U44" s="235"/>
      <c r="V44" s="236"/>
      <c r="W44" s="236"/>
      <c r="X44" s="236"/>
      <c r="Y44" s="236"/>
      <c r="Z44" s="236"/>
      <c r="AA44" s="236"/>
      <c r="AB44" s="236"/>
      <c r="AC44" s="238" t="str">
        <f t="shared" si="11"/>
        <v/>
      </c>
    </row>
    <row r="45" spans="1:29" x14ac:dyDescent="0.4">
      <c r="A45" s="16">
        <f>'様式2(一覧)'!A45</f>
        <v>38</v>
      </c>
      <c r="B45" s="141">
        <f>'様式2(一覧)'!B45</f>
        <v>0</v>
      </c>
      <c r="C45" s="264">
        <f t="shared" si="1"/>
        <v>0</v>
      </c>
      <c r="D45" s="265">
        <f t="shared" si="2"/>
        <v>0</v>
      </c>
      <c r="E45" s="265">
        <f t="shared" si="3"/>
        <v>0</v>
      </c>
      <c r="F45" s="265">
        <f t="shared" si="4"/>
        <v>0</v>
      </c>
      <c r="G45" s="265">
        <f t="shared" si="5"/>
        <v>0</v>
      </c>
      <c r="H45" s="265">
        <f t="shared" si="6"/>
        <v>0</v>
      </c>
      <c r="I45" s="265">
        <f t="shared" si="7"/>
        <v>0</v>
      </c>
      <c r="J45" s="265">
        <f t="shared" si="8"/>
        <v>0</v>
      </c>
      <c r="K45" s="269" t="str">
        <f t="shared" si="9"/>
        <v/>
      </c>
      <c r="L45" s="174"/>
      <c r="M45" s="175"/>
      <c r="N45" s="175"/>
      <c r="O45" s="175"/>
      <c r="P45" s="175"/>
      <c r="Q45" s="175"/>
      <c r="R45" s="175"/>
      <c r="S45" s="175"/>
      <c r="T45" s="173" t="str">
        <f t="shared" si="10"/>
        <v/>
      </c>
      <c r="U45" s="235"/>
      <c r="V45" s="236"/>
      <c r="W45" s="236"/>
      <c r="X45" s="236"/>
      <c r="Y45" s="236"/>
      <c r="Z45" s="236"/>
      <c r="AA45" s="236"/>
      <c r="AB45" s="236"/>
      <c r="AC45" s="238" t="str">
        <f t="shared" si="11"/>
        <v/>
      </c>
    </row>
    <row r="46" spans="1:29" x14ac:dyDescent="0.4">
      <c r="A46" s="16">
        <f>'様式2(一覧)'!A46</f>
        <v>39</v>
      </c>
      <c r="B46" s="141">
        <f>'様式2(一覧)'!B46</f>
        <v>0</v>
      </c>
      <c r="C46" s="264">
        <f t="shared" si="1"/>
        <v>0</v>
      </c>
      <c r="D46" s="265">
        <f t="shared" si="2"/>
        <v>0</v>
      </c>
      <c r="E46" s="265">
        <f t="shared" si="3"/>
        <v>0</v>
      </c>
      <c r="F46" s="265">
        <f t="shared" si="4"/>
        <v>0</v>
      </c>
      <c r="G46" s="265">
        <f t="shared" si="5"/>
        <v>0</v>
      </c>
      <c r="H46" s="265">
        <f t="shared" si="6"/>
        <v>0</v>
      </c>
      <c r="I46" s="265">
        <f t="shared" si="7"/>
        <v>0</v>
      </c>
      <c r="J46" s="265">
        <f t="shared" si="8"/>
        <v>0</v>
      </c>
      <c r="K46" s="269" t="str">
        <f t="shared" si="9"/>
        <v/>
      </c>
      <c r="L46" s="174"/>
      <c r="M46" s="175"/>
      <c r="N46" s="175"/>
      <c r="O46" s="175"/>
      <c r="P46" s="175"/>
      <c r="Q46" s="175"/>
      <c r="R46" s="175"/>
      <c r="S46" s="175"/>
      <c r="T46" s="173" t="str">
        <f t="shared" si="10"/>
        <v/>
      </c>
      <c r="U46" s="235"/>
      <c r="V46" s="236"/>
      <c r="W46" s="236"/>
      <c r="X46" s="236"/>
      <c r="Y46" s="236"/>
      <c r="Z46" s="236"/>
      <c r="AA46" s="236"/>
      <c r="AB46" s="236"/>
      <c r="AC46" s="238" t="str">
        <f t="shared" si="11"/>
        <v/>
      </c>
    </row>
    <row r="47" spans="1:29" x14ac:dyDescent="0.4">
      <c r="A47" s="16">
        <f>'様式2(一覧)'!A47</f>
        <v>40</v>
      </c>
      <c r="B47" s="141">
        <f>'様式2(一覧)'!B47</f>
        <v>0</v>
      </c>
      <c r="C47" s="264">
        <f t="shared" si="1"/>
        <v>0</v>
      </c>
      <c r="D47" s="265">
        <f t="shared" si="2"/>
        <v>0</v>
      </c>
      <c r="E47" s="265">
        <f t="shared" si="3"/>
        <v>0</v>
      </c>
      <c r="F47" s="265">
        <f t="shared" si="4"/>
        <v>0</v>
      </c>
      <c r="G47" s="265">
        <f t="shared" si="5"/>
        <v>0</v>
      </c>
      <c r="H47" s="265">
        <f t="shared" si="6"/>
        <v>0</v>
      </c>
      <c r="I47" s="265">
        <f t="shared" si="7"/>
        <v>0</v>
      </c>
      <c r="J47" s="265">
        <f t="shared" si="8"/>
        <v>0</v>
      </c>
      <c r="K47" s="269" t="str">
        <f t="shared" si="9"/>
        <v/>
      </c>
      <c r="L47" s="174"/>
      <c r="M47" s="175"/>
      <c r="N47" s="175"/>
      <c r="O47" s="175"/>
      <c r="P47" s="175"/>
      <c r="Q47" s="175"/>
      <c r="R47" s="175"/>
      <c r="S47" s="175"/>
      <c r="T47" s="173" t="str">
        <f t="shared" si="10"/>
        <v/>
      </c>
      <c r="U47" s="235"/>
      <c r="V47" s="236"/>
      <c r="W47" s="236"/>
      <c r="X47" s="236"/>
      <c r="Y47" s="236"/>
      <c r="Z47" s="236"/>
      <c r="AA47" s="236"/>
      <c r="AB47" s="236"/>
      <c r="AC47" s="238" t="str">
        <f t="shared" si="11"/>
        <v/>
      </c>
    </row>
    <row r="48" spans="1:29" x14ac:dyDescent="0.4">
      <c r="A48" s="16">
        <f>'様式2(一覧)'!A48</f>
        <v>41</v>
      </c>
      <c r="B48" s="141">
        <f>'様式2(一覧)'!B48</f>
        <v>0</v>
      </c>
      <c r="C48" s="264">
        <f t="shared" si="1"/>
        <v>0</v>
      </c>
      <c r="D48" s="265">
        <f t="shared" si="2"/>
        <v>0</v>
      </c>
      <c r="E48" s="265">
        <f t="shared" si="3"/>
        <v>0</v>
      </c>
      <c r="F48" s="265">
        <f t="shared" si="4"/>
        <v>0</v>
      </c>
      <c r="G48" s="265">
        <f t="shared" si="5"/>
        <v>0</v>
      </c>
      <c r="H48" s="265">
        <f t="shared" si="6"/>
        <v>0</v>
      </c>
      <c r="I48" s="265">
        <f t="shared" si="7"/>
        <v>0</v>
      </c>
      <c r="J48" s="265">
        <f t="shared" si="8"/>
        <v>0</v>
      </c>
      <c r="K48" s="269" t="str">
        <f t="shared" si="9"/>
        <v/>
      </c>
      <c r="L48" s="174"/>
      <c r="M48" s="175"/>
      <c r="N48" s="175"/>
      <c r="O48" s="175"/>
      <c r="P48" s="175"/>
      <c r="Q48" s="175"/>
      <c r="R48" s="175"/>
      <c r="S48" s="175"/>
      <c r="T48" s="173" t="str">
        <f t="shared" si="10"/>
        <v/>
      </c>
      <c r="U48" s="235"/>
      <c r="V48" s="236"/>
      <c r="W48" s="236"/>
      <c r="X48" s="236"/>
      <c r="Y48" s="236"/>
      <c r="Z48" s="236"/>
      <c r="AA48" s="236"/>
      <c r="AB48" s="236"/>
      <c r="AC48" s="238" t="str">
        <f t="shared" si="11"/>
        <v/>
      </c>
    </row>
    <row r="49" spans="1:29" x14ac:dyDescent="0.4">
      <c r="A49" s="16">
        <f>'様式2(一覧)'!A49</f>
        <v>42</v>
      </c>
      <c r="B49" s="141">
        <f>'様式2(一覧)'!B49</f>
        <v>0</v>
      </c>
      <c r="C49" s="264">
        <f t="shared" si="1"/>
        <v>0</v>
      </c>
      <c r="D49" s="265">
        <f t="shared" si="2"/>
        <v>0</v>
      </c>
      <c r="E49" s="265">
        <f t="shared" si="3"/>
        <v>0</v>
      </c>
      <c r="F49" s="265">
        <f t="shared" si="4"/>
        <v>0</v>
      </c>
      <c r="G49" s="265">
        <f t="shared" si="5"/>
        <v>0</v>
      </c>
      <c r="H49" s="265">
        <f t="shared" si="6"/>
        <v>0</v>
      </c>
      <c r="I49" s="265">
        <f t="shared" si="7"/>
        <v>0</v>
      </c>
      <c r="J49" s="265">
        <f t="shared" si="8"/>
        <v>0</v>
      </c>
      <c r="K49" s="269" t="str">
        <f t="shared" si="9"/>
        <v/>
      </c>
      <c r="L49" s="174"/>
      <c r="M49" s="175"/>
      <c r="N49" s="175"/>
      <c r="O49" s="175"/>
      <c r="P49" s="175"/>
      <c r="Q49" s="175"/>
      <c r="R49" s="175"/>
      <c r="S49" s="175"/>
      <c r="T49" s="173" t="str">
        <f t="shared" si="10"/>
        <v/>
      </c>
      <c r="U49" s="235"/>
      <c r="V49" s="236"/>
      <c r="W49" s="236"/>
      <c r="X49" s="236"/>
      <c r="Y49" s="236"/>
      <c r="Z49" s="236"/>
      <c r="AA49" s="236"/>
      <c r="AB49" s="236"/>
      <c r="AC49" s="238" t="str">
        <f t="shared" si="11"/>
        <v/>
      </c>
    </row>
    <row r="50" spans="1:29" x14ac:dyDescent="0.4">
      <c r="A50" s="16">
        <f>'様式2(一覧)'!A50</f>
        <v>43</v>
      </c>
      <c r="B50" s="141">
        <f>'様式2(一覧)'!B50</f>
        <v>0</v>
      </c>
      <c r="C50" s="264">
        <f t="shared" si="1"/>
        <v>0</v>
      </c>
      <c r="D50" s="265">
        <f t="shared" si="2"/>
        <v>0</v>
      </c>
      <c r="E50" s="265">
        <f t="shared" si="3"/>
        <v>0</v>
      </c>
      <c r="F50" s="265">
        <f t="shared" si="4"/>
        <v>0</v>
      </c>
      <c r="G50" s="265">
        <f t="shared" si="5"/>
        <v>0</v>
      </c>
      <c r="H50" s="265">
        <f t="shared" si="6"/>
        <v>0</v>
      </c>
      <c r="I50" s="265">
        <f t="shared" si="7"/>
        <v>0</v>
      </c>
      <c r="J50" s="265">
        <f t="shared" si="8"/>
        <v>0</v>
      </c>
      <c r="K50" s="269" t="str">
        <f t="shared" si="9"/>
        <v/>
      </c>
      <c r="L50" s="174"/>
      <c r="M50" s="175"/>
      <c r="N50" s="175"/>
      <c r="O50" s="175"/>
      <c r="P50" s="175"/>
      <c r="Q50" s="175"/>
      <c r="R50" s="175"/>
      <c r="S50" s="175"/>
      <c r="T50" s="173" t="str">
        <f t="shared" si="10"/>
        <v/>
      </c>
      <c r="U50" s="235"/>
      <c r="V50" s="236"/>
      <c r="W50" s="236"/>
      <c r="X50" s="236"/>
      <c r="Y50" s="236"/>
      <c r="Z50" s="236"/>
      <c r="AA50" s="236"/>
      <c r="AB50" s="236"/>
      <c r="AC50" s="238" t="str">
        <f t="shared" si="11"/>
        <v/>
      </c>
    </row>
    <row r="51" spans="1:29" x14ac:dyDescent="0.4">
      <c r="A51" s="16">
        <f>'様式2(一覧)'!A51</f>
        <v>44</v>
      </c>
      <c r="B51" s="141">
        <f>'様式2(一覧)'!B51</f>
        <v>0</v>
      </c>
      <c r="C51" s="264">
        <f t="shared" si="1"/>
        <v>0</v>
      </c>
      <c r="D51" s="265">
        <f t="shared" si="2"/>
        <v>0</v>
      </c>
      <c r="E51" s="265">
        <f t="shared" si="3"/>
        <v>0</v>
      </c>
      <c r="F51" s="265">
        <f t="shared" si="4"/>
        <v>0</v>
      </c>
      <c r="G51" s="265">
        <f t="shared" si="5"/>
        <v>0</v>
      </c>
      <c r="H51" s="265">
        <f t="shared" si="6"/>
        <v>0</v>
      </c>
      <c r="I51" s="265">
        <f t="shared" si="7"/>
        <v>0</v>
      </c>
      <c r="J51" s="265">
        <f t="shared" si="8"/>
        <v>0</v>
      </c>
      <c r="K51" s="269" t="str">
        <f t="shared" si="9"/>
        <v/>
      </c>
      <c r="L51" s="174"/>
      <c r="M51" s="175"/>
      <c r="N51" s="175"/>
      <c r="O51" s="175"/>
      <c r="P51" s="175"/>
      <c r="Q51" s="175"/>
      <c r="R51" s="175"/>
      <c r="S51" s="175"/>
      <c r="T51" s="173" t="str">
        <f t="shared" si="10"/>
        <v/>
      </c>
      <c r="U51" s="235"/>
      <c r="V51" s="236"/>
      <c r="W51" s="236"/>
      <c r="X51" s="236"/>
      <c r="Y51" s="236"/>
      <c r="Z51" s="236"/>
      <c r="AA51" s="236"/>
      <c r="AB51" s="236"/>
      <c r="AC51" s="238" t="str">
        <f t="shared" si="11"/>
        <v/>
      </c>
    </row>
    <row r="52" spans="1:29" x14ac:dyDescent="0.4">
      <c r="A52" s="16">
        <f>'様式2(一覧)'!A52</f>
        <v>45</v>
      </c>
      <c r="B52" s="141">
        <f>'様式2(一覧)'!B52</f>
        <v>0</v>
      </c>
      <c r="C52" s="264">
        <f t="shared" si="1"/>
        <v>0</v>
      </c>
      <c r="D52" s="265">
        <f t="shared" si="2"/>
        <v>0</v>
      </c>
      <c r="E52" s="265">
        <f t="shared" si="3"/>
        <v>0</v>
      </c>
      <c r="F52" s="265">
        <f t="shared" si="4"/>
        <v>0</v>
      </c>
      <c r="G52" s="265">
        <f t="shared" si="5"/>
        <v>0</v>
      </c>
      <c r="H52" s="265">
        <f t="shared" si="6"/>
        <v>0</v>
      </c>
      <c r="I52" s="265">
        <f t="shared" si="7"/>
        <v>0</v>
      </c>
      <c r="J52" s="265">
        <f t="shared" si="8"/>
        <v>0</v>
      </c>
      <c r="K52" s="269" t="str">
        <f t="shared" si="9"/>
        <v/>
      </c>
      <c r="L52" s="174"/>
      <c r="M52" s="175"/>
      <c r="N52" s="175"/>
      <c r="O52" s="175"/>
      <c r="P52" s="175"/>
      <c r="Q52" s="175"/>
      <c r="R52" s="175"/>
      <c r="S52" s="175"/>
      <c r="T52" s="173" t="str">
        <f t="shared" si="10"/>
        <v/>
      </c>
      <c r="U52" s="235"/>
      <c r="V52" s="236"/>
      <c r="W52" s="236"/>
      <c r="X52" s="236"/>
      <c r="Y52" s="236"/>
      <c r="Z52" s="236"/>
      <c r="AA52" s="236"/>
      <c r="AB52" s="236"/>
      <c r="AC52" s="238" t="str">
        <f t="shared" si="11"/>
        <v/>
      </c>
    </row>
    <row r="53" spans="1:29" x14ac:dyDescent="0.4">
      <c r="A53" s="16">
        <f>'様式2(一覧)'!A53</f>
        <v>46</v>
      </c>
      <c r="B53" s="141">
        <f>'様式2(一覧)'!B53</f>
        <v>0</v>
      </c>
      <c r="C53" s="264">
        <f t="shared" si="1"/>
        <v>0</v>
      </c>
      <c r="D53" s="265">
        <f t="shared" si="2"/>
        <v>0</v>
      </c>
      <c r="E53" s="265">
        <f t="shared" si="3"/>
        <v>0</v>
      </c>
      <c r="F53" s="265">
        <f t="shared" si="4"/>
        <v>0</v>
      </c>
      <c r="G53" s="265">
        <f t="shared" si="5"/>
        <v>0</v>
      </c>
      <c r="H53" s="265">
        <f t="shared" si="6"/>
        <v>0</v>
      </c>
      <c r="I53" s="265">
        <f t="shared" si="7"/>
        <v>0</v>
      </c>
      <c r="J53" s="265">
        <f t="shared" si="8"/>
        <v>0</v>
      </c>
      <c r="K53" s="269" t="str">
        <f t="shared" si="9"/>
        <v/>
      </c>
      <c r="L53" s="174"/>
      <c r="M53" s="175"/>
      <c r="N53" s="175"/>
      <c r="O53" s="175"/>
      <c r="P53" s="175"/>
      <c r="Q53" s="175"/>
      <c r="R53" s="175"/>
      <c r="S53" s="175"/>
      <c r="T53" s="173" t="str">
        <f t="shared" si="10"/>
        <v/>
      </c>
      <c r="U53" s="235"/>
      <c r="V53" s="236"/>
      <c r="W53" s="236"/>
      <c r="X53" s="236"/>
      <c r="Y53" s="236"/>
      <c r="Z53" s="236"/>
      <c r="AA53" s="236"/>
      <c r="AB53" s="236"/>
      <c r="AC53" s="238" t="str">
        <f t="shared" si="11"/>
        <v/>
      </c>
    </row>
    <row r="54" spans="1:29" x14ac:dyDescent="0.4">
      <c r="A54" s="16">
        <f>'様式2(一覧)'!A54</f>
        <v>47</v>
      </c>
      <c r="B54" s="141">
        <f>'様式2(一覧)'!B54</f>
        <v>0</v>
      </c>
      <c r="C54" s="264">
        <f t="shared" si="1"/>
        <v>0</v>
      </c>
      <c r="D54" s="265">
        <f t="shared" si="2"/>
        <v>0</v>
      </c>
      <c r="E54" s="265">
        <f t="shared" si="3"/>
        <v>0</v>
      </c>
      <c r="F54" s="265">
        <f t="shared" si="4"/>
        <v>0</v>
      </c>
      <c r="G54" s="265">
        <f t="shared" si="5"/>
        <v>0</v>
      </c>
      <c r="H54" s="265">
        <f t="shared" si="6"/>
        <v>0</v>
      </c>
      <c r="I54" s="265">
        <f t="shared" si="7"/>
        <v>0</v>
      </c>
      <c r="J54" s="265">
        <f t="shared" si="8"/>
        <v>0</v>
      </c>
      <c r="K54" s="269" t="str">
        <f t="shared" si="9"/>
        <v/>
      </c>
      <c r="L54" s="174"/>
      <c r="M54" s="175"/>
      <c r="N54" s="175"/>
      <c r="O54" s="175"/>
      <c r="P54" s="175"/>
      <c r="Q54" s="175"/>
      <c r="R54" s="175"/>
      <c r="S54" s="175"/>
      <c r="T54" s="173" t="str">
        <f t="shared" si="10"/>
        <v/>
      </c>
      <c r="U54" s="235"/>
      <c r="V54" s="236"/>
      <c r="W54" s="236"/>
      <c r="X54" s="236"/>
      <c r="Y54" s="236"/>
      <c r="Z54" s="236"/>
      <c r="AA54" s="236"/>
      <c r="AB54" s="236"/>
      <c r="AC54" s="238" t="str">
        <f t="shared" si="11"/>
        <v/>
      </c>
    </row>
    <row r="55" spans="1:29" x14ac:dyDescent="0.4">
      <c r="A55" s="16">
        <f>'様式2(一覧)'!A55</f>
        <v>48</v>
      </c>
      <c r="B55" s="141">
        <f>'様式2(一覧)'!B55</f>
        <v>0</v>
      </c>
      <c r="C55" s="264">
        <f t="shared" si="1"/>
        <v>0</v>
      </c>
      <c r="D55" s="265">
        <f t="shared" si="2"/>
        <v>0</v>
      </c>
      <c r="E55" s="265">
        <f t="shared" si="3"/>
        <v>0</v>
      </c>
      <c r="F55" s="265">
        <f t="shared" si="4"/>
        <v>0</v>
      </c>
      <c r="G55" s="265">
        <f t="shared" si="5"/>
        <v>0</v>
      </c>
      <c r="H55" s="265">
        <f t="shared" si="6"/>
        <v>0</v>
      </c>
      <c r="I55" s="265">
        <f t="shared" si="7"/>
        <v>0</v>
      </c>
      <c r="J55" s="265">
        <f t="shared" si="8"/>
        <v>0</v>
      </c>
      <c r="K55" s="269" t="str">
        <f t="shared" si="9"/>
        <v/>
      </c>
      <c r="L55" s="174"/>
      <c r="M55" s="175"/>
      <c r="N55" s="175"/>
      <c r="O55" s="175"/>
      <c r="P55" s="175"/>
      <c r="Q55" s="175"/>
      <c r="R55" s="175"/>
      <c r="S55" s="175"/>
      <c r="T55" s="173" t="str">
        <f t="shared" si="10"/>
        <v/>
      </c>
      <c r="U55" s="235"/>
      <c r="V55" s="236"/>
      <c r="W55" s="236"/>
      <c r="X55" s="236"/>
      <c r="Y55" s="236"/>
      <c r="Z55" s="236"/>
      <c r="AA55" s="236"/>
      <c r="AB55" s="236"/>
      <c r="AC55" s="238" t="str">
        <f t="shared" si="11"/>
        <v/>
      </c>
    </row>
    <row r="56" spans="1:29" x14ac:dyDescent="0.4">
      <c r="A56" s="16">
        <f>'様式2(一覧)'!A56</f>
        <v>49</v>
      </c>
      <c r="B56" s="141">
        <f>'様式2(一覧)'!B56</f>
        <v>0</v>
      </c>
      <c r="C56" s="264">
        <f t="shared" si="1"/>
        <v>0</v>
      </c>
      <c r="D56" s="265">
        <f t="shared" si="2"/>
        <v>0</v>
      </c>
      <c r="E56" s="265">
        <f t="shared" si="3"/>
        <v>0</v>
      </c>
      <c r="F56" s="265">
        <f t="shared" si="4"/>
        <v>0</v>
      </c>
      <c r="G56" s="265">
        <f t="shared" si="5"/>
        <v>0</v>
      </c>
      <c r="H56" s="265">
        <f t="shared" si="6"/>
        <v>0</v>
      </c>
      <c r="I56" s="265">
        <f t="shared" si="7"/>
        <v>0</v>
      </c>
      <c r="J56" s="265">
        <f t="shared" si="8"/>
        <v>0</v>
      </c>
      <c r="K56" s="269" t="str">
        <f t="shared" si="9"/>
        <v/>
      </c>
      <c r="L56" s="174"/>
      <c r="M56" s="175"/>
      <c r="N56" s="175"/>
      <c r="O56" s="175"/>
      <c r="P56" s="175"/>
      <c r="Q56" s="175"/>
      <c r="R56" s="175"/>
      <c r="S56" s="175"/>
      <c r="T56" s="173" t="str">
        <f t="shared" si="10"/>
        <v/>
      </c>
      <c r="U56" s="235"/>
      <c r="V56" s="236"/>
      <c r="W56" s="236"/>
      <c r="X56" s="236"/>
      <c r="Y56" s="236"/>
      <c r="Z56" s="236"/>
      <c r="AA56" s="236"/>
      <c r="AB56" s="236"/>
      <c r="AC56" s="238" t="str">
        <f t="shared" si="11"/>
        <v/>
      </c>
    </row>
    <row r="57" spans="1:29" x14ac:dyDescent="0.4">
      <c r="A57" s="16">
        <f>'様式2(一覧)'!A57</f>
        <v>50</v>
      </c>
      <c r="B57" s="141">
        <f>'様式2(一覧)'!B57</f>
        <v>0</v>
      </c>
      <c r="C57" s="264">
        <f t="shared" si="1"/>
        <v>0</v>
      </c>
      <c r="D57" s="265">
        <f t="shared" si="2"/>
        <v>0</v>
      </c>
      <c r="E57" s="265">
        <f t="shared" si="3"/>
        <v>0</v>
      </c>
      <c r="F57" s="265">
        <f t="shared" si="4"/>
        <v>0</v>
      </c>
      <c r="G57" s="265">
        <f t="shared" si="5"/>
        <v>0</v>
      </c>
      <c r="H57" s="265">
        <f t="shared" si="6"/>
        <v>0</v>
      </c>
      <c r="I57" s="265">
        <f t="shared" si="7"/>
        <v>0</v>
      </c>
      <c r="J57" s="265">
        <f t="shared" si="8"/>
        <v>0</v>
      </c>
      <c r="K57" s="269" t="str">
        <f t="shared" si="9"/>
        <v/>
      </c>
      <c r="L57" s="174"/>
      <c r="M57" s="175"/>
      <c r="N57" s="175"/>
      <c r="O57" s="175"/>
      <c r="P57" s="175"/>
      <c r="Q57" s="175"/>
      <c r="R57" s="175"/>
      <c r="S57" s="175"/>
      <c r="T57" s="173" t="str">
        <f t="shared" si="10"/>
        <v/>
      </c>
      <c r="U57" s="235"/>
      <c r="V57" s="236"/>
      <c r="W57" s="236"/>
      <c r="X57" s="236"/>
      <c r="Y57" s="236"/>
      <c r="Z57" s="236"/>
      <c r="AA57" s="236"/>
      <c r="AB57" s="236"/>
      <c r="AC57" s="238" t="str">
        <f t="shared" si="11"/>
        <v/>
      </c>
    </row>
    <row r="58" spans="1:29" x14ac:dyDescent="0.4">
      <c r="A58" s="16">
        <f>'様式2(一覧)'!A58</f>
        <v>51</v>
      </c>
      <c r="B58" s="141">
        <f>'様式2(一覧)'!B58</f>
        <v>0</v>
      </c>
      <c r="C58" s="264">
        <f t="shared" si="1"/>
        <v>0</v>
      </c>
      <c r="D58" s="265">
        <f t="shared" si="2"/>
        <v>0</v>
      </c>
      <c r="E58" s="265">
        <f t="shared" si="3"/>
        <v>0</v>
      </c>
      <c r="F58" s="265">
        <f t="shared" si="4"/>
        <v>0</v>
      </c>
      <c r="G58" s="265">
        <f t="shared" si="5"/>
        <v>0</v>
      </c>
      <c r="H58" s="265">
        <f t="shared" si="6"/>
        <v>0</v>
      </c>
      <c r="I58" s="265">
        <f t="shared" si="7"/>
        <v>0</v>
      </c>
      <c r="J58" s="265">
        <f t="shared" si="8"/>
        <v>0</v>
      </c>
      <c r="K58" s="269" t="str">
        <f t="shared" si="9"/>
        <v/>
      </c>
      <c r="L58" s="174"/>
      <c r="M58" s="175"/>
      <c r="N58" s="175"/>
      <c r="O58" s="175"/>
      <c r="P58" s="175"/>
      <c r="Q58" s="175"/>
      <c r="R58" s="175"/>
      <c r="S58" s="175"/>
      <c r="T58" s="173" t="str">
        <f t="shared" si="10"/>
        <v/>
      </c>
      <c r="U58" s="235"/>
      <c r="V58" s="236"/>
      <c r="W58" s="236"/>
      <c r="X58" s="236"/>
      <c r="Y58" s="236"/>
      <c r="Z58" s="236"/>
      <c r="AA58" s="236"/>
      <c r="AB58" s="236"/>
      <c r="AC58" s="238" t="str">
        <f t="shared" si="11"/>
        <v/>
      </c>
    </row>
    <row r="59" spans="1:29" x14ac:dyDescent="0.4">
      <c r="A59" s="16">
        <f>'様式2(一覧)'!A59</f>
        <v>52</v>
      </c>
      <c r="B59" s="141">
        <f>'様式2(一覧)'!B59</f>
        <v>0</v>
      </c>
      <c r="C59" s="264">
        <f t="shared" si="1"/>
        <v>0</v>
      </c>
      <c r="D59" s="265">
        <f t="shared" si="2"/>
        <v>0</v>
      </c>
      <c r="E59" s="265">
        <f t="shared" si="3"/>
        <v>0</v>
      </c>
      <c r="F59" s="265">
        <f t="shared" si="4"/>
        <v>0</v>
      </c>
      <c r="G59" s="265">
        <f t="shared" si="5"/>
        <v>0</v>
      </c>
      <c r="H59" s="265">
        <f t="shared" si="6"/>
        <v>0</v>
      </c>
      <c r="I59" s="265">
        <f t="shared" si="7"/>
        <v>0</v>
      </c>
      <c r="J59" s="265">
        <f t="shared" si="8"/>
        <v>0</v>
      </c>
      <c r="K59" s="269" t="str">
        <f t="shared" si="9"/>
        <v/>
      </c>
      <c r="L59" s="174"/>
      <c r="M59" s="175"/>
      <c r="N59" s="175"/>
      <c r="O59" s="175"/>
      <c r="P59" s="175"/>
      <c r="Q59" s="175"/>
      <c r="R59" s="175"/>
      <c r="S59" s="175"/>
      <c r="T59" s="173" t="str">
        <f t="shared" si="10"/>
        <v/>
      </c>
      <c r="U59" s="235"/>
      <c r="V59" s="236"/>
      <c r="W59" s="236"/>
      <c r="X59" s="236"/>
      <c r="Y59" s="236"/>
      <c r="Z59" s="236"/>
      <c r="AA59" s="236"/>
      <c r="AB59" s="236"/>
      <c r="AC59" s="238" t="str">
        <f t="shared" si="11"/>
        <v/>
      </c>
    </row>
    <row r="60" spans="1:29" x14ac:dyDescent="0.4">
      <c r="A60" s="16">
        <f>'様式2(一覧)'!A60</f>
        <v>53</v>
      </c>
      <c r="B60" s="141">
        <f>'様式2(一覧)'!B60</f>
        <v>0</v>
      </c>
      <c r="C60" s="264">
        <f t="shared" si="1"/>
        <v>0</v>
      </c>
      <c r="D60" s="265">
        <f t="shared" si="2"/>
        <v>0</v>
      </c>
      <c r="E60" s="265">
        <f t="shared" si="3"/>
        <v>0</v>
      </c>
      <c r="F60" s="265">
        <f t="shared" si="4"/>
        <v>0</v>
      </c>
      <c r="G60" s="265">
        <f t="shared" si="5"/>
        <v>0</v>
      </c>
      <c r="H60" s="265">
        <f t="shared" si="6"/>
        <v>0</v>
      </c>
      <c r="I60" s="265">
        <f t="shared" si="7"/>
        <v>0</v>
      </c>
      <c r="J60" s="265">
        <f t="shared" si="8"/>
        <v>0</v>
      </c>
      <c r="K60" s="269" t="str">
        <f t="shared" si="9"/>
        <v/>
      </c>
      <c r="L60" s="174"/>
      <c r="M60" s="175"/>
      <c r="N60" s="175"/>
      <c r="O60" s="175"/>
      <c r="P60" s="175"/>
      <c r="Q60" s="175"/>
      <c r="R60" s="175"/>
      <c r="S60" s="175"/>
      <c r="T60" s="173" t="str">
        <f t="shared" si="10"/>
        <v/>
      </c>
      <c r="U60" s="235"/>
      <c r="V60" s="236"/>
      <c r="W60" s="236"/>
      <c r="X60" s="236"/>
      <c r="Y60" s="236"/>
      <c r="Z60" s="236"/>
      <c r="AA60" s="236"/>
      <c r="AB60" s="236"/>
      <c r="AC60" s="238" t="str">
        <f t="shared" si="11"/>
        <v/>
      </c>
    </row>
    <row r="61" spans="1:29" x14ac:dyDescent="0.4">
      <c r="A61" s="16">
        <f>'様式2(一覧)'!A61</f>
        <v>54</v>
      </c>
      <c r="B61" s="141">
        <f>'様式2(一覧)'!B61</f>
        <v>0</v>
      </c>
      <c r="C61" s="264">
        <f t="shared" si="1"/>
        <v>0</v>
      </c>
      <c r="D61" s="265">
        <f t="shared" si="2"/>
        <v>0</v>
      </c>
      <c r="E61" s="265">
        <f t="shared" si="3"/>
        <v>0</v>
      </c>
      <c r="F61" s="265">
        <f t="shared" si="4"/>
        <v>0</v>
      </c>
      <c r="G61" s="265">
        <f t="shared" si="5"/>
        <v>0</v>
      </c>
      <c r="H61" s="265">
        <f t="shared" si="6"/>
        <v>0</v>
      </c>
      <c r="I61" s="265">
        <f t="shared" si="7"/>
        <v>0</v>
      </c>
      <c r="J61" s="265">
        <f t="shared" si="8"/>
        <v>0</v>
      </c>
      <c r="K61" s="269" t="str">
        <f t="shared" si="9"/>
        <v/>
      </c>
      <c r="L61" s="174"/>
      <c r="M61" s="175"/>
      <c r="N61" s="175"/>
      <c r="O61" s="175"/>
      <c r="P61" s="175"/>
      <c r="Q61" s="175"/>
      <c r="R61" s="175"/>
      <c r="S61" s="175"/>
      <c r="T61" s="173" t="str">
        <f t="shared" si="10"/>
        <v/>
      </c>
      <c r="U61" s="235"/>
      <c r="V61" s="236"/>
      <c r="W61" s="236"/>
      <c r="X61" s="236"/>
      <c r="Y61" s="236"/>
      <c r="Z61" s="236"/>
      <c r="AA61" s="236"/>
      <c r="AB61" s="236"/>
      <c r="AC61" s="238" t="str">
        <f t="shared" si="11"/>
        <v/>
      </c>
    </row>
    <row r="62" spans="1:29" x14ac:dyDescent="0.4">
      <c r="A62" s="16">
        <f>'様式2(一覧)'!A62</f>
        <v>55</v>
      </c>
      <c r="B62" s="141">
        <f>'様式2(一覧)'!B62</f>
        <v>0</v>
      </c>
      <c r="C62" s="264">
        <f t="shared" si="1"/>
        <v>0</v>
      </c>
      <c r="D62" s="265">
        <f t="shared" si="2"/>
        <v>0</v>
      </c>
      <c r="E62" s="265">
        <f t="shared" si="3"/>
        <v>0</v>
      </c>
      <c r="F62" s="265">
        <f t="shared" si="4"/>
        <v>0</v>
      </c>
      <c r="G62" s="265">
        <f t="shared" si="5"/>
        <v>0</v>
      </c>
      <c r="H62" s="265">
        <f t="shared" si="6"/>
        <v>0</v>
      </c>
      <c r="I62" s="265">
        <f t="shared" si="7"/>
        <v>0</v>
      </c>
      <c r="J62" s="265">
        <f t="shared" si="8"/>
        <v>0</v>
      </c>
      <c r="K62" s="269" t="str">
        <f t="shared" si="9"/>
        <v/>
      </c>
      <c r="L62" s="174"/>
      <c r="M62" s="175"/>
      <c r="N62" s="175"/>
      <c r="O62" s="175"/>
      <c r="P62" s="175"/>
      <c r="Q62" s="175"/>
      <c r="R62" s="175"/>
      <c r="S62" s="175"/>
      <c r="T62" s="173" t="str">
        <f t="shared" si="10"/>
        <v/>
      </c>
      <c r="U62" s="235"/>
      <c r="V62" s="236"/>
      <c r="W62" s="236"/>
      <c r="X62" s="236"/>
      <c r="Y62" s="236"/>
      <c r="Z62" s="236"/>
      <c r="AA62" s="236"/>
      <c r="AB62" s="236"/>
      <c r="AC62" s="238" t="str">
        <f t="shared" si="11"/>
        <v/>
      </c>
    </row>
    <row r="63" spans="1:29" x14ac:dyDescent="0.4">
      <c r="A63" s="16">
        <f>'様式2(一覧)'!A63</f>
        <v>56</v>
      </c>
      <c r="B63" s="141">
        <f>'様式2(一覧)'!B63</f>
        <v>0</v>
      </c>
      <c r="C63" s="264">
        <f t="shared" si="1"/>
        <v>0</v>
      </c>
      <c r="D63" s="265">
        <f t="shared" si="2"/>
        <v>0</v>
      </c>
      <c r="E63" s="265">
        <f t="shared" si="3"/>
        <v>0</v>
      </c>
      <c r="F63" s="265">
        <f t="shared" si="4"/>
        <v>0</v>
      </c>
      <c r="G63" s="265">
        <f t="shared" si="5"/>
        <v>0</v>
      </c>
      <c r="H63" s="265">
        <f t="shared" si="6"/>
        <v>0</v>
      </c>
      <c r="I63" s="265">
        <f t="shared" si="7"/>
        <v>0</v>
      </c>
      <c r="J63" s="265">
        <f t="shared" si="8"/>
        <v>0</v>
      </c>
      <c r="K63" s="269" t="str">
        <f t="shared" si="9"/>
        <v/>
      </c>
      <c r="L63" s="174"/>
      <c r="M63" s="175"/>
      <c r="N63" s="175"/>
      <c r="O63" s="175"/>
      <c r="P63" s="175"/>
      <c r="Q63" s="175"/>
      <c r="R63" s="175"/>
      <c r="S63" s="175"/>
      <c r="T63" s="173" t="str">
        <f t="shared" si="10"/>
        <v/>
      </c>
      <c r="U63" s="235"/>
      <c r="V63" s="236"/>
      <c r="W63" s="236"/>
      <c r="X63" s="236"/>
      <c r="Y63" s="236"/>
      <c r="Z63" s="236"/>
      <c r="AA63" s="236"/>
      <c r="AB63" s="236"/>
      <c r="AC63" s="238" t="str">
        <f t="shared" si="11"/>
        <v/>
      </c>
    </row>
    <row r="64" spans="1:29" x14ac:dyDescent="0.4">
      <c r="A64" s="16">
        <f>'様式2(一覧)'!A64</f>
        <v>57</v>
      </c>
      <c r="B64" s="141">
        <f>'様式2(一覧)'!B64</f>
        <v>0</v>
      </c>
      <c r="C64" s="264">
        <f t="shared" si="1"/>
        <v>0</v>
      </c>
      <c r="D64" s="265">
        <f t="shared" si="2"/>
        <v>0</v>
      </c>
      <c r="E64" s="265">
        <f t="shared" si="3"/>
        <v>0</v>
      </c>
      <c r="F64" s="265">
        <f t="shared" si="4"/>
        <v>0</v>
      </c>
      <c r="G64" s="265">
        <f t="shared" si="5"/>
        <v>0</v>
      </c>
      <c r="H64" s="265">
        <f t="shared" si="6"/>
        <v>0</v>
      </c>
      <c r="I64" s="265">
        <f t="shared" si="7"/>
        <v>0</v>
      </c>
      <c r="J64" s="265">
        <f t="shared" si="8"/>
        <v>0</v>
      </c>
      <c r="K64" s="269" t="str">
        <f t="shared" si="9"/>
        <v/>
      </c>
      <c r="L64" s="174"/>
      <c r="M64" s="175"/>
      <c r="N64" s="175"/>
      <c r="O64" s="175"/>
      <c r="P64" s="175"/>
      <c r="Q64" s="175"/>
      <c r="R64" s="175"/>
      <c r="S64" s="175"/>
      <c r="T64" s="173" t="str">
        <f t="shared" si="10"/>
        <v/>
      </c>
      <c r="U64" s="235"/>
      <c r="V64" s="236"/>
      <c r="W64" s="236"/>
      <c r="X64" s="236"/>
      <c r="Y64" s="236"/>
      <c r="Z64" s="236"/>
      <c r="AA64" s="236"/>
      <c r="AB64" s="236"/>
      <c r="AC64" s="238" t="str">
        <f t="shared" si="11"/>
        <v/>
      </c>
    </row>
    <row r="65" spans="1:29" x14ac:dyDescent="0.4">
      <c r="A65" s="16">
        <f>'様式2(一覧)'!A65</f>
        <v>58</v>
      </c>
      <c r="B65" s="141">
        <f>'様式2(一覧)'!B65</f>
        <v>0</v>
      </c>
      <c r="C65" s="264">
        <f t="shared" si="1"/>
        <v>0</v>
      </c>
      <c r="D65" s="265">
        <f t="shared" si="2"/>
        <v>0</v>
      </c>
      <c r="E65" s="265">
        <f t="shared" si="3"/>
        <v>0</v>
      </c>
      <c r="F65" s="265">
        <f t="shared" si="4"/>
        <v>0</v>
      </c>
      <c r="G65" s="265">
        <f t="shared" si="5"/>
        <v>0</v>
      </c>
      <c r="H65" s="265">
        <f t="shared" si="6"/>
        <v>0</v>
      </c>
      <c r="I65" s="265">
        <f t="shared" si="7"/>
        <v>0</v>
      </c>
      <c r="J65" s="265">
        <f t="shared" si="8"/>
        <v>0</v>
      </c>
      <c r="K65" s="269" t="str">
        <f t="shared" si="9"/>
        <v/>
      </c>
      <c r="L65" s="174"/>
      <c r="M65" s="175"/>
      <c r="N65" s="175"/>
      <c r="O65" s="175"/>
      <c r="P65" s="175"/>
      <c r="Q65" s="175"/>
      <c r="R65" s="175"/>
      <c r="S65" s="175"/>
      <c r="T65" s="173" t="str">
        <f t="shared" si="10"/>
        <v/>
      </c>
      <c r="U65" s="235"/>
      <c r="V65" s="236"/>
      <c r="W65" s="236"/>
      <c r="X65" s="236"/>
      <c r="Y65" s="236"/>
      <c r="Z65" s="236"/>
      <c r="AA65" s="236"/>
      <c r="AB65" s="236"/>
      <c r="AC65" s="238" t="str">
        <f t="shared" si="11"/>
        <v/>
      </c>
    </row>
    <row r="66" spans="1:29" x14ac:dyDescent="0.4">
      <c r="A66" s="16">
        <f>'様式2(一覧)'!A66</f>
        <v>59</v>
      </c>
      <c r="B66" s="141">
        <f>'様式2(一覧)'!B66</f>
        <v>0</v>
      </c>
      <c r="C66" s="264">
        <f t="shared" si="1"/>
        <v>0</v>
      </c>
      <c r="D66" s="265">
        <f t="shared" si="2"/>
        <v>0</v>
      </c>
      <c r="E66" s="265">
        <f t="shared" si="3"/>
        <v>0</v>
      </c>
      <c r="F66" s="265">
        <f t="shared" si="4"/>
        <v>0</v>
      </c>
      <c r="G66" s="265">
        <f t="shared" si="5"/>
        <v>0</v>
      </c>
      <c r="H66" s="265">
        <f t="shared" si="6"/>
        <v>0</v>
      </c>
      <c r="I66" s="265">
        <f t="shared" si="7"/>
        <v>0</v>
      </c>
      <c r="J66" s="265">
        <f t="shared" si="8"/>
        <v>0</v>
      </c>
      <c r="K66" s="269" t="str">
        <f t="shared" si="9"/>
        <v/>
      </c>
      <c r="L66" s="174"/>
      <c r="M66" s="175"/>
      <c r="N66" s="175"/>
      <c r="O66" s="175"/>
      <c r="P66" s="175"/>
      <c r="Q66" s="175"/>
      <c r="R66" s="175"/>
      <c r="S66" s="175"/>
      <c r="T66" s="173" t="str">
        <f t="shared" si="10"/>
        <v/>
      </c>
      <c r="U66" s="235"/>
      <c r="V66" s="236"/>
      <c r="W66" s="236"/>
      <c r="X66" s="236"/>
      <c r="Y66" s="236"/>
      <c r="Z66" s="236"/>
      <c r="AA66" s="236"/>
      <c r="AB66" s="236"/>
      <c r="AC66" s="238" t="str">
        <f t="shared" si="11"/>
        <v/>
      </c>
    </row>
    <row r="67" spans="1:29" x14ac:dyDescent="0.4">
      <c r="A67" s="16">
        <f>'様式2(一覧)'!A67</f>
        <v>60</v>
      </c>
      <c r="B67" s="141">
        <f>'様式2(一覧)'!B67</f>
        <v>0</v>
      </c>
      <c r="C67" s="264">
        <f t="shared" si="1"/>
        <v>0</v>
      </c>
      <c r="D67" s="265">
        <f t="shared" si="2"/>
        <v>0</v>
      </c>
      <c r="E67" s="265">
        <f t="shared" si="3"/>
        <v>0</v>
      </c>
      <c r="F67" s="265">
        <f t="shared" si="4"/>
        <v>0</v>
      </c>
      <c r="G67" s="265">
        <f t="shared" si="5"/>
        <v>0</v>
      </c>
      <c r="H67" s="265">
        <f t="shared" si="6"/>
        <v>0</v>
      </c>
      <c r="I67" s="265">
        <f t="shared" si="7"/>
        <v>0</v>
      </c>
      <c r="J67" s="265">
        <f t="shared" si="8"/>
        <v>0</v>
      </c>
      <c r="K67" s="269" t="str">
        <f t="shared" si="9"/>
        <v/>
      </c>
      <c r="L67" s="174"/>
      <c r="M67" s="175"/>
      <c r="N67" s="175"/>
      <c r="O67" s="175"/>
      <c r="P67" s="175"/>
      <c r="Q67" s="175"/>
      <c r="R67" s="175"/>
      <c r="S67" s="175"/>
      <c r="T67" s="173" t="str">
        <f t="shared" si="10"/>
        <v/>
      </c>
      <c r="U67" s="235"/>
      <c r="V67" s="236"/>
      <c r="W67" s="236"/>
      <c r="X67" s="236"/>
      <c r="Y67" s="236"/>
      <c r="Z67" s="236"/>
      <c r="AA67" s="236"/>
      <c r="AB67" s="236"/>
      <c r="AC67" s="238" t="str">
        <f t="shared" si="11"/>
        <v/>
      </c>
    </row>
    <row r="68" spans="1:29" x14ac:dyDescent="0.4">
      <c r="A68" s="16">
        <f>'様式2(一覧)'!A68</f>
        <v>61</v>
      </c>
      <c r="B68" s="141">
        <f>'様式2(一覧)'!B68</f>
        <v>0</v>
      </c>
      <c r="C68" s="264">
        <f t="shared" si="1"/>
        <v>0</v>
      </c>
      <c r="D68" s="265">
        <f t="shared" si="2"/>
        <v>0</v>
      </c>
      <c r="E68" s="265">
        <f t="shared" si="3"/>
        <v>0</v>
      </c>
      <c r="F68" s="265">
        <f t="shared" si="4"/>
        <v>0</v>
      </c>
      <c r="G68" s="265">
        <f t="shared" si="5"/>
        <v>0</v>
      </c>
      <c r="H68" s="265">
        <f t="shared" si="6"/>
        <v>0</v>
      </c>
      <c r="I68" s="265">
        <f t="shared" si="7"/>
        <v>0</v>
      </c>
      <c r="J68" s="265">
        <f t="shared" si="8"/>
        <v>0</v>
      </c>
      <c r="K68" s="269" t="str">
        <f t="shared" si="9"/>
        <v/>
      </c>
      <c r="L68" s="174"/>
      <c r="M68" s="175"/>
      <c r="N68" s="175"/>
      <c r="O68" s="175"/>
      <c r="P68" s="175"/>
      <c r="Q68" s="175"/>
      <c r="R68" s="175"/>
      <c r="S68" s="175"/>
      <c r="T68" s="173" t="str">
        <f t="shared" si="10"/>
        <v/>
      </c>
      <c r="U68" s="235"/>
      <c r="V68" s="236"/>
      <c r="W68" s="236"/>
      <c r="X68" s="236"/>
      <c r="Y68" s="236"/>
      <c r="Z68" s="236"/>
      <c r="AA68" s="236"/>
      <c r="AB68" s="236"/>
      <c r="AC68" s="238" t="str">
        <f t="shared" si="11"/>
        <v/>
      </c>
    </row>
    <row r="69" spans="1:29" x14ac:dyDescent="0.4">
      <c r="A69" s="16">
        <f>'様式2(一覧)'!A69</f>
        <v>62</v>
      </c>
      <c r="B69" s="141">
        <f>'様式2(一覧)'!B69</f>
        <v>0</v>
      </c>
      <c r="C69" s="264">
        <f t="shared" si="1"/>
        <v>0</v>
      </c>
      <c r="D69" s="265">
        <f t="shared" si="2"/>
        <v>0</v>
      </c>
      <c r="E69" s="265">
        <f t="shared" si="3"/>
        <v>0</v>
      </c>
      <c r="F69" s="265">
        <f t="shared" si="4"/>
        <v>0</v>
      </c>
      <c r="G69" s="265">
        <f t="shared" si="5"/>
        <v>0</v>
      </c>
      <c r="H69" s="265">
        <f t="shared" si="6"/>
        <v>0</v>
      </c>
      <c r="I69" s="265">
        <f t="shared" si="7"/>
        <v>0</v>
      </c>
      <c r="J69" s="265">
        <f t="shared" si="8"/>
        <v>0</v>
      </c>
      <c r="K69" s="269" t="str">
        <f t="shared" si="9"/>
        <v/>
      </c>
      <c r="L69" s="174"/>
      <c r="M69" s="175"/>
      <c r="N69" s="175"/>
      <c r="O69" s="175"/>
      <c r="P69" s="175"/>
      <c r="Q69" s="175"/>
      <c r="R69" s="175"/>
      <c r="S69" s="175"/>
      <c r="T69" s="173" t="str">
        <f t="shared" si="10"/>
        <v/>
      </c>
      <c r="U69" s="235"/>
      <c r="V69" s="236"/>
      <c r="W69" s="236"/>
      <c r="X69" s="236"/>
      <c r="Y69" s="236"/>
      <c r="Z69" s="236"/>
      <c r="AA69" s="236"/>
      <c r="AB69" s="236"/>
      <c r="AC69" s="238" t="str">
        <f t="shared" si="11"/>
        <v/>
      </c>
    </row>
    <row r="70" spans="1:29" x14ac:dyDescent="0.4">
      <c r="A70" s="16">
        <f>'様式2(一覧)'!A70</f>
        <v>63</v>
      </c>
      <c r="B70" s="141">
        <f>'様式2(一覧)'!B70</f>
        <v>0</v>
      </c>
      <c r="C70" s="264">
        <f t="shared" si="1"/>
        <v>0</v>
      </c>
      <c r="D70" s="265">
        <f t="shared" si="2"/>
        <v>0</v>
      </c>
      <c r="E70" s="265">
        <f t="shared" si="3"/>
        <v>0</v>
      </c>
      <c r="F70" s="265">
        <f t="shared" si="4"/>
        <v>0</v>
      </c>
      <c r="G70" s="265">
        <f t="shared" si="5"/>
        <v>0</v>
      </c>
      <c r="H70" s="265">
        <f t="shared" si="6"/>
        <v>0</v>
      </c>
      <c r="I70" s="265">
        <f t="shared" si="7"/>
        <v>0</v>
      </c>
      <c r="J70" s="265">
        <f t="shared" si="8"/>
        <v>0</v>
      </c>
      <c r="K70" s="269" t="str">
        <f t="shared" si="9"/>
        <v/>
      </c>
      <c r="L70" s="174"/>
      <c r="M70" s="175"/>
      <c r="N70" s="175"/>
      <c r="O70" s="175"/>
      <c r="P70" s="175"/>
      <c r="Q70" s="175"/>
      <c r="R70" s="175"/>
      <c r="S70" s="175"/>
      <c r="T70" s="173" t="str">
        <f t="shared" si="10"/>
        <v/>
      </c>
      <c r="U70" s="235"/>
      <c r="V70" s="236"/>
      <c r="W70" s="236"/>
      <c r="X70" s="236"/>
      <c r="Y70" s="236"/>
      <c r="Z70" s="236"/>
      <c r="AA70" s="236"/>
      <c r="AB70" s="236"/>
      <c r="AC70" s="238" t="str">
        <f t="shared" si="11"/>
        <v/>
      </c>
    </row>
    <row r="71" spans="1:29" x14ac:dyDescent="0.4">
      <c r="A71" s="16">
        <f>'様式2(一覧)'!A71</f>
        <v>64</v>
      </c>
      <c r="B71" s="141">
        <f>'様式2(一覧)'!B71</f>
        <v>0</v>
      </c>
      <c r="C71" s="264">
        <f t="shared" si="1"/>
        <v>0</v>
      </c>
      <c r="D71" s="265">
        <f t="shared" si="2"/>
        <v>0</v>
      </c>
      <c r="E71" s="265">
        <f t="shared" si="3"/>
        <v>0</v>
      </c>
      <c r="F71" s="265">
        <f t="shared" si="4"/>
        <v>0</v>
      </c>
      <c r="G71" s="265">
        <f t="shared" si="5"/>
        <v>0</v>
      </c>
      <c r="H71" s="265">
        <f t="shared" si="6"/>
        <v>0</v>
      </c>
      <c r="I71" s="265">
        <f t="shared" si="7"/>
        <v>0</v>
      </c>
      <c r="J71" s="265">
        <f t="shared" si="8"/>
        <v>0</v>
      </c>
      <c r="K71" s="269" t="str">
        <f t="shared" si="9"/>
        <v/>
      </c>
      <c r="L71" s="174"/>
      <c r="M71" s="175"/>
      <c r="N71" s="175"/>
      <c r="O71" s="175"/>
      <c r="P71" s="175"/>
      <c r="Q71" s="175"/>
      <c r="R71" s="175"/>
      <c r="S71" s="175"/>
      <c r="T71" s="173" t="str">
        <f t="shared" si="10"/>
        <v/>
      </c>
      <c r="U71" s="235"/>
      <c r="V71" s="236"/>
      <c r="W71" s="236"/>
      <c r="X71" s="236"/>
      <c r="Y71" s="236"/>
      <c r="Z71" s="236"/>
      <c r="AA71" s="236"/>
      <c r="AB71" s="236"/>
      <c r="AC71" s="238" t="str">
        <f t="shared" si="11"/>
        <v/>
      </c>
    </row>
    <row r="72" spans="1:29" x14ac:dyDescent="0.4">
      <c r="A72" s="16">
        <f>'様式2(一覧)'!A72</f>
        <v>65</v>
      </c>
      <c r="B72" s="141">
        <f>'様式2(一覧)'!B72</f>
        <v>0</v>
      </c>
      <c r="C72" s="264">
        <f t="shared" ref="C72:C107" si="12">L72+U72</f>
        <v>0</v>
      </c>
      <c r="D72" s="265">
        <f t="shared" ref="D72:D107" si="13">M72+V72</f>
        <v>0</v>
      </c>
      <c r="E72" s="265">
        <f t="shared" ref="E72:E107" si="14">N72+W72</f>
        <v>0</v>
      </c>
      <c r="F72" s="265">
        <f t="shared" ref="F72:F107" si="15">O72+X72</f>
        <v>0</v>
      </c>
      <c r="G72" s="265">
        <f t="shared" ref="G72:G107" si="16">P72+Y72</f>
        <v>0</v>
      </c>
      <c r="H72" s="265">
        <f t="shared" ref="H72:H107" si="17">Q72+Z72</f>
        <v>0</v>
      </c>
      <c r="I72" s="265">
        <f t="shared" ref="I72:I107" si="18">R72+AA72</f>
        <v>0</v>
      </c>
      <c r="J72" s="265">
        <f t="shared" ref="J72:J107" si="19">S72+AB72</f>
        <v>0</v>
      </c>
      <c r="K72" s="269" t="str">
        <f t="shared" ref="K72:K107" si="20">IF(B72=0,"",SUM(C72:J72))</f>
        <v/>
      </c>
      <c r="L72" s="174"/>
      <c r="M72" s="175"/>
      <c r="N72" s="175"/>
      <c r="O72" s="175"/>
      <c r="P72" s="175"/>
      <c r="Q72" s="175"/>
      <c r="R72" s="175"/>
      <c r="S72" s="175"/>
      <c r="T72" s="173" t="str">
        <f t="shared" ref="T72:T107" si="21">IF(B72=0,"",SUM(L72:S72))</f>
        <v/>
      </c>
      <c r="U72" s="235"/>
      <c r="V72" s="236"/>
      <c r="W72" s="236"/>
      <c r="X72" s="236"/>
      <c r="Y72" s="236"/>
      <c r="Z72" s="236"/>
      <c r="AA72" s="236"/>
      <c r="AB72" s="236"/>
      <c r="AC72" s="238" t="str">
        <f t="shared" si="11"/>
        <v/>
      </c>
    </row>
    <row r="73" spans="1:29" x14ac:dyDescent="0.4">
      <c r="A73" s="16">
        <f>'様式2(一覧)'!A73</f>
        <v>66</v>
      </c>
      <c r="B73" s="141">
        <f>'様式2(一覧)'!B73</f>
        <v>0</v>
      </c>
      <c r="C73" s="264">
        <f t="shared" si="12"/>
        <v>0</v>
      </c>
      <c r="D73" s="265">
        <f t="shared" si="13"/>
        <v>0</v>
      </c>
      <c r="E73" s="265">
        <f t="shared" si="14"/>
        <v>0</v>
      </c>
      <c r="F73" s="265">
        <f t="shared" si="15"/>
        <v>0</v>
      </c>
      <c r="G73" s="265">
        <f t="shared" si="16"/>
        <v>0</v>
      </c>
      <c r="H73" s="265">
        <f t="shared" si="17"/>
        <v>0</v>
      </c>
      <c r="I73" s="265">
        <f t="shared" si="18"/>
        <v>0</v>
      </c>
      <c r="J73" s="265">
        <f t="shared" si="19"/>
        <v>0</v>
      </c>
      <c r="K73" s="269" t="str">
        <f t="shared" si="20"/>
        <v/>
      </c>
      <c r="L73" s="174"/>
      <c r="M73" s="175"/>
      <c r="N73" s="175"/>
      <c r="O73" s="175"/>
      <c r="P73" s="175"/>
      <c r="Q73" s="175"/>
      <c r="R73" s="175"/>
      <c r="S73" s="175"/>
      <c r="T73" s="173" t="str">
        <f t="shared" si="21"/>
        <v/>
      </c>
      <c r="U73" s="235"/>
      <c r="V73" s="236"/>
      <c r="W73" s="236"/>
      <c r="X73" s="236"/>
      <c r="Y73" s="236"/>
      <c r="Z73" s="236"/>
      <c r="AA73" s="236"/>
      <c r="AB73" s="236"/>
      <c r="AC73" s="238" t="str">
        <f t="shared" ref="AC73:AC107" si="22">IF(B73=0,"",SUM(U73:AB73))</f>
        <v/>
      </c>
    </row>
    <row r="74" spans="1:29" x14ac:dyDescent="0.4">
      <c r="A74" s="16">
        <f>'様式2(一覧)'!A74</f>
        <v>67</v>
      </c>
      <c r="B74" s="141">
        <f>'様式2(一覧)'!B74</f>
        <v>0</v>
      </c>
      <c r="C74" s="264">
        <f t="shared" si="12"/>
        <v>0</v>
      </c>
      <c r="D74" s="265">
        <f t="shared" si="13"/>
        <v>0</v>
      </c>
      <c r="E74" s="265">
        <f t="shared" si="14"/>
        <v>0</v>
      </c>
      <c r="F74" s="265">
        <f t="shared" si="15"/>
        <v>0</v>
      </c>
      <c r="G74" s="265">
        <f t="shared" si="16"/>
        <v>0</v>
      </c>
      <c r="H74" s="265">
        <f t="shared" si="17"/>
        <v>0</v>
      </c>
      <c r="I74" s="265">
        <f t="shared" si="18"/>
        <v>0</v>
      </c>
      <c r="J74" s="265">
        <f t="shared" si="19"/>
        <v>0</v>
      </c>
      <c r="K74" s="269" t="str">
        <f t="shared" si="20"/>
        <v/>
      </c>
      <c r="L74" s="174"/>
      <c r="M74" s="175"/>
      <c r="N74" s="175"/>
      <c r="O74" s="175"/>
      <c r="P74" s="175"/>
      <c r="Q74" s="175"/>
      <c r="R74" s="175"/>
      <c r="S74" s="175"/>
      <c r="T74" s="173" t="str">
        <f t="shared" si="21"/>
        <v/>
      </c>
      <c r="U74" s="235"/>
      <c r="V74" s="236"/>
      <c r="W74" s="236"/>
      <c r="X74" s="236"/>
      <c r="Y74" s="236"/>
      <c r="Z74" s="236"/>
      <c r="AA74" s="236"/>
      <c r="AB74" s="236"/>
      <c r="AC74" s="238" t="str">
        <f t="shared" si="22"/>
        <v/>
      </c>
    </row>
    <row r="75" spans="1:29" x14ac:dyDescent="0.4">
      <c r="A75" s="16">
        <f>'様式2(一覧)'!A75</f>
        <v>68</v>
      </c>
      <c r="B75" s="141">
        <f>'様式2(一覧)'!B75</f>
        <v>0</v>
      </c>
      <c r="C75" s="264">
        <f t="shared" si="12"/>
        <v>0</v>
      </c>
      <c r="D75" s="265">
        <f t="shared" si="13"/>
        <v>0</v>
      </c>
      <c r="E75" s="265">
        <f t="shared" si="14"/>
        <v>0</v>
      </c>
      <c r="F75" s="265">
        <f t="shared" si="15"/>
        <v>0</v>
      </c>
      <c r="G75" s="265">
        <f t="shared" si="16"/>
        <v>0</v>
      </c>
      <c r="H75" s="265">
        <f t="shared" si="17"/>
        <v>0</v>
      </c>
      <c r="I75" s="265">
        <f t="shared" si="18"/>
        <v>0</v>
      </c>
      <c r="J75" s="265">
        <f t="shared" si="19"/>
        <v>0</v>
      </c>
      <c r="K75" s="269" t="str">
        <f t="shared" si="20"/>
        <v/>
      </c>
      <c r="L75" s="174"/>
      <c r="M75" s="175"/>
      <c r="N75" s="175"/>
      <c r="O75" s="175"/>
      <c r="P75" s="175"/>
      <c r="Q75" s="175"/>
      <c r="R75" s="175"/>
      <c r="S75" s="175"/>
      <c r="T75" s="173" t="str">
        <f t="shared" si="21"/>
        <v/>
      </c>
      <c r="U75" s="235"/>
      <c r="V75" s="236"/>
      <c r="W75" s="236"/>
      <c r="X75" s="236"/>
      <c r="Y75" s="236"/>
      <c r="Z75" s="236"/>
      <c r="AA75" s="236"/>
      <c r="AB75" s="236"/>
      <c r="AC75" s="238" t="str">
        <f t="shared" si="22"/>
        <v/>
      </c>
    </row>
    <row r="76" spans="1:29" x14ac:dyDescent="0.4">
      <c r="A76" s="16">
        <f>'様式2(一覧)'!A76</f>
        <v>69</v>
      </c>
      <c r="B76" s="141">
        <f>'様式2(一覧)'!B76</f>
        <v>0</v>
      </c>
      <c r="C76" s="264">
        <f t="shared" si="12"/>
        <v>0</v>
      </c>
      <c r="D76" s="265">
        <f t="shared" si="13"/>
        <v>0</v>
      </c>
      <c r="E76" s="265">
        <f t="shared" si="14"/>
        <v>0</v>
      </c>
      <c r="F76" s="265">
        <f t="shared" si="15"/>
        <v>0</v>
      </c>
      <c r="G76" s="265">
        <f t="shared" si="16"/>
        <v>0</v>
      </c>
      <c r="H76" s="265">
        <f t="shared" si="17"/>
        <v>0</v>
      </c>
      <c r="I76" s="265">
        <f t="shared" si="18"/>
        <v>0</v>
      </c>
      <c r="J76" s="265">
        <f t="shared" si="19"/>
        <v>0</v>
      </c>
      <c r="K76" s="269" t="str">
        <f t="shared" si="20"/>
        <v/>
      </c>
      <c r="L76" s="174"/>
      <c r="M76" s="175"/>
      <c r="N76" s="175"/>
      <c r="O76" s="175"/>
      <c r="P76" s="175"/>
      <c r="Q76" s="175"/>
      <c r="R76" s="175"/>
      <c r="S76" s="175"/>
      <c r="T76" s="173" t="str">
        <f t="shared" si="21"/>
        <v/>
      </c>
      <c r="U76" s="235"/>
      <c r="V76" s="236"/>
      <c r="W76" s="236"/>
      <c r="X76" s="236"/>
      <c r="Y76" s="236"/>
      <c r="Z76" s="236"/>
      <c r="AA76" s="236"/>
      <c r="AB76" s="236"/>
      <c r="AC76" s="238" t="str">
        <f t="shared" si="22"/>
        <v/>
      </c>
    </row>
    <row r="77" spans="1:29" x14ac:dyDescent="0.4">
      <c r="A77" s="16">
        <f>'様式2(一覧)'!A77</f>
        <v>70</v>
      </c>
      <c r="B77" s="141">
        <f>'様式2(一覧)'!B77</f>
        <v>0</v>
      </c>
      <c r="C77" s="264">
        <f t="shared" si="12"/>
        <v>0</v>
      </c>
      <c r="D77" s="265">
        <f t="shared" si="13"/>
        <v>0</v>
      </c>
      <c r="E77" s="265">
        <f t="shared" si="14"/>
        <v>0</v>
      </c>
      <c r="F77" s="265">
        <f t="shared" si="15"/>
        <v>0</v>
      </c>
      <c r="G77" s="265">
        <f t="shared" si="16"/>
        <v>0</v>
      </c>
      <c r="H77" s="265">
        <f t="shared" si="17"/>
        <v>0</v>
      </c>
      <c r="I77" s="265">
        <f t="shared" si="18"/>
        <v>0</v>
      </c>
      <c r="J77" s="265">
        <f t="shared" si="19"/>
        <v>0</v>
      </c>
      <c r="K77" s="269" t="str">
        <f t="shared" si="20"/>
        <v/>
      </c>
      <c r="L77" s="174"/>
      <c r="M77" s="175"/>
      <c r="N77" s="175"/>
      <c r="O77" s="175"/>
      <c r="P77" s="175"/>
      <c r="Q77" s="175"/>
      <c r="R77" s="175"/>
      <c r="S77" s="175"/>
      <c r="T77" s="173" t="str">
        <f t="shared" si="21"/>
        <v/>
      </c>
      <c r="U77" s="235"/>
      <c r="V77" s="236"/>
      <c r="W77" s="236"/>
      <c r="X77" s="236"/>
      <c r="Y77" s="236"/>
      <c r="Z77" s="236"/>
      <c r="AA77" s="236"/>
      <c r="AB77" s="236"/>
      <c r="AC77" s="238" t="str">
        <f t="shared" si="22"/>
        <v/>
      </c>
    </row>
    <row r="78" spans="1:29" x14ac:dyDescent="0.4">
      <c r="A78" s="16">
        <f>'様式2(一覧)'!A78</f>
        <v>71</v>
      </c>
      <c r="B78" s="141">
        <f>'様式2(一覧)'!B78</f>
        <v>0</v>
      </c>
      <c r="C78" s="264">
        <f t="shared" si="12"/>
        <v>0</v>
      </c>
      <c r="D78" s="265">
        <f t="shared" si="13"/>
        <v>0</v>
      </c>
      <c r="E78" s="265">
        <f t="shared" si="14"/>
        <v>0</v>
      </c>
      <c r="F78" s="265">
        <f t="shared" si="15"/>
        <v>0</v>
      </c>
      <c r="G78" s="265">
        <f t="shared" si="16"/>
        <v>0</v>
      </c>
      <c r="H78" s="265">
        <f t="shared" si="17"/>
        <v>0</v>
      </c>
      <c r="I78" s="265">
        <f t="shared" si="18"/>
        <v>0</v>
      </c>
      <c r="J78" s="265">
        <f t="shared" si="19"/>
        <v>0</v>
      </c>
      <c r="K78" s="269" t="str">
        <f t="shared" si="20"/>
        <v/>
      </c>
      <c r="L78" s="174"/>
      <c r="M78" s="175"/>
      <c r="N78" s="175"/>
      <c r="O78" s="175"/>
      <c r="P78" s="175"/>
      <c r="Q78" s="175"/>
      <c r="R78" s="175"/>
      <c r="S78" s="175"/>
      <c r="T78" s="173" t="str">
        <f t="shared" si="21"/>
        <v/>
      </c>
      <c r="U78" s="235"/>
      <c r="V78" s="236"/>
      <c r="W78" s="236"/>
      <c r="X78" s="236"/>
      <c r="Y78" s="236"/>
      <c r="Z78" s="236"/>
      <c r="AA78" s="236"/>
      <c r="AB78" s="236"/>
      <c r="AC78" s="238" t="str">
        <f t="shared" si="22"/>
        <v/>
      </c>
    </row>
    <row r="79" spans="1:29" x14ac:dyDescent="0.4">
      <c r="A79" s="16">
        <f>'様式2(一覧)'!A79</f>
        <v>72</v>
      </c>
      <c r="B79" s="141">
        <f>'様式2(一覧)'!B79</f>
        <v>0</v>
      </c>
      <c r="C79" s="264">
        <f t="shared" si="12"/>
        <v>0</v>
      </c>
      <c r="D79" s="265">
        <f t="shared" si="13"/>
        <v>0</v>
      </c>
      <c r="E79" s="265">
        <f t="shared" si="14"/>
        <v>0</v>
      </c>
      <c r="F79" s="265">
        <f t="shared" si="15"/>
        <v>0</v>
      </c>
      <c r="G79" s="265">
        <f t="shared" si="16"/>
        <v>0</v>
      </c>
      <c r="H79" s="265">
        <f t="shared" si="17"/>
        <v>0</v>
      </c>
      <c r="I79" s="265">
        <f t="shared" si="18"/>
        <v>0</v>
      </c>
      <c r="J79" s="265">
        <f t="shared" si="19"/>
        <v>0</v>
      </c>
      <c r="K79" s="269" t="str">
        <f t="shared" si="20"/>
        <v/>
      </c>
      <c r="L79" s="174"/>
      <c r="M79" s="175"/>
      <c r="N79" s="175"/>
      <c r="O79" s="175"/>
      <c r="P79" s="175"/>
      <c r="Q79" s="175"/>
      <c r="R79" s="175"/>
      <c r="S79" s="175"/>
      <c r="T79" s="173" t="str">
        <f t="shared" si="21"/>
        <v/>
      </c>
      <c r="U79" s="235"/>
      <c r="V79" s="236"/>
      <c r="W79" s="236"/>
      <c r="X79" s="236"/>
      <c r="Y79" s="236"/>
      <c r="Z79" s="236"/>
      <c r="AA79" s="236"/>
      <c r="AB79" s="236"/>
      <c r="AC79" s="238" t="str">
        <f t="shared" si="22"/>
        <v/>
      </c>
    </row>
    <row r="80" spans="1:29" x14ac:dyDescent="0.4">
      <c r="A80" s="16">
        <f>'様式2(一覧)'!A80</f>
        <v>73</v>
      </c>
      <c r="B80" s="141">
        <f>'様式2(一覧)'!B80</f>
        <v>0</v>
      </c>
      <c r="C80" s="264">
        <f t="shared" si="12"/>
        <v>0</v>
      </c>
      <c r="D80" s="265">
        <f t="shared" si="13"/>
        <v>0</v>
      </c>
      <c r="E80" s="265">
        <f t="shared" si="14"/>
        <v>0</v>
      </c>
      <c r="F80" s="265">
        <f t="shared" si="15"/>
        <v>0</v>
      </c>
      <c r="G80" s="265">
        <f t="shared" si="16"/>
        <v>0</v>
      </c>
      <c r="H80" s="265">
        <f t="shared" si="17"/>
        <v>0</v>
      </c>
      <c r="I80" s="265">
        <f t="shared" si="18"/>
        <v>0</v>
      </c>
      <c r="J80" s="265">
        <f t="shared" si="19"/>
        <v>0</v>
      </c>
      <c r="K80" s="269" t="str">
        <f t="shared" si="20"/>
        <v/>
      </c>
      <c r="L80" s="174"/>
      <c r="M80" s="175"/>
      <c r="N80" s="175"/>
      <c r="O80" s="175"/>
      <c r="P80" s="175"/>
      <c r="Q80" s="175"/>
      <c r="R80" s="175"/>
      <c r="S80" s="175"/>
      <c r="T80" s="173" t="str">
        <f t="shared" si="21"/>
        <v/>
      </c>
      <c r="U80" s="235"/>
      <c r="V80" s="236"/>
      <c r="W80" s="236"/>
      <c r="X80" s="236"/>
      <c r="Y80" s="236"/>
      <c r="Z80" s="236"/>
      <c r="AA80" s="236"/>
      <c r="AB80" s="236"/>
      <c r="AC80" s="238" t="str">
        <f t="shared" si="22"/>
        <v/>
      </c>
    </row>
    <row r="81" spans="1:29" x14ac:dyDescent="0.4">
      <c r="A81" s="16">
        <f>'様式2(一覧)'!A81</f>
        <v>74</v>
      </c>
      <c r="B81" s="141">
        <f>'様式2(一覧)'!B81</f>
        <v>0</v>
      </c>
      <c r="C81" s="264">
        <f t="shared" si="12"/>
        <v>0</v>
      </c>
      <c r="D81" s="265">
        <f t="shared" si="13"/>
        <v>0</v>
      </c>
      <c r="E81" s="265">
        <f t="shared" si="14"/>
        <v>0</v>
      </c>
      <c r="F81" s="265">
        <f t="shared" si="15"/>
        <v>0</v>
      </c>
      <c r="G81" s="265">
        <f t="shared" si="16"/>
        <v>0</v>
      </c>
      <c r="H81" s="265">
        <f t="shared" si="17"/>
        <v>0</v>
      </c>
      <c r="I81" s="265">
        <f t="shared" si="18"/>
        <v>0</v>
      </c>
      <c r="J81" s="265">
        <f t="shared" si="19"/>
        <v>0</v>
      </c>
      <c r="K81" s="269" t="str">
        <f t="shared" si="20"/>
        <v/>
      </c>
      <c r="L81" s="174"/>
      <c r="M81" s="175"/>
      <c r="N81" s="175"/>
      <c r="O81" s="175"/>
      <c r="P81" s="175"/>
      <c r="Q81" s="175"/>
      <c r="R81" s="175"/>
      <c r="S81" s="175"/>
      <c r="T81" s="173" t="str">
        <f t="shared" si="21"/>
        <v/>
      </c>
      <c r="U81" s="235"/>
      <c r="V81" s="236"/>
      <c r="W81" s="236"/>
      <c r="X81" s="236"/>
      <c r="Y81" s="236"/>
      <c r="Z81" s="236"/>
      <c r="AA81" s="236"/>
      <c r="AB81" s="236"/>
      <c r="AC81" s="238" t="str">
        <f t="shared" si="22"/>
        <v/>
      </c>
    </row>
    <row r="82" spans="1:29" x14ac:dyDescent="0.4">
      <c r="A82" s="16">
        <f>'様式2(一覧)'!A82</f>
        <v>75</v>
      </c>
      <c r="B82" s="141">
        <f>'様式2(一覧)'!B82</f>
        <v>0</v>
      </c>
      <c r="C82" s="264">
        <f t="shared" si="12"/>
        <v>0</v>
      </c>
      <c r="D82" s="265">
        <f t="shared" si="13"/>
        <v>0</v>
      </c>
      <c r="E82" s="265">
        <f t="shared" si="14"/>
        <v>0</v>
      </c>
      <c r="F82" s="265">
        <f t="shared" si="15"/>
        <v>0</v>
      </c>
      <c r="G82" s="265">
        <f t="shared" si="16"/>
        <v>0</v>
      </c>
      <c r="H82" s="265">
        <f t="shared" si="17"/>
        <v>0</v>
      </c>
      <c r="I82" s="265">
        <f t="shared" si="18"/>
        <v>0</v>
      </c>
      <c r="J82" s="265">
        <f t="shared" si="19"/>
        <v>0</v>
      </c>
      <c r="K82" s="269" t="str">
        <f t="shared" si="20"/>
        <v/>
      </c>
      <c r="L82" s="174"/>
      <c r="M82" s="175"/>
      <c r="N82" s="175"/>
      <c r="O82" s="175"/>
      <c r="P82" s="175"/>
      <c r="Q82" s="175"/>
      <c r="R82" s="175"/>
      <c r="S82" s="175"/>
      <c r="T82" s="173" t="str">
        <f t="shared" si="21"/>
        <v/>
      </c>
      <c r="U82" s="235"/>
      <c r="V82" s="236"/>
      <c r="W82" s="236"/>
      <c r="X82" s="236"/>
      <c r="Y82" s="236"/>
      <c r="Z82" s="236"/>
      <c r="AA82" s="236"/>
      <c r="AB82" s="236"/>
      <c r="AC82" s="238" t="str">
        <f t="shared" si="22"/>
        <v/>
      </c>
    </row>
    <row r="83" spans="1:29" x14ac:dyDescent="0.4">
      <c r="A83" s="16">
        <f>'様式2(一覧)'!A83</f>
        <v>76</v>
      </c>
      <c r="B83" s="141">
        <f>'様式2(一覧)'!B83</f>
        <v>0</v>
      </c>
      <c r="C83" s="264">
        <f t="shared" si="12"/>
        <v>0</v>
      </c>
      <c r="D83" s="265">
        <f t="shared" si="13"/>
        <v>0</v>
      </c>
      <c r="E83" s="265">
        <f t="shared" si="14"/>
        <v>0</v>
      </c>
      <c r="F83" s="265">
        <f t="shared" si="15"/>
        <v>0</v>
      </c>
      <c r="G83" s="265">
        <f t="shared" si="16"/>
        <v>0</v>
      </c>
      <c r="H83" s="265">
        <f t="shared" si="17"/>
        <v>0</v>
      </c>
      <c r="I83" s="265">
        <f t="shared" si="18"/>
        <v>0</v>
      </c>
      <c r="J83" s="265">
        <f t="shared" si="19"/>
        <v>0</v>
      </c>
      <c r="K83" s="269" t="str">
        <f t="shared" si="20"/>
        <v/>
      </c>
      <c r="L83" s="174"/>
      <c r="M83" s="175"/>
      <c r="N83" s="175"/>
      <c r="O83" s="175"/>
      <c r="P83" s="175"/>
      <c r="Q83" s="175"/>
      <c r="R83" s="175"/>
      <c r="S83" s="175"/>
      <c r="T83" s="173" t="str">
        <f t="shared" si="21"/>
        <v/>
      </c>
      <c r="U83" s="235"/>
      <c r="V83" s="236"/>
      <c r="W83" s="236"/>
      <c r="X83" s="236"/>
      <c r="Y83" s="236"/>
      <c r="Z83" s="236"/>
      <c r="AA83" s="236"/>
      <c r="AB83" s="236"/>
      <c r="AC83" s="238" t="str">
        <f t="shared" si="22"/>
        <v/>
      </c>
    </row>
    <row r="84" spans="1:29" x14ac:dyDescent="0.4">
      <c r="A84" s="16">
        <f>'様式2(一覧)'!A84</f>
        <v>77</v>
      </c>
      <c r="B84" s="141">
        <f>'様式2(一覧)'!B84</f>
        <v>0</v>
      </c>
      <c r="C84" s="264">
        <f t="shared" si="12"/>
        <v>0</v>
      </c>
      <c r="D84" s="265">
        <f t="shared" si="13"/>
        <v>0</v>
      </c>
      <c r="E84" s="265">
        <f t="shared" si="14"/>
        <v>0</v>
      </c>
      <c r="F84" s="265">
        <f t="shared" si="15"/>
        <v>0</v>
      </c>
      <c r="G84" s="265">
        <f t="shared" si="16"/>
        <v>0</v>
      </c>
      <c r="H84" s="265">
        <f t="shared" si="17"/>
        <v>0</v>
      </c>
      <c r="I84" s="265">
        <f t="shared" si="18"/>
        <v>0</v>
      </c>
      <c r="J84" s="265">
        <f t="shared" si="19"/>
        <v>0</v>
      </c>
      <c r="K84" s="269" t="str">
        <f t="shared" si="20"/>
        <v/>
      </c>
      <c r="L84" s="174"/>
      <c r="M84" s="175"/>
      <c r="N84" s="175"/>
      <c r="O84" s="175"/>
      <c r="P84" s="175"/>
      <c r="Q84" s="175"/>
      <c r="R84" s="175"/>
      <c r="S84" s="175"/>
      <c r="T84" s="173" t="str">
        <f t="shared" si="21"/>
        <v/>
      </c>
      <c r="U84" s="235"/>
      <c r="V84" s="236"/>
      <c r="W84" s="236"/>
      <c r="X84" s="236"/>
      <c r="Y84" s="236"/>
      <c r="Z84" s="236"/>
      <c r="AA84" s="236"/>
      <c r="AB84" s="236"/>
      <c r="AC84" s="238" t="str">
        <f t="shared" si="22"/>
        <v/>
      </c>
    </row>
    <row r="85" spans="1:29" x14ac:dyDescent="0.4">
      <c r="A85" s="16">
        <f>'様式2(一覧)'!A85</f>
        <v>78</v>
      </c>
      <c r="B85" s="141">
        <f>'様式2(一覧)'!B85</f>
        <v>0</v>
      </c>
      <c r="C85" s="264">
        <f t="shared" si="12"/>
        <v>0</v>
      </c>
      <c r="D85" s="265">
        <f t="shared" si="13"/>
        <v>0</v>
      </c>
      <c r="E85" s="265">
        <f t="shared" si="14"/>
        <v>0</v>
      </c>
      <c r="F85" s="265">
        <f t="shared" si="15"/>
        <v>0</v>
      </c>
      <c r="G85" s="265">
        <f t="shared" si="16"/>
        <v>0</v>
      </c>
      <c r="H85" s="265">
        <f t="shared" si="17"/>
        <v>0</v>
      </c>
      <c r="I85" s="265">
        <f t="shared" si="18"/>
        <v>0</v>
      </c>
      <c r="J85" s="265">
        <f t="shared" si="19"/>
        <v>0</v>
      </c>
      <c r="K85" s="269" t="str">
        <f t="shared" si="20"/>
        <v/>
      </c>
      <c r="L85" s="174"/>
      <c r="M85" s="175"/>
      <c r="N85" s="175"/>
      <c r="O85" s="175"/>
      <c r="P85" s="175"/>
      <c r="Q85" s="175"/>
      <c r="R85" s="175"/>
      <c r="S85" s="175"/>
      <c r="T85" s="173" t="str">
        <f t="shared" si="21"/>
        <v/>
      </c>
      <c r="U85" s="235"/>
      <c r="V85" s="236"/>
      <c r="W85" s="236"/>
      <c r="X85" s="236"/>
      <c r="Y85" s="236"/>
      <c r="Z85" s="236"/>
      <c r="AA85" s="236"/>
      <c r="AB85" s="236"/>
      <c r="AC85" s="238" t="str">
        <f t="shared" si="22"/>
        <v/>
      </c>
    </row>
    <row r="86" spans="1:29" x14ac:dyDescent="0.4">
      <c r="A86" s="16">
        <f>'様式2(一覧)'!A86</f>
        <v>79</v>
      </c>
      <c r="B86" s="141">
        <f>'様式2(一覧)'!B86</f>
        <v>0</v>
      </c>
      <c r="C86" s="264">
        <f t="shared" si="12"/>
        <v>0</v>
      </c>
      <c r="D86" s="265">
        <f t="shared" si="13"/>
        <v>0</v>
      </c>
      <c r="E86" s="265">
        <f t="shared" si="14"/>
        <v>0</v>
      </c>
      <c r="F86" s="265">
        <f t="shared" si="15"/>
        <v>0</v>
      </c>
      <c r="G86" s="265">
        <f t="shared" si="16"/>
        <v>0</v>
      </c>
      <c r="H86" s="265">
        <f t="shared" si="17"/>
        <v>0</v>
      </c>
      <c r="I86" s="265">
        <f t="shared" si="18"/>
        <v>0</v>
      </c>
      <c r="J86" s="265">
        <f t="shared" si="19"/>
        <v>0</v>
      </c>
      <c r="K86" s="269" t="str">
        <f t="shared" si="20"/>
        <v/>
      </c>
      <c r="L86" s="174"/>
      <c r="M86" s="175"/>
      <c r="N86" s="175"/>
      <c r="O86" s="175"/>
      <c r="P86" s="175"/>
      <c r="Q86" s="175"/>
      <c r="R86" s="175"/>
      <c r="S86" s="175"/>
      <c r="T86" s="173" t="str">
        <f t="shared" si="21"/>
        <v/>
      </c>
      <c r="U86" s="235"/>
      <c r="V86" s="236"/>
      <c r="W86" s="236"/>
      <c r="X86" s="236"/>
      <c r="Y86" s="236"/>
      <c r="Z86" s="236"/>
      <c r="AA86" s="236"/>
      <c r="AB86" s="236"/>
      <c r="AC86" s="238" t="str">
        <f t="shared" si="22"/>
        <v/>
      </c>
    </row>
    <row r="87" spans="1:29" x14ac:dyDescent="0.4">
      <c r="A87" s="16">
        <f>'様式2(一覧)'!A87</f>
        <v>80</v>
      </c>
      <c r="B87" s="141">
        <f>'様式2(一覧)'!B87</f>
        <v>0</v>
      </c>
      <c r="C87" s="264">
        <f t="shared" si="12"/>
        <v>0</v>
      </c>
      <c r="D87" s="265">
        <f t="shared" si="13"/>
        <v>0</v>
      </c>
      <c r="E87" s="265">
        <f t="shared" si="14"/>
        <v>0</v>
      </c>
      <c r="F87" s="265">
        <f t="shared" si="15"/>
        <v>0</v>
      </c>
      <c r="G87" s="265">
        <f t="shared" si="16"/>
        <v>0</v>
      </c>
      <c r="H87" s="265">
        <f t="shared" si="17"/>
        <v>0</v>
      </c>
      <c r="I87" s="265">
        <f t="shared" si="18"/>
        <v>0</v>
      </c>
      <c r="J87" s="265">
        <f t="shared" si="19"/>
        <v>0</v>
      </c>
      <c r="K87" s="269" t="str">
        <f t="shared" si="20"/>
        <v/>
      </c>
      <c r="L87" s="174"/>
      <c r="M87" s="175"/>
      <c r="N87" s="175"/>
      <c r="O87" s="175"/>
      <c r="P87" s="175"/>
      <c r="Q87" s="175"/>
      <c r="R87" s="175"/>
      <c r="S87" s="175"/>
      <c r="T87" s="173" t="str">
        <f t="shared" si="21"/>
        <v/>
      </c>
      <c r="U87" s="235"/>
      <c r="V87" s="236"/>
      <c r="W87" s="236"/>
      <c r="X87" s="236"/>
      <c r="Y87" s="236"/>
      <c r="Z87" s="236"/>
      <c r="AA87" s="236"/>
      <c r="AB87" s="236"/>
      <c r="AC87" s="238" t="str">
        <f t="shared" si="22"/>
        <v/>
      </c>
    </row>
    <row r="88" spans="1:29" x14ac:dyDescent="0.4">
      <c r="A88" s="16">
        <f>'様式2(一覧)'!A88</f>
        <v>81</v>
      </c>
      <c r="B88" s="141">
        <f>'様式2(一覧)'!B88</f>
        <v>0</v>
      </c>
      <c r="C88" s="264">
        <f t="shared" si="12"/>
        <v>0</v>
      </c>
      <c r="D88" s="265">
        <f t="shared" si="13"/>
        <v>0</v>
      </c>
      <c r="E88" s="265">
        <f t="shared" si="14"/>
        <v>0</v>
      </c>
      <c r="F88" s="265">
        <f t="shared" si="15"/>
        <v>0</v>
      </c>
      <c r="G88" s="265">
        <f t="shared" si="16"/>
        <v>0</v>
      </c>
      <c r="H88" s="265">
        <f t="shared" si="17"/>
        <v>0</v>
      </c>
      <c r="I88" s="265">
        <f t="shared" si="18"/>
        <v>0</v>
      </c>
      <c r="J88" s="265">
        <f t="shared" si="19"/>
        <v>0</v>
      </c>
      <c r="K88" s="269" t="str">
        <f t="shared" si="20"/>
        <v/>
      </c>
      <c r="L88" s="174"/>
      <c r="M88" s="175"/>
      <c r="N88" s="175"/>
      <c r="O88" s="175"/>
      <c r="P88" s="175"/>
      <c r="Q88" s="175"/>
      <c r="R88" s="175"/>
      <c r="S88" s="175"/>
      <c r="T88" s="173" t="str">
        <f t="shared" si="21"/>
        <v/>
      </c>
      <c r="U88" s="235"/>
      <c r="V88" s="236"/>
      <c r="W88" s="236"/>
      <c r="X88" s="236"/>
      <c r="Y88" s="236"/>
      <c r="Z88" s="236"/>
      <c r="AA88" s="236"/>
      <c r="AB88" s="236"/>
      <c r="AC88" s="238" t="str">
        <f t="shared" si="22"/>
        <v/>
      </c>
    </row>
    <row r="89" spans="1:29" x14ac:dyDescent="0.4">
      <c r="A89" s="16">
        <f>'様式2(一覧)'!A89</f>
        <v>82</v>
      </c>
      <c r="B89" s="141">
        <f>'様式2(一覧)'!B89</f>
        <v>0</v>
      </c>
      <c r="C89" s="264">
        <f t="shared" si="12"/>
        <v>0</v>
      </c>
      <c r="D89" s="265">
        <f t="shared" si="13"/>
        <v>0</v>
      </c>
      <c r="E89" s="265">
        <f t="shared" si="14"/>
        <v>0</v>
      </c>
      <c r="F89" s="265">
        <f t="shared" si="15"/>
        <v>0</v>
      </c>
      <c r="G89" s="265">
        <f t="shared" si="16"/>
        <v>0</v>
      </c>
      <c r="H89" s="265">
        <f t="shared" si="17"/>
        <v>0</v>
      </c>
      <c r="I89" s="265">
        <f t="shared" si="18"/>
        <v>0</v>
      </c>
      <c r="J89" s="265">
        <f t="shared" si="19"/>
        <v>0</v>
      </c>
      <c r="K89" s="269" t="str">
        <f t="shared" si="20"/>
        <v/>
      </c>
      <c r="L89" s="174"/>
      <c r="M89" s="175"/>
      <c r="N89" s="175"/>
      <c r="O89" s="175"/>
      <c r="P89" s="175"/>
      <c r="Q89" s="175"/>
      <c r="R89" s="175"/>
      <c r="S89" s="175"/>
      <c r="T89" s="173" t="str">
        <f t="shared" si="21"/>
        <v/>
      </c>
      <c r="U89" s="235"/>
      <c r="V89" s="236"/>
      <c r="W89" s="236"/>
      <c r="X89" s="236"/>
      <c r="Y89" s="236"/>
      <c r="Z89" s="236"/>
      <c r="AA89" s="236"/>
      <c r="AB89" s="236"/>
      <c r="AC89" s="238" t="str">
        <f t="shared" si="22"/>
        <v/>
      </c>
    </row>
    <row r="90" spans="1:29" x14ac:dyDescent="0.4">
      <c r="A90" s="16">
        <f>'様式2(一覧)'!A90</f>
        <v>83</v>
      </c>
      <c r="B90" s="141">
        <f>'様式2(一覧)'!B90</f>
        <v>0</v>
      </c>
      <c r="C90" s="264">
        <f t="shared" si="12"/>
        <v>0</v>
      </c>
      <c r="D90" s="265">
        <f t="shared" si="13"/>
        <v>0</v>
      </c>
      <c r="E90" s="265">
        <f t="shared" si="14"/>
        <v>0</v>
      </c>
      <c r="F90" s="265">
        <f t="shared" si="15"/>
        <v>0</v>
      </c>
      <c r="G90" s="265">
        <f t="shared" si="16"/>
        <v>0</v>
      </c>
      <c r="H90" s="265">
        <f t="shared" si="17"/>
        <v>0</v>
      </c>
      <c r="I90" s="265">
        <f t="shared" si="18"/>
        <v>0</v>
      </c>
      <c r="J90" s="265">
        <f t="shared" si="19"/>
        <v>0</v>
      </c>
      <c r="K90" s="269" t="str">
        <f t="shared" si="20"/>
        <v/>
      </c>
      <c r="L90" s="174"/>
      <c r="M90" s="175"/>
      <c r="N90" s="175"/>
      <c r="O90" s="175"/>
      <c r="P90" s="175"/>
      <c r="Q90" s="175"/>
      <c r="R90" s="175"/>
      <c r="S90" s="175"/>
      <c r="T90" s="173" t="str">
        <f t="shared" si="21"/>
        <v/>
      </c>
      <c r="U90" s="235"/>
      <c r="V90" s="236"/>
      <c r="W90" s="236"/>
      <c r="X90" s="236"/>
      <c r="Y90" s="236"/>
      <c r="Z90" s="236"/>
      <c r="AA90" s="236"/>
      <c r="AB90" s="236"/>
      <c r="AC90" s="238" t="str">
        <f t="shared" si="22"/>
        <v/>
      </c>
    </row>
    <row r="91" spans="1:29" x14ac:dyDescent="0.4">
      <c r="A91" s="16">
        <f>'様式2(一覧)'!A91</f>
        <v>84</v>
      </c>
      <c r="B91" s="141">
        <f>'様式2(一覧)'!B91</f>
        <v>0</v>
      </c>
      <c r="C91" s="264">
        <f t="shared" si="12"/>
        <v>0</v>
      </c>
      <c r="D91" s="265">
        <f t="shared" si="13"/>
        <v>0</v>
      </c>
      <c r="E91" s="265">
        <f t="shared" si="14"/>
        <v>0</v>
      </c>
      <c r="F91" s="265">
        <f t="shared" si="15"/>
        <v>0</v>
      </c>
      <c r="G91" s="265">
        <f t="shared" si="16"/>
        <v>0</v>
      </c>
      <c r="H91" s="265">
        <f t="shared" si="17"/>
        <v>0</v>
      </c>
      <c r="I91" s="265">
        <f t="shared" si="18"/>
        <v>0</v>
      </c>
      <c r="J91" s="265">
        <f t="shared" si="19"/>
        <v>0</v>
      </c>
      <c r="K91" s="269" t="str">
        <f t="shared" si="20"/>
        <v/>
      </c>
      <c r="L91" s="174"/>
      <c r="M91" s="175"/>
      <c r="N91" s="175"/>
      <c r="O91" s="175"/>
      <c r="P91" s="175"/>
      <c r="Q91" s="175"/>
      <c r="R91" s="175"/>
      <c r="S91" s="175"/>
      <c r="T91" s="173" t="str">
        <f t="shared" si="21"/>
        <v/>
      </c>
      <c r="U91" s="235"/>
      <c r="V91" s="236"/>
      <c r="W91" s="236"/>
      <c r="X91" s="236"/>
      <c r="Y91" s="236"/>
      <c r="Z91" s="236"/>
      <c r="AA91" s="236"/>
      <c r="AB91" s="236"/>
      <c r="AC91" s="238" t="str">
        <f t="shared" si="22"/>
        <v/>
      </c>
    </row>
    <row r="92" spans="1:29" x14ac:dyDescent="0.4">
      <c r="A92" s="16">
        <f>'様式2(一覧)'!A92</f>
        <v>85</v>
      </c>
      <c r="B92" s="141">
        <f>'様式2(一覧)'!B92</f>
        <v>0</v>
      </c>
      <c r="C92" s="264">
        <f t="shared" si="12"/>
        <v>0</v>
      </c>
      <c r="D92" s="265">
        <f t="shared" si="13"/>
        <v>0</v>
      </c>
      <c r="E92" s="265">
        <f t="shared" si="14"/>
        <v>0</v>
      </c>
      <c r="F92" s="265">
        <f t="shared" si="15"/>
        <v>0</v>
      </c>
      <c r="G92" s="265">
        <f t="shared" si="16"/>
        <v>0</v>
      </c>
      <c r="H92" s="265">
        <f t="shared" si="17"/>
        <v>0</v>
      </c>
      <c r="I92" s="265">
        <f t="shared" si="18"/>
        <v>0</v>
      </c>
      <c r="J92" s="265">
        <f t="shared" si="19"/>
        <v>0</v>
      </c>
      <c r="K92" s="269" t="str">
        <f t="shared" si="20"/>
        <v/>
      </c>
      <c r="L92" s="174"/>
      <c r="M92" s="175"/>
      <c r="N92" s="175"/>
      <c r="O92" s="175"/>
      <c r="P92" s="175"/>
      <c r="Q92" s="175"/>
      <c r="R92" s="175"/>
      <c r="S92" s="175"/>
      <c r="T92" s="173" t="str">
        <f t="shared" si="21"/>
        <v/>
      </c>
      <c r="U92" s="235"/>
      <c r="V92" s="236"/>
      <c r="W92" s="236"/>
      <c r="X92" s="236"/>
      <c r="Y92" s="236"/>
      <c r="Z92" s="236"/>
      <c r="AA92" s="236"/>
      <c r="AB92" s="236"/>
      <c r="AC92" s="238" t="str">
        <f t="shared" si="22"/>
        <v/>
      </c>
    </row>
    <row r="93" spans="1:29" x14ac:dyDescent="0.4">
      <c r="A93" s="16">
        <f>'様式2(一覧)'!A93</f>
        <v>86</v>
      </c>
      <c r="B93" s="141">
        <f>'様式2(一覧)'!B93</f>
        <v>0</v>
      </c>
      <c r="C93" s="264">
        <f t="shared" si="12"/>
        <v>0</v>
      </c>
      <c r="D93" s="265">
        <f t="shared" si="13"/>
        <v>0</v>
      </c>
      <c r="E93" s="265">
        <f t="shared" si="14"/>
        <v>0</v>
      </c>
      <c r="F93" s="265">
        <f t="shared" si="15"/>
        <v>0</v>
      </c>
      <c r="G93" s="265">
        <f t="shared" si="16"/>
        <v>0</v>
      </c>
      <c r="H93" s="265">
        <f t="shared" si="17"/>
        <v>0</v>
      </c>
      <c r="I93" s="265">
        <f t="shared" si="18"/>
        <v>0</v>
      </c>
      <c r="J93" s="265">
        <f t="shared" si="19"/>
        <v>0</v>
      </c>
      <c r="K93" s="269" t="str">
        <f t="shared" si="20"/>
        <v/>
      </c>
      <c r="L93" s="174"/>
      <c r="M93" s="175"/>
      <c r="N93" s="175"/>
      <c r="O93" s="175"/>
      <c r="P93" s="175"/>
      <c r="Q93" s="175"/>
      <c r="R93" s="175"/>
      <c r="S93" s="175"/>
      <c r="T93" s="173" t="str">
        <f t="shared" si="21"/>
        <v/>
      </c>
      <c r="U93" s="235"/>
      <c r="V93" s="236"/>
      <c r="W93" s="236"/>
      <c r="X93" s="236"/>
      <c r="Y93" s="236"/>
      <c r="Z93" s="236"/>
      <c r="AA93" s="236"/>
      <c r="AB93" s="236"/>
      <c r="AC93" s="238" t="str">
        <f t="shared" si="22"/>
        <v/>
      </c>
    </row>
    <row r="94" spans="1:29" x14ac:dyDescent="0.4">
      <c r="A94" s="16">
        <f>'様式2(一覧)'!A94</f>
        <v>87</v>
      </c>
      <c r="B94" s="141">
        <f>'様式2(一覧)'!B94</f>
        <v>0</v>
      </c>
      <c r="C94" s="264">
        <f t="shared" si="12"/>
        <v>0</v>
      </c>
      <c r="D94" s="265">
        <f t="shared" si="13"/>
        <v>0</v>
      </c>
      <c r="E94" s="265">
        <f t="shared" si="14"/>
        <v>0</v>
      </c>
      <c r="F94" s="265">
        <f t="shared" si="15"/>
        <v>0</v>
      </c>
      <c r="G94" s="265">
        <f t="shared" si="16"/>
        <v>0</v>
      </c>
      <c r="H94" s="265">
        <f t="shared" si="17"/>
        <v>0</v>
      </c>
      <c r="I94" s="265">
        <f t="shared" si="18"/>
        <v>0</v>
      </c>
      <c r="J94" s="265">
        <f t="shared" si="19"/>
        <v>0</v>
      </c>
      <c r="K94" s="269" t="str">
        <f t="shared" si="20"/>
        <v/>
      </c>
      <c r="L94" s="174"/>
      <c r="M94" s="175"/>
      <c r="N94" s="175"/>
      <c r="O94" s="175"/>
      <c r="P94" s="175"/>
      <c r="Q94" s="175"/>
      <c r="R94" s="175"/>
      <c r="S94" s="175"/>
      <c r="T94" s="173" t="str">
        <f t="shared" si="21"/>
        <v/>
      </c>
      <c r="U94" s="235"/>
      <c r="V94" s="236"/>
      <c r="W94" s="236"/>
      <c r="X94" s="236"/>
      <c r="Y94" s="236"/>
      <c r="Z94" s="236"/>
      <c r="AA94" s="236"/>
      <c r="AB94" s="236"/>
      <c r="AC94" s="238" t="str">
        <f t="shared" si="22"/>
        <v/>
      </c>
    </row>
    <row r="95" spans="1:29" x14ac:dyDescent="0.4">
      <c r="A95" s="16">
        <f>'様式2(一覧)'!A95</f>
        <v>88</v>
      </c>
      <c r="B95" s="141">
        <f>'様式2(一覧)'!B95</f>
        <v>0</v>
      </c>
      <c r="C95" s="264">
        <f t="shared" si="12"/>
        <v>0</v>
      </c>
      <c r="D95" s="265">
        <f t="shared" si="13"/>
        <v>0</v>
      </c>
      <c r="E95" s="265">
        <f t="shared" si="14"/>
        <v>0</v>
      </c>
      <c r="F95" s="265">
        <f t="shared" si="15"/>
        <v>0</v>
      </c>
      <c r="G95" s="265">
        <f t="shared" si="16"/>
        <v>0</v>
      </c>
      <c r="H95" s="265">
        <f t="shared" si="17"/>
        <v>0</v>
      </c>
      <c r="I95" s="265">
        <f t="shared" si="18"/>
        <v>0</v>
      </c>
      <c r="J95" s="265">
        <f t="shared" si="19"/>
        <v>0</v>
      </c>
      <c r="K95" s="269" t="str">
        <f t="shared" si="20"/>
        <v/>
      </c>
      <c r="L95" s="174"/>
      <c r="M95" s="175"/>
      <c r="N95" s="175"/>
      <c r="O95" s="175"/>
      <c r="P95" s="175"/>
      <c r="Q95" s="175"/>
      <c r="R95" s="175"/>
      <c r="S95" s="175"/>
      <c r="T95" s="173" t="str">
        <f t="shared" si="21"/>
        <v/>
      </c>
      <c r="U95" s="235"/>
      <c r="V95" s="236"/>
      <c r="W95" s="236"/>
      <c r="X95" s="236"/>
      <c r="Y95" s="236"/>
      <c r="Z95" s="236"/>
      <c r="AA95" s="236"/>
      <c r="AB95" s="236"/>
      <c r="AC95" s="238" t="str">
        <f t="shared" si="22"/>
        <v/>
      </c>
    </row>
    <row r="96" spans="1:29" x14ac:dyDescent="0.4">
      <c r="A96" s="16">
        <f>'様式2(一覧)'!A96</f>
        <v>89</v>
      </c>
      <c r="B96" s="141">
        <f>'様式2(一覧)'!B96</f>
        <v>0</v>
      </c>
      <c r="C96" s="264">
        <f t="shared" si="12"/>
        <v>0</v>
      </c>
      <c r="D96" s="265">
        <f t="shared" si="13"/>
        <v>0</v>
      </c>
      <c r="E96" s="265">
        <f t="shared" si="14"/>
        <v>0</v>
      </c>
      <c r="F96" s="265">
        <f t="shared" si="15"/>
        <v>0</v>
      </c>
      <c r="G96" s="265">
        <f t="shared" si="16"/>
        <v>0</v>
      </c>
      <c r="H96" s="265">
        <f t="shared" si="17"/>
        <v>0</v>
      </c>
      <c r="I96" s="265">
        <f t="shared" si="18"/>
        <v>0</v>
      </c>
      <c r="J96" s="265">
        <f t="shared" si="19"/>
        <v>0</v>
      </c>
      <c r="K96" s="269" t="str">
        <f t="shared" si="20"/>
        <v/>
      </c>
      <c r="L96" s="174"/>
      <c r="M96" s="175"/>
      <c r="N96" s="175"/>
      <c r="O96" s="175"/>
      <c r="P96" s="175"/>
      <c r="Q96" s="175"/>
      <c r="R96" s="175"/>
      <c r="S96" s="175"/>
      <c r="T96" s="173" t="str">
        <f t="shared" si="21"/>
        <v/>
      </c>
      <c r="U96" s="235"/>
      <c r="V96" s="236"/>
      <c r="W96" s="236"/>
      <c r="X96" s="236"/>
      <c r="Y96" s="236"/>
      <c r="Z96" s="236"/>
      <c r="AA96" s="236"/>
      <c r="AB96" s="236"/>
      <c r="AC96" s="238" t="str">
        <f t="shared" si="22"/>
        <v/>
      </c>
    </row>
    <row r="97" spans="1:29" x14ac:dyDescent="0.4">
      <c r="A97" s="16">
        <f>'様式2(一覧)'!A97</f>
        <v>90</v>
      </c>
      <c r="B97" s="141">
        <f>'様式2(一覧)'!B97</f>
        <v>0</v>
      </c>
      <c r="C97" s="264">
        <f t="shared" si="12"/>
        <v>0</v>
      </c>
      <c r="D97" s="265">
        <f t="shared" si="13"/>
        <v>0</v>
      </c>
      <c r="E97" s="265">
        <f t="shared" si="14"/>
        <v>0</v>
      </c>
      <c r="F97" s="265">
        <f t="shared" si="15"/>
        <v>0</v>
      </c>
      <c r="G97" s="265">
        <f t="shared" si="16"/>
        <v>0</v>
      </c>
      <c r="H97" s="265">
        <f t="shared" si="17"/>
        <v>0</v>
      </c>
      <c r="I97" s="265">
        <f t="shared" si="18"/>
        <v>0</v>
      </c>
      <c r="J97" s="265">
        <f t="shared" si="19"/>
        <v>0</v>
      </c>
      <c r="K97" s="269" t="str">
        <f t="shared" si="20"/>
        <v/>
      </c>
      <c r="L97" s="174"/>
      <c r="M97" s="175"/>
      <c r="N97" s="175"/>
      <c r="O97" s="175"/>
      <c r="P97" s="175"/>
      <c r="Q97" s="175"/>
      <c r="R97" s="175"/>
      <c r="S97" s="175"/>
      <c r="T97" s="173" t="str">
        <f t="shared" si="21"/>
        <v/>
      </c>
      <c r="U97" s="235"/>
      <c r="V97" s="236"/>
      <c r="W97" s="236"/>
      <c r="X97" s="236"/>
      <c r="Y97" s="236"/>
      <c r="Z97" s="236"/>
      <c r="AA97" s="236"/>
      <c r="AB97" s="236"/>
      <c r="AC97" s="238" t="str">
        <f t="shared" si="22"/>
        <v/>
      </c>
    </row>
    <row r="98" spans="1:29" x14ac:dyDescent="0.4">
      <c r="A98" s="16">
        <f>'様式2(一覧)'!A98</f>
        <v>91</v>
      </c>
      <c r="B98" s="141">
        <f>'様式2(一覧)'!B98</f>
        <v>0</v>
      </c>
      <c r="C98" s="264">
        <f t="shared" si="12"/>
        <v>0</v>
      </c>
      <c r="D98" s="265">
        <f t="shared" si="13"/>
        <v>0</v>
      </c>
      <c r="E98" s="265">
        <f t="shared" si="14"/>
        <v>0</v>
      </c>
      <c r="F98" s="265">
        <f t="shared" si="15"/>
        <v>0</v>
      </c>
      <c r="G98" s="265">
        <f t="shared" si="16"/>
        <v>0</v>
      </c>
      <c r="H98" s="265">
        <f t="shared" si="17"/>
        <v>0</v>
      </c>
      <c r="I98" s="265">
        <f t="shared" si="18"/>
        <v>0</v>
      </c>
      <c r="J98" s="265">
        <f t="shared" si="19"/>
        <v>0</v>
      </c>
      <c r="K98" s="269" t="str">
        <f t="shared" si="20"/>
        <v/>
      </c>
      <c r="L98" s="174"/>
      <c r="M98" s="175"/>
      <c r="N98" s="175"/>
      <c r="O98" s="175"/>
      <c r="P98" s="175"/>
      <c r="Q98" s="175"/>
      <c r="R98" s="175"/>
      <c r="S98" s="175"/>
      <c r="T98" s="173" t="str">
        <f t="shared" si="21"/>
        <v/>
      </c>
      <c r="U98" s="235"/>
      <c r="V98" s="236"/>
      <c r="W98" s="236"/>
      <c r="X98" s="236"/>
      <c r="Y98" s="236"/>
      <c r="Z98" s="236"/>
      <c r="AA98" s="236"/>
      <c r="AB98" s="236"/>
      <c r="AC98" s="238" t="str">
        <f t="shared" si="22"/>
        <v/>
      </c>
    </row>
    <row r="99" spans="1:29" x14ac:dyDescent="0.4">
      <c r="A99" s="16">
        <f>'様式2(一覧)'!A99</f>
        <v>92</v>
      </c>
      <c r="B99" s="141">
        <f>'様式2(一覧)'!B99</f>
        <v>0</v>
      </c>
      <c r="C99" s="264">
        <f t="shared" si="12"/>
        <v>0</v>
      </c>
      <c r="D99" s="265">
        <f t="shared" si="13"/>
        <v>0</v>
      </c>
      <c r="E99" s="265">
        <f t="shared" si="14"/>
        <v>0</v>
      </c>
      <c r="F99" s="265">
        <f t="shared" si="15"/>
        <v>0</v>
      </c>
      <c r="G99" s="265">
        <f t="shared" si="16"/>
        <v>0</v>
      </c>
      <c r="H99" s="265">
        <f t="shared" si="17"/>
        <v>0</v>
      </c>
      <c r="I99" s="265">
        <f t="shared" si="18"/>
        <v>0</v>
      </c>
      <c r="J99" s="265">
        <f t="shared" si="19"/>
        <v>0</v>
      </c>
      <c r="K99" s="269" t="str">
        <f t="shared" si="20"/>
        <v/>
      </c>
      <c r="L99" s="174"/>
      <c r="M99" s="175"/>
      <c r="N99" s="175"/>
      <c r="O99" s="175"/>
      <c r="P99" s="175"/>
      <c r="Q99" s="175"/>
      <c r="R99" s="175"/>
      <c r="S99" s="175"/>
      <c r="T99" s="173" t="str">
        <f t="shared" si="21"/>
        <v/>
      </c>
      <c r="U99" s="235"/>
      <c r="V99" s="236"/>
      <c r="W99" s="236"/>
      <c r="X99" s="236"/>
      <c r="Y99" s="236"/>
      <c r="Z99" s="236"/>
      <c r="AA99" s="236"/>
      <c r="AB99" s="236"/>
      <c r="AC99" s="238" t="str">
        <f t="shared" si="22"/>
        <v/>
      </c>
    </row>
    <row r="100" spans="1:29" x14ac:dyDescent="0.4">
      <c r="A100" s="16">
        <f>'様式2(一覧)'!A100</f>
        <v>93</v>
      </c>
      <c r="B100" s="141">
        <f>'様式2(一覧)'!B100</f>
        <v>0</v>
      </c>
      <c r="C100" s="264">
        <f t="shared" si="12"/>
        <v>0</v>
      </c>
      <c r="D100" s="265">
        <f t="shared" si="13"/>
        <v>0</v>
      </c>
      <c r="E100" s="265">
        <f t="shared" si="14"/>
        <v>0</v>
      </c>
      <c r="F100" s="265">
        <f t="shared" si="15"/>
        <v>0</v>
      </c>
      <c r="G100" s="265">
        <f t="shared" si="16"/>
        <v>0</v>
      </c>
      <c r="H100" s="265">
        <f t="shared" si="17"/>
        <v>0</v>
      </c>
      <c r="I100" s="265">
        <f t="shared" si="18"/>
        <v>0</v>
      </c>
      <c r="J100" s="265">
        <f t="shared" si="19"/>
        <v>0</v>
      </c>
      <c r="K100" s="269" t="str">
        <f t="shared" si="20"/>
        <v/>
      </c>
      <c r="L100" s="174"/>
      <c r="M100" s="175"/>
      <c r="N100" s="175"/>
      <c r="O100" s="175"/>
      <c r="P100" s="175"/>
      <c r="Q100" s="175"/>
      <c r="R100" s="175"/>
      <c r="S100" s="175"/>
      <c r="T100" s="173" t="str">
        <f t="shared" si="21"/>
        <v/>
      </c>
      <c r="U100" s="235"/>
      <c r="V100" s="236"/>
      <c r="W100" s="236"/>
      <c r="X100" s="236"/>
      <c r="Y100" s="236"/>
      <c r="Z100" s="236"/>
      <c r="AA100" s="236"/>
      <c r="AB100" s="236"/>
      <c r="AC100" s="238" t="str">
        <f t="shared" si="22"/>
        <v/>
      </c>
    </row>
    <row r="101" spans="1:29" x14ac:dyDescent="0.4">
      <c r="A101" s="16">
        <f>'様式2(一覧)'!A101</f>
        <v>94</v>
      </c>
      <c r="B101" s="141">
        <f>'様式2(一覧)'!B101</f>
        <v>0</v>
      </c>
      <c r="C101" s="264">
        <f t="shared" si="12"/>
        <v>0</v>
      </c>
      <c r="D101" s="265">
        <f t="shared" si="13"/>
        <v>0</v>
      </c>
      <c r="E101" s="265">
        <f t="shared" si="14"/>
        <v>0</v>
      </c>
      <c r="F101" s="265">
        <f t="shared" si="15"/>
        <v>0</v>
      </c>
      <c r="G101" s="265">
        <f t="shared" si="16"/>
        <v>0</v>
      </c>
      <c r="H101" s="265">
        <f t="shared" si="17"/>
        <v>0</v>
      </c>
      <c r="I101" s="265">
        <f t="shared" si="18"/>
        <v>0</v>
      </c>
      <c r="J101" s="265">
        <f t="shared" si="19"/>
        <v>0</v>
      </c>
      <c r="K101" s="269" t="str">
        <f t="shared" si="20"/>
        <v/>
      </c>
      <c r="L101" s="174"/>
      <c r="M101" s="175"/>
      <c r="N101" s="175"/>
      <c r="O101" s="175"/>
      <c r="P101" s="175"/>
      <c r="Q101" s="175"/>
      <c r="R101" s="175"/>
      <c r="S101" s="175"/>
      <c r="T101" s="173" t="str">
        <f t="shared" si="21"/>
        <v/>
      </c>
      <c r="U101" s="235"/>
      <c r="V101" s="236"/>
      <c r="W101" s="236"/>
      <c r="X101" s="236"/>
      <c r="Y101" s="236"/>
      <c r="Z101" s="236"/>
      <c r="AA101" s="236"/>
      <c r="AB101" s="236"/>
      <c r="AC101" s="238" t="str">
        <f t="shared" si="22"/>
        <v/>
      </c>
    </row>
    <row r="102" spans="1:29" x14ac:dyDescent="0.4">
      <c r="A102" s="16">
        <f>'様式2(一覧)'!A102</f>
        <v>95</v>
      </c>
      <c r="B102" s="141">
        <f>'様式2(一覧)'!B102</f>
        <v>0</v>
      </c>
      <c r="C102" s="264">
        <f t="shared" si="12"/>
        <v>0</v>
      </c>
      <c r="D102" s="265">
        <f t="shared" si="13"/>
        <v>0</v>
      </c>
      <c r="E102" s="265">
        <f t="shared" si="14"/>
        <v>0</v>
      </c>
      <c r="F102" s="265">
        <f t="shared" si="15"/>
        <v>0</v>
      </c>
      <c r="G102" s="265">
        <f t="shared" si="16"/>
        <v>0</v>
      </c>
      <c r="H102" s="265">
        <f t="shared" si="17"/>
        <v>0</v>
      </c>
      <c r="I102" s="265">
        <f t="shared" si="18"/>
        <v>0</v>
      </c>
      <c r="J102" s="265">
        <f t="shared" si="19"/>
        <v>0</v>
      </c>
      <c r="K102" s="269" t="str">
        <f t="shared" si="20"/>
        <v/>
      </c>
      <c r="L102" s="174"/>
      <c r="M102" s="175"/>
      <c r="N102" s="175"/>
      <c r="O102" s="175"/>
      <c r="P102" s="175"/>
      <c r="Q102" s="175"/>
      <c r="R102" s="175"/>
      <c r="S102" s="175"/>
      <c r="T102" s="173" t="str">
        <f t="shared" si="21"/>
        <v/>
      </c>
      <c r="U102" s="235"/>
      <c r="V102" s="236"/>
      <c r="W102" s="236"/>
      <c r="X102" s="236"/>
      <c r="Y102" s="236"/>
      <c r="Z102" s="236"/>
      <c r="AA102" s="236"/>
      <c r="AB102" s="236"/>
      <c r="AC102" s="238" t="str">
        <f t="shared" si="22"/>
        <v/>
      </c>
    </row>
    <row r="103" spans="1:29" x14ac:dyDescent="0.4">
      <c r="A103" s="16">
        <f>'様式2(一覧)'!A103</f>
        <v>96</v>
      </c>
      <c r="B103" s="141">
        <f>'様式2(一覧)'!B103</f>
        <v>0</v>
      </c>
      <c r="C103" s="264">
        <f t="shared" si="12"/>
        <v>0</v>
      </c>
      <c r="D103" s="265">
        <f t="shared" si="13"/>
        <v>0</v>
      </c>
      <c r="E103" s="265">
        <f t="shared" si="14"/>
        <v>0</v>
      </c>
      <c r="F103" s="265">
        <f t="shared" si="15"/>
        <v>0</v>
      </c>
      <c r="G103" s="265">
        <f t="shared" si="16"/>
        <v>0</v>
      </c>
      <c r="H103" s="265">
        <f t="shared" si="17"/>
        <v>0</v>
      </c>
      <c r="I103" s="265">
        <f t="shared" si="18"/>
        <v>0</v>
      </c>
      <c r="J103" s="265">
        <f t="shared" si="19"/>
        <v>0</v>
      </c>
      <c r="K103" s="269" t="str">
        <f t="shared" si="20"/>
        <v/>
      </c>
      <c r="L103" s="174"/>
      <c r="M103" s="175"/>
      <c r="N103" s="175"/>
      <c r="O103" s="175"/>
      <c r="P103" s="175"/>
      <c r="Q103" s="175"/>
      <c r="R103" s="175"/>
      <c r="S103" s="175"/>
      <c r="T103" s="173" t="str">
        <f t="shared" si="21"/>
        <v/>
      </c>
      <c r="U103" s="235"/>
      <c r="V103" s="236"/>
      <c r="W103" s="236"/>
      <c r="X103" s="236"/>
      <c r="Y103" s="236"/>
      <c r="Z103" s="236"/>
      <c r="AA103" s="236"/>
      <c r="AB103" s="236"/>
      <c r="AC103" s="238" t="str">
        <f t="shared" si="22"/>
        <v/>
      </c>
    </row>
    <row r="104" spans="1:29" x14ac:dyDescent="0.4">
      <c r="A104" s="16">
        <f>'様式2(一覧)'!A104</f>
        <v>97</v>
      </c>
      <c r="B104" s="141">
        <f>'様式2(一覧)'!B104</f>
        <v>0</v>
      </c>
      <c r="C104" s="264">
        <f t="shared" si="12"/>
        <v>0</v>
      </c>
      <c r="D104" s="265">
        <f t="shared" si="13"/>
        <v>0</v>
      </c>
      <c r="E104" s="265">
        <f t="shared" si="14"/>
        <v>0</v>
      </c>
      <c r="F104" s="265">
        <f t="shared" si="15"/>
        <v>0</v>
      </c>
      <c r="G104" s="265">
        <f t="shared" si="16"/>
        <v>0</v>
      </c>
      <c r="H104" s="265">
        <f t="shared" si="17"/>
        <v>0</v>
      </c>
      <c r="I104" s="265">
        <f t="shared" si="18"/>
        <v>0</v>
      </c>
      <c r="J104" s="265">
        <f t="shared" si="19"/>
        <v>0</v>
      </c>
      <c r="K104" s="269" t="str">
        <f t="shared" si="20"/>
        <v/>
      </c>
      <c r="L104" s="174"/>
      <c r="M104" s="175"/>
      <c r="N104" s="175"/>
      <c r="O104" s="175"/>
      <c r="P104" s="175"/>
      <c r="Q104" s="175"/>
      <c r="R104" s="175"/>
      <c r="S104" s="175"/>
      <c r="T104" s="173" t="str">
        <f t="shared" si="21"/>
        <v/>
      </c>
      <c r="U104" s="235"/>
      <c r="V104" s="236"/>
      <c r="W104" s="236"/>
      <c r="X104" s="236"/>
      <c r="Y104" s="236"/>
      <c r="Z104" s="236"/>
      <c r="AA104" s="236"/>
      <c r="AB104" s="236"/>
      <c r="AC104" s="238" t="str">
        <f t="shared" si="22"/>
        <v/>
      </c>
    </row>
    <row r="105" spans="1:29" x14ac:dyDescent="0.4">
      <c r="A105" s="16">
        <f>'様式2(一覧)'!A105</f>
        <v>98</v>
      </c>
      <c r="B105" s="141">
        <f>'様式2(一覧)'!B105</f>
        <v>0</v>
      </c>
      <c r="C105" s="264">
        <f t="shared" si="12"/>
        <v>0</v>
      </c>
      <c r="D105" s="265">
        <f t="shared" si="13"/>
        <v>0</v>
      </c>
      <c r="E105" s="265">
        <f t="shared" si="14"/>
        <v>0</v>
      </c>
      <c r="F105" s="265">
        <f t="shared" si="15"/>
        <v>0</v>
      </c>
      <c r="G105" s="265">
        <f t="shared" si="16"/>
        <v>0</v>
      </c>
      <c r="H105" s="265">
        <f t="shared" si="17"/>
        <v>0</v>
      </c>
      <c r="I105" s="265">
        <f t="shared" si="18"/>
        <v>0</v>
      </c>
      <c r="J105" s="265">
        <f t="shared" si="19"/>
        <v>0</v>
      </c>
      <c r="K105" s="269" t="str">
        <f t="shared" si="20"/>
        <v/>
      </c>
      <c r="L105" s="174"/>
      <c r="M105" s="175"/>
      <c r="N105" s="175"/>
      <c r="O105" s="175"/>
      <c r="P105" s="175"/>
      <c r="Q105" s="175"/>
      <c r="R105" s="175"/>
      <c r="S105" s="175"/>
      <c r="T105" s="173" t="str">
        <f t="shared" si="21"/>
        <v/>
      </c>
      <c r="U105" s="235"/>
      <c r="V105" s="236"/>
      <c r="W105" s="236"/>
      <c r="X105" s="236"/>
      <c r="Y105" s="236"/>
      <c r="Z105" s="236"/>
      <c r="AA105" s="236"/>
      <c r="AB105" s="236"/>
      <c r="AC105" s="238" t="str">
        <f t="shared" si="22"/>
        <v/>
      </c>
    </row>
    <row r="106" spans="1:29" x14ac:dyDescent="0.4">
      <c r="A106" s="16">
        <f>'様式2(一覧)'!A106</f>
        <v>99</v>
      </c>
      <c r="B106" s="141">
        <f>'様式2(一覧)'!B106</f>
        <v>0</v>
      </c>
      <c r="C106" s="264">
        <f t="shared" si="12"/>
        <v>0</v>
      </c>
      <c r="D106" s="265">
        <f t="shared" si="13"/>
        <v>0</v>
      </c>
      <c r="E106" s="265">
        <f t="shared" si="14"/>
        <v>0</v>
      </c>
      <c r="F106" s="265">
        <f t="shared" si="15"/>
        <v>0</v>
      </c>
      <c r="G106" s="265">
        <f t="shared" si="16"/>
        <v>0</v>
      </c>
      <c r="H106" s="265">
        <f t="shared" si="17"/>
        <v>0</v>
      </c>
      <c r="I106" s="265">
        <f t="shared" si="18"/>
        <v>0</v>
      </c>
      <c r="J106" s="265">
        <f t="shared" si="19"/>
        <v>0</v>
      </c>
      <c r="K106" s="269" t="str">
        <f t="shared" si="20"/>
        <v/>
      </c>
      <c r="L106" s="174"/>
      <c r="M106" s="175"/>
      <c r="N106" s="175"/>
      <c r="O106" s="175"/>
      <c r="P106" s="175"/>
      <c r="Q106" s="175"/>
      <c r="R106" s="175"/>
      <c r="S106" s="175"/>
      <c r="T106" s="173" t="str">
        <f t="shared" si="21"/>
        <v/>
      </c>
      <c r="U106" s="235"/>
      <c r="V106" s="236"/>
      <c r="W106" s="236"/>
      <c r="X106" s="236"/>
      <c r="Y106" s="236"/>
      <c r="Z106" s="236"/>
      <c r="AA106" s="236"/>
      <c r="AB106" s="236"/>
      <c r="AC106" s="238" t="str">
        <f t="shared" si="22"/>
        <v/>
      </c>
    </row>
    <row r="107" spans="1:29" ht="19.5" thickBot="1" x14ac:dyDescent="0.45">
      <c r="A107" s="41">
        <f>'様式2(一覧)'!A107</f>
        <v>100</v>
      </c>
      <c r="B107" s="61">
        <f>'様式2(一覧)'!B107</f>
        <v>0</v>
      </c>
      <c r="C107" s="266">
        <f t="shared" si="12"/>
        <v>0</v>
      </c>
      <c r="D107" s="267">
        <f t="shared" si="13"/>
        <v>0</v>
      </c>
      <c r="E107" s="267">
        <f t="shared" si="14"/>
        <v>0</v>
      </c>
      <c r="F107" s="267">
        <f t="shared" si="15"/>
        <v>0</v>
      </c>
      <c r="G107" s="267">
        <f t="shared" si="16"/>
        <v>0</v>
      </c>
      <c r="H107" s="267">
        <f t="shared" si="17"/>
        <v>0</v>
      </c>
      <c r="I107" s="267">
        <f t="shared" si="18"/>
        <v>0</v>
      </c>
      <c r="J107" s="267">
        <f t="shared" si="19"/>
        <v>0</v>
      </c>
      <c r="K107" s="270" t="str">
        <f t="shared" si="20"/>
        <v/>
      </c>
      <c r="L107" s="177"/>
      <c r="M107" s="178"/>
      <c r="N107" s="178"/>
      <c r="O107" s="178"/>
      <c r="P107" s="178"/>
      <c r="Q107" s="178"/>
      <c r="R107" s="178"/>
      <c r="S107" s="179"/>
      <c r="T107" s="173" t="str">
        <f t="shared" si="21"/>
        <v/>
      </c>
      <c r="U107" s="239"/>
      <c r="V107" s="240"/>
      <c r="W107" s="240"/>
      <c r="X107" s="240"/>
      <c r="Y107" s="240"/>
      <c r="Z107" s="240"/>
      <c r="AA107" s="240"/>
      <c r="AB107" s="241"/>
      <c r="AC107" s="253" t="str">
        <f t="shared" si="22"/>
        <v/>
      </c>
    </row>
    <row r="108" spans="1:29" x14ac:dyDescent="0.4">
      <c r="A108" s="380" t="s">
        <v>122</v>
      </c>
      <c r="B108" s="381"/>
      <c r="C108" s="381"/>
      <c r="D108" s="381"/>
      <c r="E108" s="381"/>
      <c r="F108" s="381"/>
      <c r="G108" s="381"/>
      <c r="H108" s="381"/>
      <c r="I108" s="381"/>
      <c r="J108" s="381"/>
      <c r="K108" s="381"/>
      <c r="L108" s="381"/>
      <c r="M108" s="381"/>
      <c r="N108" s="381"/>
      <c r="O108" s="381"/>
      <c r="P108" s="381"/>
      <c r="Q108" s="381"/>
      <c r="R108" s="381"/>
      <c r="S108" s="381"/>
      <c r="T108" s="381"/>
    </row>
    <row r="109" spans="1:29" x14ac:dyDescent="0.4">
      <c r="A109" s="373" t="s">
        <v>123</v>
      </c>
      <c r="B109" s="374"/>
      <c r="C109" s="374"/>
      <c r="D109" s="374"/>
      <c r="E109" s="374"/>
      <c r="F109" s="374"/>
      <c r="G109" s="374"/>
      <c r="H109" s="374"/>
      <c r="I109" s="374"/>
      <c r="J109" s="374"/>
      <c r="K109" s="374"/>
      <c r="L109" s="374"/>
      <c r="M109" s="374"/>
      <c r="N109" s="374"/>
      <c r="O109" s="374"/>
      <c r="P109" s="374"/>
      <c r="Q109" s="374"/>
      <c r="R109" s="374"/>
      <c r="S109" s="374"/>
      <c r="T109" s="374"/>
    </row>
    <row r="110" spans="1:29" x14ac:dyDescent="0.4">
      <c r="A110" s="373" t="s">
        <v>124</v>
      </c>
      <c r="B110" s="374"/>
      <c r="C110" s="374"/>
      <c r="D110" s="374"/>
      <c r="E110" s="374"/>
      <c r="F110" s="374"/>
      <c r="G110" s="374"/>
      <c r="H110" s="374"/>
      <c r="I110" s="374"/>
      <c r="J110" s="374"/>
      <c r="K110" s="374"/>
      <c r="L110" s="374"/>
      <c r="M110" s="374"/>
      <c r="N110" s="374"/>
      <c r="O110" s="374"/>
      <c r="P110" s="374"/>
      <c r="Q110" s="374"/>
      <c r="R110" s="374"/>
      <c r="S110" s="374"/>
      <c r="T110" s="374"/>
    </row>
    <row r="111" spans="1:29" x14ac:dyDescent="0.4">
      <c r="A111" t="s">
        <v>138</v>
      </c>
    </row>
  </sheetData>
  <mergeCells count="8">
    <mergeCell ref="U4:AC4"/>
    <mergeCell ref="A109:T109"/>
    <mergeCell ref="A110:T110"/>
    <mergeCell ref="O1:R1"/>
    <mergeCell ref="L4:T4"/>
    <mergeCell ref="C4:K4"/>
    <mergeCell ref="O2:R2"/>
    <mergeCell ref="A108:T108"/>
  </mergeCells>
  <phoneticPr fontId="1"/>
  <conditionalFormatting sqref="L4:T107">
    <cfRule type="expression" dxfId="1" priority="2">
      <formula>$J$2=5</formula>
    </cfRule>
  </conditionalFormatting>
  <conditionalFormatting sqref="U4:AC107">
    <cfRule type="expression" dxfId="0" priority="1">
      <formula>$J$2=5</formula>
    </cfRule>
  </conditionalFormatting>
  <pageMargins left="0.70866141732283472" right="0.31496062992125984" top="0.35433070866141736" bottom="0.35433070866141736" header="0.31496062992125984" footer="0.31496062992125984"/>
  <pageSetup paperSize="8" scale="6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1"/>
  <sheetViews>
    <sheetView zoomScale="71" zoomScaleNormal="71" workbookViewId="0">
      <selection activeCell="F19" sqref="F19"/>
    </sheetView>
  </sheetViews>
  <sheetFormatPr defaultRowHeight="18.75" x14ac:dyDescent="0.4"/>
  <cols>
    <col min="1" max="1" width="14.25" customWidth="1"/>
    <col min="2" max="2" width="16.625" customWidth="1"/>
    <col min="3" max="3" width="23.625" customWidth="1"/>
    <col min="5" max="5" width="10.25" bestFit="1" customWidth="1"/>
    <col min="6" max="6" width="23.625" customWidth="1"/>
    <col min="8" max="8" width="10.25" bestFit="1" customWidth="1"/>
    <col min="9" max="9" width="23.625" customWidth="1"/>
    <col min="10" max="10" width="9" customWidth="1"/>
    <col min="11" max="11" width="10.25" customWidth="1"/>
    <col min="12" max="12" width="23.625" customWidth="1"/>
    <col min="13" max="13" width="9" customWidth="1"/>
    <col min="14" max="14" width="10.25" customWidth="1"/>
  </cols>
  <sheetData>
    <row r="1" spans="1:13" ht="34.5" customHeight="1" x14ac:dyDescent="0.5">
      <c r="A1" t="s">
        <v>59</v>
      </c>
      <c r="C1" s="26" t="s">
        <v>86</v>
      </c>
      <c r="I1" s="30" t="s">
        <v>23</v>
      </c>
      <c r="J1" s="375" t="str">
        <f>'様式2(一覧)'!K1</f>
        <v>記載例認定こども園</v>
      </c>
      <c r="K1" s="375"/>
      <c r="L1" s="375"/>
      <c r="M1" s="382"/>
    </row>
    <row r="2" spans="1:13" ht="25.5" x14ac:dyDescent="0.5">
      <c r="C2" s="26"/>
      <c r="D2" s="35" t="s">
        <v>45</v>
      </c>
      <c r="E2" s="39">
        <f>'様式2(一覧)'!$G$2</f>
        <v>7</v>
      </c>
      <c r="F2" s="26" t="s">
        <v>46</v>
      </c>
      <c r="G2" s="34"/>
      <c r="H2" s="24"/>
      <c r="I2" s="30" t="s">
        <v>109</v>
      </c>
      <c r="J2" s="375" t="str">
        <f>'様式2(一覧)'!K2</f>
        <v>幼保連携型認定こども園</v>
      </c>
      <c r="K2" s="375"/>
      <c r="L2" s="375"/>
      <c r="M2" s="382"/>
    </row>
    <row r="3" spans="1:13" ht="19.5" thickBot="1" x14ac:dyDescent="0.45"/>
    <row r="4" spans="1:13" s="10" customFormat="1" ht="43.5" customHeight="1" x14ac:dyDescent="0.4">
      <c r="A4" s="43" t="s">
        <v>41</v>
      </c>
      <c r="B4" s="44" t="s">
        <v>1</v>
      </c>
      <c r="C4" s="388" t="s">
        <v>156</v>
      </c>
      <c r="D4" s="378"/>
      <c r="E4" s="378"/>
      <c r="F4" s="378"/>
      <c r="G4" s="378"/>
      <c r="H4" s="378"/>
      <c r="I4" s="378"/>
      <c r="J4" s="379"/>
    </row>
    <row r="5" spans="1:13" s="11" customFormat="1" ht="35.25" customHeight="1" x14ac:dyDescent="0.35">
      <c r="A5" s="49" t="s">
        <v>62</v>
      </c>
      <c r="B5" s="50" t="s">
        <v>61</v>
      </c>
      <c r="C5" s="15" t="s">
        <v>18</v>
      </c>
      <c r="D5" s="14" t="s">
        <v>4</v>
      </c>
      <c r="E5" s="63" t="s">
        <v>40</v>
      </c>
      <c r="F5" s="62" t="s">
        <v>18</v>
      </c>
      <c r="G5" s="47" t="s">
        <v>4</v>
      </c>
      <c r="H5" s="65" t="s">
        <v>40</v>
      </c>
      <c r="I5" s="78" t="s">
        <v>65</v>
      </c>
      <c r="J5" s="77" t="s">
        <v>67</v>
      </c>
    </row>
    <row r="6" spans="1:13" s="1" customFormat="1" ht="19.5" thickBot="1" x14ac:dyDescent="0.45">
      <c r="A6" s="48"/>
      <c r="B6" s="155"/>
      <c r="C6" s="51" t="s">
        <v>56</v>
      </c>
      <c r="D6" s="7"/>
      <c r="E6" s="64"/>
      <c r="F6" s="53" t="s">
        <v>56</v>
      </c>
      <c r="G6" s="7"/>
      <c r="H6" s="64"/>
      <c r="I6" s="79"/>
      <c r="J6" s="17"/>
    </row>
    <row r="7" spans="1:13" ht="19.5" thickTop="1" x14ac:dyDescent="0.4">
      <c r="A7" s="40">
        <f>'様式2(一覧)'!A7</f>
        <v>0</v>
      </c>
      <c r="B7" s="75" t="str">
        <f>'様式2(一覧)'!B7</f>
        <v>（例）記載例　太郎</v>
      </c>
      <c r="C7" s="76" t="s">
        <v>66</v>
      </c>
      <c r="D7" s="180">
        <v>15</v>
      </c>
      <c r="E7" s="181"/>
      <c r="F7" s="9"/>
      <c r="G7" s="180"/>
      <c r="H7" s="181"/>
      <c r="I7" s="189">
        <f>D7+G7</f>
        <v>15</v>
      </c>
      <c r="J7" s="172">
        <f>E7+H7</f>
        <v>0</v>
      </c>
    </row>
    <row r="8" spans="1:13" x14ac:dyDescent="0.4">
      <c r="A8" s="40">
        <f>'様式2(一覧)'!A8</f>
        <v>1</v>
      </c>
      <c r="B8" s="22" t="str">
        <f>'様式2(一覧)'!B8</f>
        <v>A</v>
      </c>
      <c r="C8" s="52"/>
      <c r="D8" s="182"/>
      <c r="E8" s="183"/>
      <c r="F8" s="56"/>
      <c r="G8" s="182"/>
      <c r="H8" s="183"/>
      <c r="I8" s="189">
        <f t="shared" ref="I8:I71" si="0">D8+G8</f>
        <v>0</v>
      </c>
      <c r="J8" s="191">
        <f t="shared" ref="J8:J71" si="1">E8+H8</f>
        <v>0</v>
      </c>
    </row>
    <row r="9" spans="1:13" x14ac:dyDescent="0.4">
      <c r="A9" s="40">
        <f>'様式2(一覧)'!A9</f>
        <v>2</v>
      </c>
      <c r="B9" s="22" t="str">
        <f>'様式2(一覧)'!B9</f>
        <v>C</v>
      </c>
      <c r="C9" s="52"/>
      <c r="D9" s="182"/>
      <c r="E9" s="183"/>
      <c r="F9" s="56"/>
      <c r="G9" s="182"/>
      <c r="H9" s="183"/>
      <c r="I9" s="189">
        <f t="shared" si="0"/>
        <v>0</v>
      </c>
      <c r="J9" s="191">
        <f t="shared" si="1"/>
        <v>0</v>
      </c>
    </row>
    <row r="10" spans="1:13" x14ac:dyDescent="0.4">
      <c r="A10" s="40">
        <f>'様式2(一覧)'!A10</f>
        <v>3</v>
      </c>
      <c r="B10" s="22" t="str">
        <f>'様式2(一覧)'!B10</f>
        <v>D</v>
      </c>
      <c r="C10" s="52" t="s">
        <v>66</v>
      </c>
      <c r="D10" s="182">
        <v>30</v>
      </c>
      <c r="E10" s="183"/>
      <c r="F10" s="56"/>
      <c r="G10" s="182"/>
      <c r="H10" s="183"/>
      <c r="I10" s="189">
        <f t="shared" si="0"/>
        <v>30</v>
      </c>
      <c r="J10" s="244">
        <f t="shared" si="1"/>
        <v>0</v>
      </c>
    </row>
    <row r="11" spans="1:13" x14ac:dyDescent="0.4">
      <c r="A11" s="233">
        <f>'様式2(一覧)'!A11</f>
        <v>4</v>
      </c>
      <c r="B11" s="242" t="str">
        <f>'様式2(一覧)'!B11</f>
        <v>E</v>
      </c>
      <c r="C11" s="52"/>
      <c r="D11" s="182"/>
      <c r="E11" s="183"/>
      <c r="F11" s="56"/>
      <c r="G11" s="182"/>
      <c r="H11" s="183"/>
      <c r="I11" s="189">
        <f t="shared" si="0"/>
        <v>0</v>
      </c>
      <c r="J11" s="244">
        <f t="shared" si="1"/>
        <v>0</v>
      </c>
    </row>
    <row r="12" spans="1:13" x14ac:dyDescent="0.4">
      <c r="A12" s="233">
        <f>'様式2(一覧)'!A12</f>
        <v>5</v>
      </c>
      <c r="B12" s="242" t="str">
        <f>'様式2(一覧)'!B12</f>
        <v>F</v>
      </c>
      <c r="C12" s="52"/>
      <c r="D12" s="182"/>
      <c r="E12" s="183"/>
      <c r="F12" s="56"/>
      <c r="G12" s="182"/>
      <c r="H12" s="183"/>
      <c r="I12" s="189">
        <f t="shared" si="0"/>
        <v>0</v>
      </c>
      <c r="J12" s="244">
        <f t="shared" si="1"/>
        <v>0</v>
      </c>
    </row>
    <row r="13" spans="1:13" x14ac:dyDescent="0.4">
      <c r="A13" s="233">
        <f>'様式2(一覧)'!A13</f>
        <v>6</v>
      </c>
      <c r="B13" s="242" t="str">
        <f>'様式2(一覧)'!B13</f>
        <v>G</v>
      </c>
      <c r="C13" s="52"/>
      <c r="D13" s="182"/>
      <c r="E13" s="183"/>
      <c r="F13" s="56"/>
      <c r="G13" s="182"/>
      <c r="H13" s="183"/>
      <c r="I13" s="189">
        <f t="shared" si="0"/>
        <v>0</v>
      </c>
      <c r="J13" s="244">
        <f t="shared" si="1"/>
        <v>0</v>
      </c>
    </row>
    <row r="14" spans="1:13" x14ac:dyDescent="0.4">
      <c r="A14" s="233">
        <f>'様式2(一覧)'!A14</f>
        <v>7</v>
      </c>
      <c r="B14" s="242" t="str">
        <f>'様式2(一覧)'!B14</f>
        <v>H</v>
      </c>
      <c r="C14" s="52"/>
      <c r="D14" s="182"/>
      <c r="E14" s="183"/>
      <c r="F14" s="56"/>
      <c r="G14" s="182"/>
      <c r="H14" s="183"/>
      <c r="I14" s="189">
        <f t="shared" si="0"/>
        <v>0</v>
      </c>
      <c r="J14" s="244">
        <f t="shared" si="1"/>
        <v>0</v>
      </c>
    </row>
    <row r="15" spans="1:13" x14ac:dyDescent="0.4">
      <c r="A15" s="233">
        <f>'様式2(一覧)'!A15</f>
        <v>8</v>
      </c>
      <c r="B15" s="242" t="str">
        <f>'様式2(一覧)'!B15</f>
        <v>I</v>
      </c>
      <c r="C15" s="52"/>
      <c r="D15" s="182"/>
      <c r="E15" s="183"/>
      <c r="F15" s="56"/>
      <c r="G15" s="182"/>
      <c r="H15" s="183"/>
      <c r="I15" s="189">
        <f t="shared" si="0"/>
        <v>0</v>
      </c>
      <c r="J15" s="244">
        <f t="shared" si="1"/>
        <v>0</v>
      </c>
    </row>
    <row r="16" spans="1:13" x14ac:dyDescent="0.4">
      <c r="A16" s="40">
        <f>'様式2(一覧)'!A16</f>
        <v>9</v>
      </c>
      <c r="B16" s="22" t="str">
        <f>'様式2(一覧)'!B16</f>
        <v>J</v>
      </c>
      <c r="C16" s="52"/>
      <c r="D16" s="182"/>
      <c r="E16" s="183"/>
      <c r="F16" s="56"/>
      <c r="G16" s="182"/>
      <c r="H16" s="183"/>
      <c r="I16" s="189">
        <f t="shared" si="0"/>
        <v>0</v>
      </c>
      <c r="J16" s="191">
        <f t="shared" si="1"/>
        <v>0</v>
      </c>
    </row>
    <row r="17" spans="1:10" x14ac:dyDescent="0.4">
      <c r="A17" s="40">
        <f>'様式2(一覧)'!A17</f>
        <v>10</v>
      </c>
      <c r="B17" s="22" t="str">
        <f>'様式2(一覧)'!B17</f>
        <v>K</v>
      </c>
      <c r="C17" s="52"/>
      <c r="D17" s="182"/>
      <c r="E17" s="183"/>
      <c r="F17" s="56"/>
      <c r="G17" s="182"/>
      <c r="H17" s="183"/>
      <c r="I17" s="189">
        <f t="shared" si="0"/>
        <v>0</v>
      </c>
      <c r="J17" s="191">
        <f t="shared" si="1"/>
        <v>0</v>
      </c>
    </row>
    <row r="18" spans="1:10" x14ac:dyDescent="0.4">
      <c r="A18" s="40">
        <f>'様式2(一覧)'!A18</f>
        <v>11</v>
      </c>
      <c r="B18" s="22" t="str">
        <f>'様式2(一覧)'!B18</f>
        <v>L</v>
      </c>
      <c r="C18" s="52"/>
      <c r="D18" s="182"/>
      <c r="E18" s="183"/>
      <c r="F18" s="56"/>
      <c r="G18" s="182"/>
      <c r="H18" s="183"/>
      <c r="I18" s="189">
        <f t="shared" si="0"/>
        <v>0</v>
      </c>
      <c r="J18" s="191">
        <f t="shared" si="1"/>
        <v>0</v>
      </c>
    </row>
    <row r="19" spans="1:10" x14ac:dyDescent="0.4">
      <c r="A19" s="40">
        <f>'様式2(一覧)'!A19</f>
        <v>12</v>
      </c>
      <c r="B19" s="22" t="str">
        <f>'様式2(一覧)'!B19</f>
        <v>M</v>
      </c>
      <c r="C19" s="52"/>
      <c r="D19" s="182"/>
      <c r="E19" s="183"/>
      <c r="F19" s="56"/>
      <c r="G19" s="182"/>
      <c r="H19" s="183"/>
      <c r="I19" s="189">
        <f t="shared" si="0"/>
        <v>0</v>
      </c>
      <c r="J19" s="191">
        <f t="shared" si="1"/>
        <v>0</v>
      </c>
    </row>
    <row r="20" spans="1:10" x14ac:dyDescent="0.4">
      <c r="A20" s="40">
        <f>'様式2(一覧)'!A20</f>
        <v>13</v>
      </c>
      <c r="B20" s="22" t="str">
        <f>'様式2(一覧)'!B20</f>
        <v>N</v>
      </c>
      <c r="C20" s="52"/>
      <c r="D20" s="182"/>
      <c r="E20" s="183"/>
      <c r="F20" s="56"/>
      <c r="G20" s="182"/>
      <c r="H20" s="183"/>
      <c r="I20" s="189">
        <f t="shared" si="0"/>
        <v>0</v>
      </c>
      <c r="J20" s="191">
        <f t="shared" si="1"/>
        <v>0</v>
      </c>
    </row>
    <row r="21" spans="1:10" x14ac:dyDescent="0.4">
      <c r="A21" s="40">
        <f>'様式2(一覧)'!A21</f>
        <v>14</v>
      </c>
      <c r="B21" s="22" t="str">
        <f>'様式2(一覧)'!B21</f>
        <v>O</v>
      </c>
      <c r="C21" s="52"/>
      <c r="D21" s="182"/>
      <c r="E21" s="183"/>
      <c r="F21" s="56"/>
      <c r="G21" s="182"/>
      <c r="H21" s="183"/>
      <c r="I21" s="189">
        <f t="shared" si="0"/>
        <v>0</v>
      </c>
      <c r="J21" s="191">
        <f t="shared" si="1"/>
        <v>0</v>
      </c>
    </row>
    <row r="22" spans="1:10" x14ac:dyDescent="0.4">
      <c r="A22" s="40">
        <f>'様式2(一覧)'!A22</f>
        <v>15</v>
      </c>
      <c r="B22" s="22" t="str">
        <f>'様式2(一覧)'!B22</f>
        <v>P</v>
      </c>
      <c r="C22" s="52"/>
      <c r="D22" s="182"/>
      <c r="E22" s="183"/>
      <c r="F22" s="56"/>
      <c r="G22" s="182"/>
      <c r="H22" s="183"/>
      <c r="I22" s="189">
        <f t="shared" si="0"/>
        <v>0</v>
      </c>
      <c r="J22" s="191">
        <f t="shared" si="1"/>
        <v>0</v>
      </c>
    </row>
    <row r="23" spans="1:10" x14ac:dyDescent="0.4">
      <c r="A23" s="40">
        <f>'様式2(一覧)'!A23</f>
        <v>16</v>
      </c>
      <c r="B23" s="22" t="str">
        <f>'様式2(一覧)'!B23</f>
        <v>Q</v>
      </c>
      <c r="C23" s="52"/>
      <c r="D23" s="182"/>
      <c r="E23" s="183"/>
      <c r="F23" s="56"/>
      <c r="G23" s="182"/>
      <c r="H23" s="183"/>
      <c r="I23" s="189">
        <f t="shared" si="0"/>
        <v>0</v>
      </c>
      <c r="J23" s="191">
        <f t="shared" si="1"/>
        <v>0</v>
      </c>
    </row>
    <row r="24" spans="1:10" x14ac:dyDescent="0.4">
      <c r="A24" s="40">
        <f>'様式2(一覧)'!A24</f>
        <v>17</v>
      </c>
      <c r="B24" s="22" t="str">
        <f>'様式2(一覧)'!B24</f>
        <v>R</v>
      </c>
      <c r="C24" s="52"/>
      <c r="D24" s="182"/>
      <c r="E24" s="183"/>
      <c r="F24" s="56"/>
      <c r="G24" s="182"/>
      <c r="H24" s="183"/>
      <c r="I24" s="189">
        <f t="shared" si="0"/>
        <v>0</v>
      </c>
      <c r="J24" s="191">
        <f t="shared" si="1"/>
        <v>0</v>
      </c>
    </row>
    <row r="25" spans="1:10" x14ac:dyDescent="0.4">
      <c r="A25" s="40">
        <f>'様式2(一覧)'!A25</f>
        <v>18</v>
      </c>
      <c r="B25" s="22">
        <f>'様式2(一覧)'!B25</f>
        <v>0</v>
      </c>
      <c r="C25" s="52"/>
      <c r="D25" s="182"/>
      <c r="E25" s="183"/>
      <c r="F25" s="56"/>
      <c r="G25" s="182"/>
      <c r="H25" s="183"/>
      <c r="I25" s="189">
        <f t="shared" si="0"/>
        <v>0</v>
      </c>
      <c r="J25" s="191">
        <f t="shared" si="1"/>
        <v>0</v>
      </c>
    </row>
    <row r="26" spans="1:10" x14ac:dyDescent="0.4">
      <c r="A26" s="40">
        <f>'様式2(一覧)'!A26</f>
        <v>19</v>
      </c>
      <c r="B26" s="22">
        <f>'様式2(一覧)'!B26</f>
        <v>0</v>
      </c>
      <c r="C26" s="52"/>
      <c r="D26" s="182"/>
      <c r="E26" s="183"/>
      <c r="F26" s="56"/>
      <c r="G26" s="182"/>
      <c r="H26" s="183"/>
      <c r="I26" s="189">
        <f t="shared" si="0"/>
        <v>0</v>
      </c>
      <c r="J26" s="191">
        <f t="shared" si="1"/>
        <v>0</v>
      </c>
    </row>
    <row r="27" spans="1:10" x14ac:dyDescent="0.4">
      <c r="A27" s="40">
        <f>'様式2(一覧)'!A27</f>
        <v>20</v>
      </c>
      <c r="B27" s="22">
        <f>'様式2(一覧)'!B27</f>
        <v>0</v>
      </c>
      <c r="C27" s="52"/>
      <c r="D27" s="182"/>
      <c r="E27" s="183"/>
      <c r="F27" s="56"/>
      <c r="G27" s="182"/>
      <c r="H27" s="183"/>
      <c r="I27" s="189">
        <f t="shared" si="0"/>
        <v>0</v>
      </c>
      <c r="J27" s="191">
        <f t="shared" si="1"/>
        <v>0</v>
      </c>
    </row>
    <row r="28" spans="1:10" x14ac:dyDescent="0.4">
      <c r="A28" s="40">
        <f>'様式2(一覧)'!A28</f>
        <v>21</v>
      </c>
      <c r="B28" s="22">
        <f>'様式2(一覧)'!B28</f>
        <v>0</v>
      </c>
      <c r="C28" s="52"/>
      <c r="D28" s="182"/>
      <c r="E28" s="183"/>
      <c r="F28" s="56"/>
      <c r="G28" s="182"/>
      <c r="H28" s="183"/>
      <c r="I28" s="189">
        <f t="shared" si="0"/>
        <v>0</v>
      </c>
      <c r="J28" s="191">
        <f t="shared" si="1"/>
        <v>0</v>
      </c>
    </row>
    <row r="29" spans="1:10" x14ac:dyDescent="0.4">
      <c r="A29" s="40">
        <f>'様式2(一覧)'!A29</f>
        <v>22</v>
      </c>
      <c r="B29" s="22">
        <f>'様式2(一覧)'!B29</f>
        <v>0</v>
      </c>
      <c r="C29" s="52"/>
      <c r="D29" s="182"/>
      <c r="E29" s="183"/>
      <c r="F29" s="56"/>
      <c r="G29" s="182"/>
      <c r="H29" s="183"/>
      <c r="I29" s="189">
        <f t="shared" si="0"/>
        <v>0</v>
      </c>
      <c r="J29" s="191">
        <f t="shared" si="1"/>
        <v>0</v>
      </c>
    </row>
    <row r="30" spans="1:10" x14ac:dyDescent="0.4">
      <c r="A30" s="40">
        <f>'様式2(一覧)'!A30</f>
        <v>23</v>
      </c>
      <c r="B30" s="22">
        <f>'様式2(一覧)'!B30</f>
        <v>0</v>
      </c>
      <c r="C30" s="52"/>
      <c r="D30" s="182"/>
      <c r="E30" s="183"/>
      <c r="F30" s="56"/>
      <c r="G30" s="182"/>
      <c r="H30" s="183"/>
      <c r="I30" s="189">
        <f t="shared" si="0"/>
        <v>0</v>
      </c>
      <c r="J30" s="191">
        <f t="shared" si="1"/>
        <v>0</v>
      </c>
    </row>
    <row r="31" spans="1:10" x14ac:dyDescent="0.4">
      <c r="A31" s="40">
        <f>'様式2(一覧)'!A31</f>
        <v>24</v>
      </c>
      <c r="B31" s="22">
        <f>'様式2(一覧)'!B31</f>
        <v>0</v>
      </c>
      <c r="C31" s="52"/>
      <c r="D31" s="182"/>
      <c r="E31" s="183"/>
      <c r="F31" s="56"/>
      <c r="G31" s="182"/>
      <c r="H31" s="183"/>
      <c r="I31" s="189">
        <f t="shared" si="0"/>
        <v>0</v>
      </c>
      <c r="J31" s="191">
        <f t="shared" si="1"/>
        <v>0</v>
      </c>
    </row>
    <row r="32" spans="1:10" x14ac:dyDescent="0.4">
      <c r="A32" s="40">
        <f>'様式2(一覧)'!A32</f>
        <v>25</v>
      </c>
      <c r="B32" s="22">
        <f>'様式2(一覧)'!B32</f>
        <v>0</v>
      </c>
      <c r="C32" s="52"/>
      <c r="D32" s="182"/>
      <c r="E32" s="183"/>
      <c r="F32" s="56"/>
      <c r="G32" s="182"/>
      <c r="H32" s="183"/>
      <c r="I32" s="189">
        <f t="shared" si="0"/>
        <v>0</v>
      </c>
      <c r="J32" s="191">
        <f t="shared" si="1"/>
        <v>0</v>
      </c>
    </row>
    <row r="33" spans="1:10" x14ac:dyDescent="0.4">
      <c r="A33" s="233">
        <f>'様式2(一覧)'!A33</f>
        <v>26</v>
      </c>
      <c r="B33" s="242">
        <f>'様式2(一覧)'!B33</f>
        <v>0</v>
      </c>
      <c r="C33" s="52"/>
      <c r="D33" s="182"/>
      <c r="E33" s="183"/>
      <c r="F33" s="56"/>
      <c r="G33" s="182"/>
      <c r="H33" s="183"/>
      <c r="I33" s="189">
        <f t="shared" si="0"/>
        <v>0</v>
      </c>
      <c r="J33" s="244">
        <f t="shared" si="1"/>
        <v>0</v>
      </c>
    </row>
    <row r="34" spans="1:10" x14ac:dyDescent="0.4">
      <c r="A34" s="40">
        <f>'様式2(一覧)'!A34</f>
        <v>27</v>
      </c>
      <c r="B34" s="22">
        <f>'様式2(一覧)'!B34</f>
        <v>0</v>
      </c>
      <c r="C34" s="52"/>
      <c r="D34" s="182"/>
      <c r="E34" s="183"/>
      <c r="F34" s="56"/>
      <c r="G34" s="182"/>
      <c r="H34" s="183"/>
      <c r="I34" s="189">
        <f t="shared" si="0"/>
        <v>0</v>
      </c>
      <c r="J34" s="191">
        <f t="shared" si="1"/>
        <v>0</v>
      </c>
    </row>
    <row r="35" spans="1:10" x14ac:dyDescent="0.4">
      <c r="A35" s="40">
        <f>'様式2(一覧)'!A35</f>
        <v>28</v>
      </c>
      <c r="B35" s="22">
        <f>'様式2(一覧)'!B35</f>
        <v>0</v>
      </c>
      <c r="C35" s="52"/>
      <c r="D35" s="182"/>
      <c r="E35" s="183"/>
      <c r="F35" s="56"/>
      <c r="G35" s="182"/>
      <c r="H35" s="183"/>
      <c r="I35" s="189">
        <f t="shared" si="0"/>
        <v>0</v>
      </c>
      <c r="J35" s="191">
        <f t="shared" si="1"/>
        <v>0</v>
      </c>
    </row>
    <row r="36" spans="1:10" x14ac:dyDescent="0.4">
      <c r="A36" s="16">
        <f>'様式2(一覧)'!A36</f>
        <v>29</v>
      </c>
      <c r="B36" s="22">
        <f>'様式2(一覧)'!B36</f>
        <v>0</v>
      </c>
      <c r="C36" s="52"/>
      <c r="D36" s="182"/>
      <c r="E36" s="183"/>
      <c r="F36" s="56"/>
      <c r="G36" s="182"/>
      <c r="H36" s="183"/>
      <c r="I36" s="189">
        <f t="shared" si="0"/>
        <v>0</v>
      </c>
      <c r="J36" s="191">
        <f t="shared" si="1"/>
        <v>0</v>
      </c>
    </row>
    <row r="37" spans="1:10" x14ac:dyDescent="0.4">
      <c r="A37" s="16">
        <f>'様式2(一覧)'!A37</f>
        <v>30</v>
      </c>
      <c r="B37" s="73">
        <f>'様式2(一覧)'!B37</f>
        <v>0</v>
      </c>
      <c r="C37" s="52"/>
      <c r="D37" s="182"/>
      <c r="E37" s="183"/>
      <c r="F37" s="56"/>
      <c r="G37" s="182"/>
      <c r="H37" s="183"/>
      <c r="I37" s="189">
        <f t="shared" si="0"/>
        <v>0</v>
      </c>
      <c r="J37" s="191">
        <f t="shared" si="1"/>
        <v>0</v>
      </c>
    </row>
    <row r="38" spans="1:10" x14ac:dyDescent="0.4">
      <c r="A38" s="16">
        <f>'様式2(一覧)'!A38</f>
        <v>31</v>
      </c>
      <c r="B38" s="73">
        <f>'様式2(一覧)'!B38</f>
        <v>0</v>
      </c>
      <c r="C38" s="52"/>
      <c r="D38" s="182"/>
      <c r="E38" s="183"/>
      <c r="F38" s="56"/>
      <c r="G38" s="182"/>
      <c r="H38" s="183"/>
      <c r="I38" s="189">
        <f t="shared" si="0"/>
        <v>0</v>
      </c>
      <c r="J38" s="191">
        <f t="shared" si="1"/>
        <v>0</v>
      </c>
    </row>
    <row r="39" spans="1:10" x14ac:dyDescent="0.4">
      <c r="A39" s="16">
        <f>'様式2(一覧)'!A39</f>
        <v>32</v>
      </c>
      <c r="B39" s="73">
        <f>'様式2(一覧)'!B39</f>
        <v>0</v>
      </c>
      <c r="C39" s="153"/>
      <c r="D39" s="184"/>
      <c r="E39" s="185"/>
      <c r="F39" s="154"/>
      <c r="G39" s="184"/>
      <c r="H39" s="185"/>
      <c r="I39" s="189">
        <f t="shared" si="0"/>
        <v>0</v>
      </c>
      <c r="J39" s="191">
        <f t="shared" si="1"/>
        <v>0</v>
      </c>
    </row>
    <row r="40" spans="1:10" x14ac:dyDescent="0.4">
      <c r="A40" s="16">
        <f>'様式2(一覧)'!A40</f>
        <v>33</v>
      </c>
      <c r="B40" s="73">
        <f>'様式2(一覧)'!B40</f>
        <v>0</v>
      </c>
      <c r="C40" s="52"/>
      <c r="D40" s="182"/>
      <c r="E40" s="183"/>
      <c r="F40" s="56"/>
      <c r="G40" s="182"/>
      <c r="H40" s="183"/>
      <c r="I40" s="189">
        <f t="shared" si="0"/>
        <v>0</v>
      </c>
      <c r="J40" s="191">
        <f t="shared" si="1"/>
        <v>0</v>
      </c>
    </row>
    <row r="41" spans="1:10" x14ac:dyDescent="0.4">
      <c r="A41" s="16">
        <f>'様式2(一覧)'!A41</f>
        <v>34</v>
      </c>
      <c r="B41" s="73">
        <f>'様式2(一覧)'!B41</f>
        <v>0</v>
      </c>
      <c r="C41" s="52"/>
      <c r="D41" s="182"/>
      <c r="E41" s="183"/>
      <c r="F41" s="56"/>
      <c r="G41" s="182"/>
      <c r="H41" s="183"/>
      <c r="I41" s="189">
        <f t="shared" si="0"/>
        <v>0</v>
      </c>
      <c r="J41" s="191">
        <f t="shared" si="1"/>
        <v>0</v>
      </c>
    </row>
    <row r="42" spans="1:10" x14ac:dyDescent="0.4">
      <c r="A42" s="16">
        <f>'様式2(一覧)'!A42</f>
        <v>35</v>
      </c>
      <c r="B42" s="73">
        <f>'様式2(一覧)'!B42</f>
        <v>0</v>
      </c>
      <c r="C42" s="52"/>
      <c r="D42" s="182"/>
      <c r="E42" s="183"/>
      <c r="F42" s="56"/>
      <c r="G42" s="182"/>
      <c r="H42" s="183"/>
      <c r="I42" s="189">
        <f t="shared" si="0"/>
        <v>0</v>
      </c>
      <c r="J42" s="191">
        <f t="shared" si="1"/>
        <v>0</v>
      </c>
    </row>
    <row r="43" spans="1:10" x14ac:dyDescent="0.4">
      <c r="A43" s="16">
        <f>'様式2(一覧)'!A43</f>
        <v>36</v>
      </c>
      <c r="B43" s="73">
        <f>'様式2(一覧)'!B43</f>
        <v>0</v>
      </c>
      <c r="C43" s="52"/>
      <c r="D43" s="182"/>
      <c r="E43" s="183"/>
      <c r="F43" s="56"/>
      <c r="G43" s="182"/>
      <c r="H43" s="183"/>
      <c r="I43" s="189">
        <f t="shared" si="0"/>
        <v>0</v>
      </c>
      <c r="J43" s="191">
        <f t="shared" si="1"/>
        <v>0</v>
      </c>
    </row>
    <row r="44" spans="1:10" x14ac:dyDescent="0.4">
      <c r="A44" s="16">
        <f>'様式2(一覧)'!A44</f>
        <v>37</v>
      </c>
      <c r="B44" s="73">
        <f>'様式2(一覧)'!B44</f>
        <v>0</v>
      </c>
      <c r="C44" s="52"/>
      <c r="D44" s="182"/>
      <c r="E44" s="183"/>
      <c r="F44" s="56"/>
      <c r="G44" s="182"/>
      <c r="H44" s="183"/>
      <c r="I44" s="189">
        <f t="shared" si="0"/>
        <v>0</v>
      </c>
      <c r="J44" s="191">
        <f t="shared" si="1"/>
        <v>0</v>
      </c>
    </row>
    <row r="45" spans="1:10" x14ac:dyDescent="0.4">
      <c r="A45" s="16">
        <f>'様式2(一覧)'!A45</f>
        <v>38</v>
      </c>
      <c r="B45" s="73">
        <f>'様式2(一覧)'!B45</f>
        <v>0</v>
      </c>
      <c r="C45" s="52"/>
      <c r="D45" s="182"/>
      <c r="E45" s="183"/>
      <c r="F45" s="56"/>
      <c r="G45" s="182"/>
      <c r="H45" s="183"/>
      <c r="I45" s="189">
        <f t="shared" si="0"/>
        <v>0</v>
      </c>
      <c r="J45" s="191">
        <f t="shared" si="1"/>
        <v>0</v>
      </c>
    </row>
    <row r="46" spans="1:10" x14ac:dyDescent="0.4">
      <c r="A46" s="16">
        <f>'様式2(一覧)'!A46</f>
        <v>39</v>
      </c>
      <c r="B46" s="73">
        <f>'様式2(一覧)'!B46</f>
        <v>0</v>
      </c>
      <c r="C46" s="52"/>
      <c r="D46" s="182"/>
      <c r="E46" s="183"/>
      <c r="F46" s="56"/>
      <c r="G46" s="182"/>
      <c r="H46" s="183"/>
      <c r="I46" s="189">
        <f t="shared" si="0"/>
        <v>0</v>
      </c>
      <c r="J46" s="191">
        <f t="shared" si="1"/>
        <v>0</v>
      </c>
    </row>
    <row r="47" spans="1:10" x14ac:dyDescent="0.4">
      <c r="A47" s="16">
        <f>'様式2(一覧)'!A47</f>
        <v>40</v>
      </c>
      <c r="B47" s="73">
        <f>'様式2(一覧)'!B47</f>
        <v>0</v>
      </c>
      <c r="C47" s="52"/>
      <c r="D47" s="182"/>
      <c r="E47" s="183"/>
      <c r="F47" s="56"/>
      <c r="G47" s="182"/>
      <c r="H47" s="183"/>
      <c r="I47" s="189">
        <f t="shared" si="0"/>
        <v>0</v>
      </c>
      <c r="J47" s="191">
        <f t="shared" si="1"/>
        <v>0</v>
      </c>
    </row>
    <row r="48" spans="1:10" x14ac:dyDescent="0.4">
      <c r="A48" s="16">
        <f>'様式2(一覧)'!A48</f>
        <v>41</v>
      </c>
      <c r="B48" s="73">
        <f>'様式2(一覧)'!B48</f>
        <v>0</v>
      </c>
      <c r="C48" s="52"/>
      <c r="D48" s="182"/>
      <c r="E48" s="183"/>
      <c r="F48" s="56"/>
      <c r="G48" s="182"/>
      <c r="H48" s="183"/>
      <c r="I48" s="189">
        <f t="shared" si="0"/>
        <v>0</v>
      </c>
      <c r="J48" s="191">
        <f t="shared" si="1"/>
        <v>0</v>
      </c>
    </row>
    <row r="49" spans="1:10" x14ac:dyDescent="0.4">
      <c r="A49" s="16">
        <f>'様式2(一覧)'!A49</f>
        <v>42</v>
      </c>
      <c r="B49" s="73">
        <f>'様式2(一覧)'!B49</f>
        <v>0</v>
      </c>
      <c r="C49" s="52"/>
      <c r="D49" s="182"/>
      <c r="E49" s="183"/>
      <c r="F49" s="56"/>
      <c r="G49" s="182"/>
      <c r="H49" s="183"/>
      <c r="I49" s="189">
        <f t="shared" si="0"/>
        <v>0</v>
      </c>
      <c r="J49" s="191">
        <f t="shared" si="1"/>
        <v>0</v>
      </c>
    </row>
    <row r="50" spans="1:10" x14ac:dyDescent="0.4">
      <c r="A50" s="16">
        <f>'様式2(一覧)'!A50</f>
        <v>43</v>
      </c>
      <c r="B50" s="73">
        <f>'様式2(一覧)'!B50</f>
        <v>0</v>
      </c>
      <c r="C50" s="52"/>
      <c r="D50" s="182"/>
      <c r="E50" s="183"/>
      <c r="F50" s="56"/>
      <c r="G50" s="182"/>
      <c r="H50" s="183"/>
      <c r="I50" s="189">
        <f t="shared" si="0"/>
        <v>0</v>
      </c>
      <c r="J50" s="191">
        <f t="shared" si="1"/>
        <v>0</v>
      </c>
    </row>
    <row r="51" spans="1:10" x14ac:dyDescent="0.4">
      <c r="A51" s="16">
        <f>'様式2(一覧)'!A51</f>
        <v>44</v>
      </c>
      <c r="B51" s="73">
        <f>'様式2(一覧)'!B51</f>
        <v>0</v>
      </c>
      <c r="C51" s="52"/>
      <c r="D51" s="182"/>
      <c r="E51" s="183"/>
      <c r="F51" s="56"/>
      <c r="G51" s="182"/>
      <c r="H51" s="183"/>
      <c r="I51" s="189">
        <f t="shared" si="0"/>
        <v>0</v>
      </c>
      <c r="J51" s="191">
        <f t="shared" si="1"/>
        <v>0</v>
      </c>
    </row>
    <row r="52" spans="1:10" x14ac:dyDescent="0.4">
      <c r="A52" s="16">
        <f>'様式2(一覧)'!A52</f>
        <v>45</v>
      </c>
      <c r="B52" s="73">
        <f>'様式2(一覧)'!B52</f>
        <v>0</v>
      </c>
      <c r="C52" s="52"/>
      <c r="D52" s="182"/>
      <c r="E52" s="183"/>
      <c r="F52" s="56"/>
      <c r="G52" s="182"/>
      <c r="H52" s="183"/>
      <c r="I52" s="189">
        <f t="shared" si="0"/>
        <v>0</v>
      </c>
      <c r="J52" s="191">
        <f t="shared" si="1"/>
        <v>0</v>
      </c>
    </row>
    <row r="53" spans="1:10" x14ac:dyDescent="0.4">
      <c r="A53" s="16">
        <f>'様式2(一覧)'!A53</f>
        <v>46</v>
      </c>
      <c r="B53" s="73">
        <f>'様式2(一覧)'!B53</f>
        <v>0</v>
      </c>
      <c r="C53" s="52"/>
      <c r="D53" s="182"/>
      <c r="E53" s="183"/>
      <c r="F53" s="56"/>
      <c r="G53" s="182"/>
      <c r="H53" s="183"/>
      <c r="I53" s="189">
        <f t="shared" si="0"/>
        <v>0</v>
      </c>
      <c r="J53" s="191">
        <f t="shared" si="1"/>
        <v>0</v>
      </c>
    </row>
    <row r="54" spans="1:10" x14ac:dyDescent="0.4">
      <c r="A54" s="16">
        <f>'様式2(一覧)'!A54</f>
        <v>47</v>
      </c>
      <c r="B54" s="73">
        <f>'様式2(一覧)'!B54</f>
        <v>0</v>
      </c>
      <c r="C54" s="52"/>
      <c r="D54" s="182"/>
      <c r="E54" s="183"/>
      <c r="F54" s="56"/>
      <c r="G54" s="182"/>
      <c r="H54" s="183"/>
      <c r="I54" s="189">
        <f t="shared" si="0"/>
        <v>0</v>
      </c>
      <c r="J54" s="191">
        <f t="shared" si="1"/>
        <v>0</v>
      </c>
    </row>
    <row r="55" spans="1:10" x14ac:dyDescent="0.4">
      <c r="A55" s="16">
        <f>'様式2(一覧)'!A55</f>
        <v>48</v>
      </c>
      <c r="B55" s="73">
        <f>'様式2(一覧)'!B55</f>
        <v>0</v>
      </c>
      <c r="C55" s="52"/>
      <c r="D55" s="182"/>
      <c r="E55" s="183"/>
      <c r="F55" s="56"/>
      <c r="G55" s="182"/>
      <c r="H55" s="183"/>
      <c r="I55" s="189">
        <f t="shared" si="0"/>
        <v>0</v>
      </c>
      <c r="J55" s="191">
        <f t="shared" si="1"/>
        <v>0</v>
      </c>
    </row>
    <row r="56" spans="1:10" x14ac:dyDescent="0.4">
      <c r="A56" s="16">
        <f>'様式2(一覧)'!A56</f>
        <v>49</v>
      </c>
      <c r="B56" s="73">
        <f>'様式2(一覧)'!B56</f>
        <v>0</v>
      </c>
      <c r="C56" s="52"/>
      <c r="D56" s="182"/>
      <c r="E56" s="183"/>
      <c r="F56" s="56"/>
      <c r="G56" s="182"/>
      <c r="H56" s="183"/>
      <c r="I56" s="189">
        <f t="shared" si="0"/>
        <v>0</v>
      </c>
      <c r="J56" s="191">
        <f t="shared" si="1"/>
        <v>0</v>
      </c>
    </row>
    <row r="57" spans="1:10" x14ac:dyDescent="0.4">
      <c r="A57" s="16">
        <f>'様式2(一覧)'!A57</f>
        <v>50</v>
      </c>
      <c r="B57" s="73">
        <f>'様式2(一覧)'!B57</f>
        <v>0</v>
      </c>
      <c r="C57" s="52"/>
      <c r="D57" s="182"/>
      <c r="E57" s="183"/>
      <c r="F57" s="56"/>
      <c r="G57" s="182"/>
      <c r="H57" s="183"/>
      <c r="I57" s="189">
        <f t="shared" si="0"/>
        <v>0</v>
      </c>
      <c r="J57" s="191">
        <f t="shared" si="1"/>
        <v>0</v>
      </c>
    </row>
    <row r="58" spans="1:10" x14ac:dyDescent="0.4">
      <c r="A58" s="16">
        <f>'様式2(一覧)'!A58</f>
        <v>51</v>
      </c>
      <c r="B58" s="73">
        <f>'様式2(一覧)'!B58</f>
        <v>0</v>
      </c>
      <c r="C58" s="52"/>
      <c r="D58" s="182"/>
      <c r="E58" s="183"/>
      <c r="F58" s="56"/>
      <c r="G58" s="182"/>
      <c r="H58" s="183"/>
      <c r="I58" s="189">
        <f t="shared" si="0"/>
        <v>0</v>
      </c>
      <c r="J58" s="191">
        <f t="shared" si="1"/>
        <v>0</v>
      </c>
    </row>
    <row r="59" spans="1:10" x14ac:dyDescent="0.4">
      <c r="A59" s="16">
        <f>'様式2(一覧)'!A59</f>
        <v>52</v>
      </c>
      <c r="B59" s="73">
        <f>'様式2(一覧)'!B59</f>
        <v>0</v>
      </c>
      <c r="C59" s="52"/>
      <c r="D59" s="182"/>
      <c r="E59" s="183"/>
      <c r="F59" s="56"/>
      <c r="G59" s="182"/>
      <c r="H59" s="183"/>
      <c r="I59" s="189">
        <f t="shared" si="0"/>
        <v>0</v>
      </c>
      <c r="J59" s="191">
        <f t="shared" si="1"/>
        <v>0</v>
      </c>
    </row>
    <row r="60" spans="1:10" x14ac:dyDescent="0.4">
      <c r="A60" s="16">
        <f>'様式2(一覧)'!A60</f>
        <v>53</v>
      </c>
      <c r="B60" s="73">
        <f>'様式2(一覧)'!B60</f>
        <v>0</v>
      </c>
      <c r="C60" s="52"/>
      <c r="D60" s="182"/>
      <c r="E60" s="183"/>
      <c r="F60" s="56"/>
      <c r="G60" s="182"/>
      <c r="H60" s="183"/>
      <c r="I60" s="189">
        <f t="shared" si="0"/>
        <v>0</v>
      </c>
      <c r="J60" s="191">
        <f t="shared" si="1"/>
        <v>0</v>
      </c>
    </row>
    <row r="61" spans="1:10" x14ac:dyDescent="0.4">
      <c r="A61" s="16">
        <f>'様式2(一覧)'!A61</f>
        <v>54</v>
      </c>
      <c r="B61" s="73">
        <f>'様式2(一覧)'!B61</f>
        <v>0</v>
      </c>
      <c r="C61" s="52"/>
      <c r="D61" s="182"/>
      <c r="E61" s="183"/>
      <c r="F61" s="56"/>
      <c r="G61" s="182"/>
      <c r="H61" s="183"/>
      <c r="I61" s="189">
        <f t="shared" si="0"/>
        <v>0</v>
      </c>
      <c r="J61" s="191">
        <f t="shared" si="1"/>
        <v>0</v>
      </c>
    </row>
    <row r="62" spans="1:10" x14ac:dyDescent="0.4">
      <c r="A62" s="16">
        <f>'様式2(一覧)'!A62</f>
        <v>55</v>
      </c>
      <c r="B62" s="73">
        <f>'様式2(一覧)'!B62</f>
        <v>0</v>
      </c>
      <c r="C62" s="52"/>
      <c r="D62" s="182"/>
      <c r="E62" s="183"/>
      <c r="F62" s="56"/>
      <c r="G62" s="182"/>
      <c r="H62" s="183"/>
      <c r="I62" s="189">
        <f t="shared" si="0"/>
        <v>0</v>
      </c>
      <c r="J62" s="191">
        <f t="shared" si="1"/>
        <v>0</v>
      </c>
    </row>
    <row r="63" spans="1:10" x14ac:dyDescent="0.4">
      <c r="A63" s="16">
        <f>'様式2(一覧)'!A63</f>
        <v>56</v>
      </c>
      <c r="B63" s="73">
        <f>'様式2(一覧)'!B63</f>
        <v>0</v>
      </c>
      <c r="C63" s="52"/>
      <c r="D63" s="182"/>
      <c r="E63" s="183"/>
      <c r="F63" s="56"/>
      <c r="G63" s="182"/>
      <c r="H63" s="183"/>
      <c r="I63" s="189">
        <f t="shared" si="0"/>
        <v>0</v>
      </c>
      <c r="J63" s="191">
        <f t="shared" si="1"/>
        <v>0</v>
      </c>
    </row>
    <row r="64" spans="1:10" x14ac:dyDescent="0.4">
      <c r="A64" s="16">
        <f>'様式2(一覧)'!A64</f>
        <v>57</v>
      </c>
      <c r="B64" s="73">
        <f>'様式2(一覧)'!B64</f>
        <v>0</v>
      </c>
      <c r="C64" s="52"/>
      <c r="D64" s="182"/>
      <c r="E64" s="183"/>
      <c r="F64" s="56"/>
      <c r="G64" s="182"/>
      <c r="H64" s="183"/>
      <c r="I64" s="189">
        <f t="shared" si="0"/>
        <v>0</v>
      </c>
      <c r="J64" s="191">
        <f t="shared" si="1"/>
        <v>0</v>
      </c>
    </row>
    <row r="65" spans="1:10" x14ac:dyDescent="0.4">
      <c r="A65" s="16">
        <f>'様式2(一覧)'!A65</f>
        <v>58</v>
      </c>
      <c r="B65" s="73">
        <f>'様式2(一覧)'!B65</f>
        <v>0</v>
      </c>
      <c r="C65" s="52"/>
      <c r="D65" s="182"/>
      <c r="E65" s="183"/>
      <c r="F65" s="56"/>
      <c r="G65" s="182"/>
      <c r="H65" s="183"/>
      <c r="I65" s="189">
        <f t="shared" si="0"/>
        <v>0</v>
      </c>
      <c r="J65" s="191">
        <f t="shared" si="1"/>
        <v>0</v>
      </c>
    </row>
    <row r="66" spans="1:10" x14ac:dyDescent="0.4">
      <c r="A66" s="16">
        <f>'様式2(一覧)'!A66</f>
        <v>59</v>
      </c>
      <c r="B66" s="73">
        <f>'様式2(一覧)'!B66</f>
        <v>0</v>
      </c>
      <c r="C66" s="52"/>
      <c r="D66" s="182"/>
      <c r="E66" s="183"/>
      <c r="F66" s="56"/>
      <c r="G66" s="182"/>
      <c r="H66" s="183"/>
      <c r="I66" s="189">
        <f t="shared" si="0"/>
        <v>0</v>
      </c>
      <c r="J66" s="191">
        <f t="shared" si="1"/>
        <v>0</v>
      </c>
    </row>
    <row r="67" spans="1:10" x14ac:dyDescent="0.4">
      <c r="A67" s="16">
        <f>'様式2(一覧)'!A67</f>
        <v>60</v>
      </c>
      <c r="B67" s="73">
        <f>'様式2(一覧)'!B67</f>
        <v>0</v>
      </c>
      <c r="C67" s="52"/>
      <c r="D67" s="182"/>
      <c r="E67" s="183"/>
      <c r="F67" s="56"/>
      <c r="G67" s="182"/>
      <c r="H67" s="183"/>
      <c r="I67" s="189">
        <f t="shared" si="0"/>
        <v>0</v>
      </c>
      <c r="J67" s="191">
        <f t="shared" si="1"/>
        <v>0</v>
      </c>
    </row>
    <row r="68" spans="1:10" x14ac:dyDescent="0.4">
      <c r="A68" s="16">
        <f>'様式2(一覧)'!A68</f>
        <v>61</v>
      </c>
      <c r="B68" s="73">
        <f>'様式2(一覧)'!B68</f>
        <v>0</v>
      </c>
      <c r="C68" s="52"/>
      <c r="D68" s="182"/>
      <c r="E68" s="183"/>
      <c r="F68" s="56"/>
      <c r="G68" s="182"/>
      <c r="H68" s="183"/>
      <c r="I68" s="189">
        <f t="shared" si="0"/>
        <v>0</v>
      </c>
      <c r="J68" s="191">
        <f t="shared" si="1"/>
        <v>0</v>
      </c>
    </row>
    <row r="69" spans="1:10" x14ac:dyDescent="0.4">
      <c r="A69" s="16">
        <f>'様式2(一覧)'!A69</f>
        <v>62</v>
      </c>
      <c r="B69" s="73">
        <f>'様式2(一覧)'!B69</f>
        <v>0</v>
      </c>
      <c r="C69" s="52"/>
      <c r="D69" s="182"/>
      <c r="E69" s="183"/>
      <c r="F69" s="56"/>
      <c r="G69" s="182"/>
      <c r="H69" s="183"/>
      <c r="I69" s="189">
        <f t="shared" si="0"/>
        <v>0</v>
      </c>
      <c r="J69" s="191">
        <f t="shared" si="1"/>
        <v>0</v>
      </c>
    </row>
    <row r="70" spans="1:10" x14ac:dyDescent="0.4">
      <c r="A70" s="16">
        <f>'様式2(一覧)'!A70</f>
        <v>63</v>
      </c>
      <c r="B70" s="73">
        <f>'様式2(一覧)'!B70</f>
        <v>0</v>
      </c>
      <c r="C70" s="52"/>
      <c r="D70" s="182"/>
      <c r="E70" s="183"/>
      <c r="F70" s="56"/>
      <c r="G70" s="182"/>
      <c r="H70" s="183"/>
      <c r="I70" s="189">
        <f t="shared" si="0"/>
        <v>0</v>
      </c>
      <c r="J70" s="191">
        <f t="shared" si="1"/>
        <v>0</v>
      </c>
    </row>
    <row r="71" spans="1:10" x14ac:dyDescent="0.4">
      <c r="A71" s="16">
        <f>'様式2(一覧)'!A71</f>
        <v>64</v>
      </c>
      <c r="B71" s="73">
        <f>'様式2(一覧)'!B71</f>
        <v>0</v>
      </c>
      <c r="C71" s="52"/>
      <c r="D71" s="182"/>
      <c r="E71" s="183"/>
      <c r="F71" s="56"/>
      <c r="G71" s="182"/>
      <c r="H71" s="183"/>
      <c r="I71" s="189">
        <f t="shared" si="0"/>
        <v>0</v>
      </c>
      <c r="J71" s="191">
        <f t="shared" si="1"/>
        <v>0</v>
      </c>
    </row>
    <row r="72" spans="1:10" x14ac:dyDescent="0.4">
      <c r="A72" s="16">
        <f>'様式2(一覧)'!A72</f>
        <v>65</v>
      </c>
      <c r="B72" s="73">
        <f>'様式2(一覧)'!B72</f>
        <v>0</v>
      </c>
      <c r="C72" s="52"/>
      <c r="D72" s="182"/>
      <c r="E72" s="183"/>
      <c r="F72" s="56"/>
      <c r="G72" s="182"/>
      <c r="H72" s="183"/>
      <c r="I72" s="189">
        <f t="shared" ref="I72:I107" si="2">D72+G72</f>
        <v>0</v>
      </c>
      <c r="J72" s="191">
        <f t="shared" ref="J72:J107" si="3">E72+H72</f>
        <v>0</v>
      </c>
    </row>
    <row r="73" spans="1:10" x14ac:dyDescent="0.4">
      <c r="A73" s="16">
        <f>'様式2(一覧)'!A73</f>
        <v>66</v>
      </c>
      <c r="B73" s="73">
        <f>'様式2(一覧)'!B73</f>
        <v>0</v>
      </c>
      <c r="C73" s="52"/>
      <c r="D73" s="182"/>
      <c r="E73" s="183"/>
      <c r="F73" s="56"/>
      <c r="G73" s="182"/>
      <c r="H73" s="183"/>
      <c r="I73" s="189">
        <f t="shared" si="2"/>
        <v>0</v>
      </c>
      <c r="J73" s="191">
        <f t="shared" si="3"/>
        <v>0</v>
      </c>
    </row>
    <row r="74" spans="1:10" x14ac:dyDescent="0.4">
      <c r="A74" s="16">
        <f>'様式2(一覧)'!A74</f>
        <v>67</v>
      </c>
      <c r="B74" s="73">
        <f>'様式2(一覧)'!B74</f>
        <v>0</v>
      </c>
      <c r="C74" s="52"/>
      <c r="D74" s="182"/>
      <c r="E74" s="183"/>
      <c r="F74" s="56"/>
      <c r="G74" s="182"/>
      <c r="H74" s="183"/>
      <c r="I74" s="189">
        <f t="shared" si="2"/>
        <v>0</v>
      </c>
      <c r="J74" s="191">
        <f t="shared" si="3"/>
        <v>0</v>
      </c>
    </row>
    <row r="75" spans="1:10" x14ac:dyDescent="0.4">
      <c r="A75" s="16">
        <f>'様式2(一覧)'!A75</f>
        <v>68</v>
      </c>
      <c r="B75" s="73">
        <f>'様式2(一覧)'!B75</f>
        <v>0</v>
      </c>
      <c r="C75" s="52"/>
      <c r="D75" s="182"/>
      <c r="E75" s="183"/>
      <c r="F75" s="56"/>
      <c r="G75" s="182"/>
      <c r="H75" s="183"/>
      <c r="I75" s="189">
        <f t="shared" si="2"/>
        <v>0</v>
      </c>
      <c r="J75" s="191">
        <f t="shared" si="3"/>
        <v>0</v>
      </c>
    </row>
    <row r="76" spans="1:10" x14ac:dyDescent="0.4">
      <c r="A76" s="16">
        <f>'様式2(一覧)'!A76</f>
        <v>69</v>
      </c>
      <c r="B76" s="73">
        <f>'様式2(一覧)'!B76</f>
        <v>0</v>
      </c>
      <c r="C76" s="52"/>
      <c r="D76" s="182"/>
      <c r="E76" s="183"/>
      <c r="F76" s="56"/>
      <c r="G76" s="182"/>
      <c r="H76" s="183"/>
      <c r="I76" s="189">
        <f t="shared" si="2"/>
        <v>0</v>
      </c>
      <c r="J76" s="191">
        <f t="shared" si="3"/>
        <v>0</v>
      </c>
    </row>
    <row r="77" spans="1:10" x14ac:dyDescent="0.4">
      <c r="A77" s="16">
        <f>'様式2(一覧)'!A77</f>
        <v>70</v>
      </c>
      <c r="B77" s="73">
        <f>'様式2(一覧)'!B77</f>
        <v>0</v>
      </c>
      <c r="C77" s="52"/>
      <c r="D77" s="182"/>
      <c r="E77" s="183"/>
      <c r="F77" s="56"/>
      <c r="G77" s="182"/>
      <c r="H77" s="183"/>
      <c r="I77" s="189">
        <f t="shared" si="2"/>
        <v>0</v>
      </c>
      <c r="J77" s="191">
        <f t="shared" si="3"/>
        <v>0</v>
      </c>
    </row>
    <row r="78" spans="1:10" x14ac:dyDescent="0.4">
      <c r="A78" s="16">
        <f>'様式2(一覧)'!A78</f>
        <v>71</v>
      </c>
      <c r="B78" s="73">
        <f>'様式2(一覧)'!B78</f>
        <v>0</v>
      </c>
      <c r="C78" s="52"/>
      <c r="D78" s="182"/>
      <c r="E78" s="183"/>
      <c r="F78" s="56"/>
      <c r="G78" s="182"/>
      <c r="H78" s="183"/>
      <c r="I78" s="189">
        <f t="shared" si="2"/>
        <v>0</v>
      </c>
      <c r="J78" s="191">
        <f t="shared" si="3"/>
        <v>0</v>
      </c>
    </row>
    <row r="79" spans="1:10" x14ac:dyDescent="0.4">
      <c r="A79" s="16">
        <f>'様式2(一覧)'!A79</f>
        <v>72</v>
      </c>
      <c r="B79" s="73">
        <f>'様式2(一覧)'!B79</f>
        <v>0</v>
      </c>
      <c r="C79" s="52"/>
      <c r="D79" s="182"/>
      <c r="E79" s="183"/>
      <c r="F79" s="56"/>
      <c r="G79" s="182"/>
      <c r="H79" s="183"/>
      <c r="I79" s="189">
        <f t="shared" si="2"/>
        <v>0</v>
      </c>
      <c r="J79" s="191">
        <f t="shared" si="3"/>
        <v>0</v>
      </c>
    </row>
    <row r="80" spans="1:10" x14ac:dyDescent="0.4">
      <c r="A80" s="16">
        <f>'様式2(一覧)'!A80</f>
        <v>73</v>
      </c>
      <c r="B80" s="73">
        <f>'様式2(一覧)'!B80</f>
        <v>0</v>
      </c>
      <c r="C80" s="52"/>
      <c r="D80" s="182"/>
      <c r="E80" s="183"/>
      <c r="F80" s="56"/>
      <c r="G80" s="182"/>
      <c r="H80" s="183"/>
      <c r="I80" s="189">
        <f t="shared" si="2"/>
        <v>0</v>
      </c>
      <c r="J80" s="191">
        <f t="shared" si="3"/>
        <v>0</v>
      </c>
    </row>
    <row r="81" spans="1:10" x14ac:dyDescent="0.4">
      <c r="A81" s="16">
        <f>'様式2(一覧)'!A81</f>
        <v>74</v>
      </c>
      <c r="B81" s="73">
        <f>'様式2(一覧)'!B81</f>
        <v>0</v>
      </c>
      <c r="C81" s="52"/>
      <c r="D81" s="182"/>
      <c r="E81" s="183"/>
      <c r="F81" s="56"/>
      <c r="G81" s="182"/>
      <c r="H81" s="183"/>
      <c r="I81" s="189">
        <f t="shared" si="2"/>
        <v>0</v>
      </c>
      <c r="J81" s="191">
        <f t="shared" si="3"/>
        <v>0</v>
      </c>
    </row>
    <row r="82" spans="1:10" x14ac:dyDescent="0.4">
      <c r="A82" s="16">
        <f>'様式2(一覧)'!A82</f>
        <v>75</v>
      </c>
      <c r="B82" s="73">
        <f>'様式2(一覧)'!B82</f>
        <v>0</v>
      </c>
      <c r="C82" s="52"/>
      <c r="D82" s="182"/>
      <c r="E82" s="183"/>
      <c r="F82" s="56"/>
      <c r="G82" s="182"/>
      <c r="H82" s="183"/>
      <c r="I82" s="189">
        <f t="shared" si="2"/>
        <v>0</v>
      </c>
      <c r="J82" s="191">
        <f t="shared" si="3"/>
        <v>0</v>
      </c>
    </row>
    <row r="83" spans="1:10" x14ac:dyDescent="0.4">
      <c r="A83" s="16">
        <f>'様式2(一覧)'!A83</f>
        <v>76</v>
      </c>
      <c r="B83" s="73">
        <f>'様式2(一覧)'!B83</f>
        <v>0</v>
      </c>
      <c r="C83" s="52"/>
      <c r="D83" s="182"/>
      <c r="E83" s="183"/>
      <c r="F83" s="56"/>
      <c r="G83" s="182"/>
      <c r="H83" s="183"/>
      <c r="I83" s="189">
        <f t="shared" si="2"/>
        <v>0</v>
      </c>
      <c r="J83" s="191">
        <f t="shared" si="3"/>
        <v>0</v>
      </c>
    </row>
    <row r="84" spans="1:10" x14ac:dyDescent="0.4">
      <c r="A84" s="16">
        <f>'様式2(一覧)'!A84</f>
        <v>77</v>
      </c>
      <c r="B84" s="73">
        <f>'様式2(一覧)'!B84</f>
        <v>0</v>
      </c>
      <c r="C84" s="52"/>
      <c r="D84" s="182"/>
      <c r="E84" s="183"/>
      <c r="F84" s="56"/>
      <c r="G84" s="182"/>
      <c r="H84" s="183"/>
      <c r="I84" s="189">
        <f t="shared" si="2"/>
        <v>0</v>
      </c>
      <c r="J84" s="191">
        <f t="shared" si="3"/>
        <v>0</v>
      </c>
    </row>
    <row r="85" spans="1:10" x14ac:dyDescent="0.4">
      <c r="A85" s="16">
        <f>'様式2(一覧)'!A85</f>
        <v>78</v>
      </c>
      <c r="B85" s="73">
        <f>'様式2(一覧)'!B85</f>
        <v>0</v>
      </c>
      <c r="C85" s="52"/>
      <c r="D85" s="182"/>
      <c r="E85" s="183"/>
      <c r="F85" s="56"/>
      <c r="G85" s="182"/>
      <c r="H85" s="183"/>
      <c r="I85" s="189">
        <f t="shared" si="2"/>
        <v>0</v>
      </c>
      <c r="J85" s="191">
        <f t="shared" si="3"/>
        <v>0</v>
      </c>
    </row>
    <row r="86" spans="1:10" x14ac:dyDescent="0.4">
      <c r="A86" s="16">
        <f>'様式2(一覧)'!A86</f>
        <v>79</v>
      </c>
      <c r="B86" s="73">
        <f>'様式2(一覧)'!B86</f>
        <v>0</v>
      </c>
      <c r="C86" s="52"/>
      <c r="D86" s="182"/>
      <c r="E86" s="183"/>
      <c r="F86" s="56"/>
      <c r="G86" s="182"/>
      <c r="H86" s="183"/>
      <c r="I86" s="189">
        <f t="shared" si="2"/>
        <v>0</v>
      </c>
      <c r="J86" s="191">
        <f t="shared" si="3"/>
        <v>0</v>
      </c>
    </row>
    <row r="87" spans="1:10" x14ac:dyDescent="0.4">
      <c r="A87" s="16">
        <f>'様式2(一覧)'!A87</f>
        <v>80</v>
      </c>
      <c r="B87" s="73">
        <f>'様式2(一覧)'!B87</f>
        <v>0</v>
      </c>
      <c r="C87" s="52"/>
      <c r="D87" s="182"/>
      <c r="E87" s="183"/>
      <c r="F87" s="56"/>
      <c r="G87" s="182"/>
      <c r="H87" s="183"/>
      <c r="I87" s="189">
        <f t="shared" si="2"/>
        <v>0</v>
      </c>
      <c r="J87" s="191">
        <f t="shared" si="3"/>
        <v>0</v>
      </c>
    </row>
    <row r="88" spans="1:10" x14ac:dyDescent="0.4">
      <c r="A88" s="16">
        <f>'様式2(一覧)'!A88</f>
        <v>81</v>
      </c>
      <c r="B88" s="73">
        <f>'様式2(一覧)'!B88</f>
        <v>0</v>
      </c>
      <c r="C88" s="52"/>
      <c r="D88" s="182"/>
      <c r="E88" s="183"/>
      <c r="F88" s="56"/>
      <c r="G88" s="182"/>
      <c r="H88" s="183"/>
      <c r="I88" s="189">
        <f t="shared" si="2"/>
        <v>0</v>
      </c>
      <c r="J88" s="191">
        <f t="shared" si="3"/>
        <v>0</v>
      </c>
    </row>
    <row r="89" spans="1:10" x14ac:dyDescent="0.4">
      <c r="A89" s="16">
        <f>'様式2(一覧)'!A89</f>
        <v>82</v>
      </c>
      <c r="B89" s="73">
        <f>'様式2(一覧)'!B89</f>
        <v>0</v>
      </c>
      <c r="C89" s="52"/>
      <c r="D89" s="182"/>
      <c r="E89" s="183"/>
      <c r="F89" s="56"/>
      <c r="G89" s="182"/>
      <c r="H89" s="183"/>
      <c r="I89" s="189">
        <f t="shared" si="2"/>
        <v>0</v>
      </c>
      <c r="J89" s="191">
        <f t="shared" si="3"/>
        <v>0</v>
      </c>
    </row>
    <row r="90" spans="1:10" x14ac:dyDescent="0.4">
      <c r="A90" s="16">
        <f>'様式2(一覧)'!A90</f>
        <v>83</v>
      </c>
      <c r="B90" s="73">
        <f>'様式2(一覧)'!B90</f>
        <v>0</v>
      </c>
      <c r="C90" s="52"/>
      <c r="D90" s="182"/>
      <c r="E90" s="183"/>
      <c r="F90" s="56"/>
      <c r="G90" s="182"/>
      <c r="H90" s="183"/>
      <c r="I90" s="189">
        <f t="shared" si="2"/>
        <v>0</v>
      </c>
      <c r="J90" s="191">
        <f t="shared" si="3"/>
        <v>0</v>
      </c>
    </row>
    <row r="91" spans="1:10" x14ac:dyDescent="0.4">
      <c r="A91" s="16">
        <f>'様式2(一覧)'!A91</f>
        <v>84</v>
      </c>
      <c r="B91" s="73">
        <f>'様式2(一覧)'!B91</f>
        <v>0</v>
      </c>
      <c r="C91" s="52"/>
      <c r="D91" s="182"/>
      <c r="E91" s="183"/>
      <c r="F91" s="56"/>
      <c r="G91" s="182"/>
      <c r="H91" s="183"/>
      <c r="I91" s="189">
        <f t="shared" si="2"/>
        <v>0</v>
      </c>
      <c r="J91" s="191">
        <f t="shared" si="3"/>
        <v>0</v>
      </c>
    </row>
    <row r="92" spans="1:10" x14ac:dyDescent="0.4">
      <c r="A92" s="16">
        <f>'様式2(一覧)'!A92</f>
        <v>85</v>
      </c>
      <c r="B92" s="73">
        <f>'様式2(一覧)'!B92</f>
        <v>0</v>
      </c>
      <c r="C92" s="52"/>
      <c r="D92" s="182"/>
      <c r="E92" s="183"/>
      <c r="F92" s="56"/>
      <c r="G92" s="182"/>
      <c r="H92" s="183"/>
      <c r="I92" s="189">
        <f t="shared" si="2"/>
        <v>0</v>
      </c>
      <c r="J92" s="191">
        <f t="shared" si="3"/>
        <v>0</v>
      </c>
    </row>
    <row r="93" spans="1:10" x14ac:dyDescent="0.4">
      <c r="A93" s="16">
        <f>'様式2(一覧)'!A93</f>
        <v>86</v>
      </c>
      <c r="B93" s="73">
        <f>'様式2(一覧)'!B93</f>
        <v>0</v>
      </c>
      <c r="C93" s="52"/>
      <c r="D93" s="182"/>
      <c r="E93" s="183"/>
      <c r="F93" s="56"/>
      <c r="G93" s="182"/>
      <c r="H93" s="183"/>
      <c r="I93" s="189">
        <f t="shared" si="2"/>
        <v>0</v>
      </c>
      <c r="J93" s="191">
        <f t="shared" si="3"/>
        <v>0</v>
      </c>
    </row>
    <row r="94" spans="1:10" x14ac:dyDescent="0.4">
      <c r="A94" s="16">
        <f>'様式2(一覧)'!A94</f>
        <v>87</v>
      </c>
      <c r="B94" s="73">
        <f>'様式2(一覧)'!B94</f>
        <v>0</v>
      </c>
      <c r="C94" s="52"/>
      <c r="D94" s="182"/>
      <c r="E94" s="183"/>
      <c r="F94" s="56"/>
      <c r="G94" s="182"/>
      <c r="H94" s="183"/>
      <c r="I94" s="189">
        <f t="shared" si="2"/>
        <v>0</v>
      </c>
      <c r="J94" s="191">
        <f t="shared" si="3"/>
        <v>0</v>
      </c>
    </row>
    <row r="95" spans="1:10" x14ac:dyDescent="0.4">
      <c r="A95" s="16">
        <f>'様式2(一覧)'!A95</f>
        <v>88</v>
      </c>
      <c r="B95" s="73">
        <f>'様式2(一覧)'!B95</f>
        <v>0</v>
      </c>
      <c r="C95" s="52"/>
      <c r="D95" s="182"/>
      <c r="E95" s="183"/>
      <c r="F95" s="56"/>
      <c r="G95" s="182"/>
      <c r="H95" s="183"/>
      <c r="I95" s="189">
        <f t="shared" si="2"/>
        <v>0</v>
      </c>
      <c r="J95" s="191">
        <f t="shared" si="3"/>
        <v>0</v>
      </c>
    </row>
    <row r="96" spans="1:10" x14ac:dyDescent="0.4">
      <c r="A96" s="16">
        <f>'様式2(一覧)'!A96</f>
        <v>89</v>
      </c>
      <c r="B96" s="73">
        <f>'様式2(一覧)'!B96</f>
        <v>0</v>
      </c>
      <c r="C96" s="52"/>
      <c r="D96" s="182"/>
      <c r="E96" s="183"/>
      <c r="F96" s="56"/>
      <c r="G96" s="182"/>
      <c r="H96" s="183"/>
      <c r="I96" s="189">
        <f t="shared" si="2"/>
        <v>0</v>
      </c>
      <c r="J96" s="191">
        <f t="shared" si="3"/>
        <v>0</v>
      </c>
    </row>
    <row r="97" spans="1:14" x14ac:dyDescent="0.4">
      <c r="A97" s="16">
        <f>'様式2(一覧)'!A97</f>
        <v>90</v>
      </c>
      <c r="B97" s="73">
        <f>'様式2(一覧)'!B97</f>
        <v>0</v>
      </c>
      <c r="C97" s="52"/>
      <c r="D97" s="182"/>
      <c r="E97" s="183"/>
      <c r="F97" s="56"/>
      <c r="G97" s="182"/>
      <c r="H97" s="183"/>
      <c r="I97" s="189">
        <f t="shared" si="2"/>
        <v>0</v>
      </c>
      <c r="J97" s="191">
        <f t="shared" si="3"/>
        <v>0</v>
      </c>
    </row>
    <row r="98" spans="1:14" x14ac:dyDescent="0.4">
      <c r="A98" s="16">
        <f>'様式2(一覧)'!A98</f>
        <v>91</v>
      </c>
      <c r="B98" s="73">
        <f>'様式2(一覧)'!B98</f>
        <v>0</v>
      </c>
      <c r="C98" s="52"/>
      <c r="D98" s="182"/>
      <c r="E98" s="183"/>
      <c r="F98" s="56"/>
      <c r="G98" s="182"/>
      <c r="H98" s="183"/>
      <c r="I98" s="189">
        <f t="shared" si="2"/>
        <v>0</v>
      </c>
      <c r="J98" s="191">
        <f t="shared" si="3"/>
        <v>0</v>
      </c>
    </row>
    <row r="99" spans="1:14" x14ac:dyDescent="0.4">
      <c r="A99" s="16">
        <f>'様式2(一覧)'!A99</f>
        <v>92</v>
      </c>
      <c r="B99" s="73">
        <f>'様式2(一覧)'!B99</f>
        <v>0</v>
      </c>
      <c r="C99" s="52"/>
      <c r="D99" s="182"/>
      <c r="E99" s="183"/>
      <c r="F99" s="56"/>
      <c r="G99" s="182"/>
      <c r="H99" s="183"/>
      <c r="I99" s="189">
        <f t="shared" si="2"/>
        <v>0</v>
      </c>
      <c r="J99" s="191">
        <f t="shared" si="3"/>
        <v>0</v>
      </c>
    </row>
    <row r="100" spans="1:14" x14ac:dyDescent="0.4">
      <c r="A100" s="16">
        <f>'様式2(一覧)'!A100</f>
        <v>93</v>
      </c>
      <c r="B100" s="73">
        <f>'様式2(一覧)'!B100</f>
        <v>0</v>
      </c>
      <c r="C100" s="52"/>
      <c r="D100" s="182"/>
      <c r="E100" s="183"/>
      <c r="F100" s="56"/>
      <c r="G100" s="182"/>
      <c r="H100" s="183"/>
      <c r="I100" s="189">
        <f t="shared" si="2"/>
        <v>0</v>
      </c>
      <c r="J100" s="191">
        <f t="shared" si="3"/>
        <v>0</v>
      </c>
    </row>
    <row r="101" spans="1:14" x14ac:dyDescent="0.4">
      <c r="A101" s="16">
        <f>'様式2(一覧)'!A101</f>
        <v>94</v>
      </c>
      <c r="B101" s="73">
        <f>'様式2(一覧)'!B101</f>
        <v>0</v>
      </c>
      <c r="C101" s="52"/>
      <c r="D101" s="182"/>
      <c r="E101" s="183"/>
      <c r="F101" s="56"/>
      <c r="G101" s="182"/>
      <c r="H101" s="183"/>
      <c r="I101" s="189">
        <f t="shared" si="2"/>
        <v>0</v>
      </c>
      <c r="J101" s="191">
        <f t="shared" si="3"/>
        <v>0</v>
      </c>
    </row>
    <row r="102" spans="1:14" x14ac:dyDescent="0.4">
      <c r="A102" s="16">
        <f>'様式2(一覧)'!A102</f>
        <v>95</v>
      </c>
      <c r="B102" s="73">
        <f>'様式2(一覧)'!B102</f>
        <v>0</v>
      </c>
      <c r="C102" s="52"/>
      <c r="D102" s="182"/>
      <c r="E102" s="183"/>
      <c r="F102" s="56"/>
      <c r="G102" s="182"/>
      <c r="H102" s="183"/>
      <c r="I102" s="189">
        <f t="shared" si="2"/>
        <v>0</v>
      </c>
      <c r="J102" s="191">
        <f t="shared" si="3"/>
        <v>0</v>
      </c>
    </row>
    <row r="103" spans="1:14" x14ac:dyDescent="0.4">
      <c r="A103" s="16">
        <f>'様式2(一覧)'!A103</f>
        <v>96</v>
      </c>
      <c r="B103" s="73">
        <f>'様式2(一覧)'!B103</f>
        <v>0</v>
      </c>
      <c r="C103" s="52"/>
      <c r="D103" s="182"/>
      <c r="E103" s="183"/>
      <c r="F103" s="56"/>
      <c r="G103" s="182"/>
      <c r="H103" s="183"/>
      <c r="I103" s="189">
        <f t="shared" si="2"/>
        <v>0</v>
      </c>
      <c r="J103" s="191">
        <f t="shared" si="3"/>
        <v>0</v>
      </c>
    </row>
    <row r="104" spans="1:14" x14ac:dyDescent="0.4">
      <c r="A104" s="16">
        <f>'様式2(一覧)'!A104</f>
        <v>97</v>
      </c>
      <c r="B104" s="73">
        <f>'様式2(一覧)'!B104</f>
        <v>0</v>
      </c>
      <c r="C104" s="52"/>
      <c r="D104" s="182"/>
      <c r="E104" s="183"/>
      <c r="F104" s="56"/>
      <c r="G104" s="182"/>
      <c r="H104" s="183"/>
      <c r="I104" s="189">
        <f t="shared" si="2"/>
        <v>0</v>
      </c>
      <c r="J104" s="191">
        <f t="shared" si="3"/>
        <v>0</v>
      </c>
    </row>
    <row r="105" spans="1:14" x14ac:dyDescent="0.4">
      <c r="A105" s="16">
        <f>'様式2(一覧)'!A105</f>
        <v>98</v>
      </c>
      <c r="B105" s="73">
        <f>'様式2(一覧)'!B105</f>
        <v>0</v>
      </c>
      <c r="C105" s="52"/>
      <c r="D105" s="182"/>
      <c r="E105" s="183"/>
      <c r="F105" s="56"/>
      <c r="G105" s="182"/>
      <c r="H105" s="183"/>
      <c r="I105" s="189">
        <f t="shared" si="2"/>
        <v>0</v>
      </c>
      <c r="J105" s="191">
        <f t="shared" si="3"/>
        <v>0</v>
      </c>
    </row>
    <row r="106" spans="1:14" x14ac:dyDescent="0.4">
      <c r="A106" s="16">
        <f>'様式2(一覧)'!A106</f>
        <v>99</v>
      </c>
      <c r="B106" s="73">
        <f>'様式2(一覧)'!B106</f>
        <v>0</v>
      </c>
      <c r="C106" s="52"/>
      <c r="D106" s="182"/>
      <c r="E106" s="183"/>
      <c r="F106" s="56"/>
      <c r="G106" s="182"/>
      <c r="H106" s="183"/>
      <c r="I106" s="189">
        <f t="shared" si="2"/>
        <v>0</v>
      </c>
      <c r="J106" s="191">
        <f t="shared" si="3"/>
        <v>0</v>
      </c>
    </row>
    <row r="107" spans="1:14" ht="19.5" thickBot="1" x14ac:dyDescent="0.45">
      <c r="A107" s="41">
        <f>'様式2(一覧)'!A107</f>
        <v>100</v>
      </c>
      <c r="B107" s="42">
        <f>'様式2(一覧)'!B107</f>
        <v>0</v>
      </c>
      <c r="C107" s="156"/>
      <c r="D107" s="186"/>
      <c r="E107" s="187"/>
      <c r="F107" s="157"/>
      <c r="G107" s="186"/>
      <c r="H107" s="188"/>
      <c r="I107" s="192">
        <f t="shared" si="2"/>
        <v>0</v>
      </c>
      <c r="J107" s="193">
        <f t="shared" si="3"/>
        <v>0</v>
      </c>
    </row>
    <row r="108" spans="1:14" x14ac:dyDescent="0.4">
      <c r="A108" s="271"/>
      <c r="B108" s="271"/>
    </row>
    <row r="109" spans="1:14" ht="77.25" customHeight="1" x14ac:dyDescent="0.4">
      <c r="A109" s="383" t="s">
        <v>125</v>
      </c>
      <c r="B109" s="384"/>
      <c r="C109" s="385"/>
      <c r="D109" s="385"/>
      <c r="E109" s="385"/>
      <c r="F109" s="385"/>
      <c r="G109" s="385"/>
      <c r="H109" s="385"/>
      <c r="I109" s="385"/>
      <c r="J109" s="385"/>
      <c r="K109" s="385"/>
      <c r="L109" s="385"/>
      <c r="M109" s="385"/>
      <c r="N109" s="385"/>
    </row>
    <row r="110" spans="1:14" x14ac:dyDescent="0.4">
      <c r="A110" s="386" t="s">
        <v>95</v>
      </c>
      <c r="B110" s="387"/>
      <c r="C110" s="387"/>
      <c r="D110" s="387"/>
      <c r="E110" s="387"/>
      <c r="F110" s="387"/>
      <c r="G110" s="387"/>
      <c r="H110" s="387"/>
      <c r="I110" s="387"/>
      <c r="J110" s="387"/>
      <c r="K110" s="387"/>
      <c r="L110" s="387"/>
      <c r="M110" s="387"/>
      <c r="N110" s="387"/>
    </row>
    <row r="111" spans="1:14" x14ac:dyDescent="0.4">
      <c r="A111" s="387"/>
      <c r="B111" s="387"/>
      <c r="C111" s="387"/>
      <c r="D111" s="387"/>
      <c r="E111" s="387"/>
      <c r="F111" s="387"/>
      <c r="G111" s="387"/>
      <c r="H111" s="387"/>
      <c r="I111" s="387"/>
      <c r="J111" s="387"/>
      <c r="K111" s="387"/>
      <c r="L111" s="387"/>
      <c r="M111" s="387"/>
      <c r="N111" s="387"/>
    </row>
  </sheetData>
  <mergeCells count="5">
    <mergeCell ref="J1:M1"/>
    <mergeCell ref="A109:N109"/>
    <mergeCell ref="A110:N111"/>
    <mergeCell ref="J2:M2"/>
    <mergeCell ref="C4:J4"/>
  </mergeCells>
  <phoneticPr fontId="1"/>
  <pageMargins left="0.70866141732283472" right="0.31496062992125984" top="0.35433070866141736" bottom="0.35433070866141736" header="0.31496062992125984" footer="0.31496062992125984"/>
  <pageSetup paperSize="8"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選択肢!$A$1:$A$5</xm:f>
          </x14:formula1>
          <xm:sqref>F7:F107 C7:C107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1"/>
  <sheetViews>
    <sheetView zoomScale="78" zoomScaleNormal="78" workbookViewId="0">
      <selection activeCell="F23" sqref="F23"/>
    </sheetView>
  </sheetViews>
  <sheetFormatPr defaultRowHeight="18.75" outlineLevelCol="1" x14ac:dyDescent="0.4"/>
  <cols>
    <col min="1" max="1" width="13.5" customWidth="1"/>
    <col min="2" max="2" width="17.5" customWidth="1"/>
    <col min="3" max="3" width="24.625" style="1" customWidth="1"/>
    <col min="4" max="4" width="18.375" style="1" customWidth="1"/>
    <col min="5" max="5" width="16.25" style="1" customWidth="1"/>
    <col min="6" max="6" width="12.125" style="1" customWidth="1"/>
    <col min="8" max="8" width="12.375" customWidth="1"/>
    <col min="9" max="9" width="24.625" style="1" customWidth="1"/>
    <col min="10" max="10" width="18.375" style="1" customWidth="1"/>
    <col min="11" max="11" width="18" style="1" customWidth="1"/>
    <col min="12" max="12" width="12.25" style="1" customWidth="1"/>
    <col min="13" max="13" width="9" customWidth="1"/>
    <col min="14" max="14" width="12.75" customWidth="1"/>
    <col min="15" max="15" width="24.625" style="1" hidden="1" customWidth="1" outlineLevel="1"/>
    <col min="16" max="16" width="18.375" style="1" hidden="1" customWidth="1" outlineLevel="1"/>
    <col min="17" max="17" width="18" style="1" hidden="1" customWidth="1" outlineLevel="1"/>
    <col min="18" max="18" width="12.125" style="1" hidden="1" customWidth="1" outlineLevel="1"/>
    <col min="19" max="19" width="9" hidden="1" customWidth="1" outlineLevel="1"/>
    <col min="20" max="20" width="12.375" hidden="1" customWidth="1" outlineLevel="1"/>
    <col min="21" max="21" width="24.625" style="1" hidden="1" customWidth="1" outlineLevel="1"/>
    <col min="22" max="22" width="18.375" style="1" hidden="1" customWidth="1" outlineLevel="1"/>
    <col min="23" max="23" width="18" style="1" hidden="1" customWidth="1" outlineLevel="1"/>
    <col min="24" max="24" width="12.125" style="1" hidden="1" customWidth="1" outlineLevel="1"/>
    <col min="25" max="25" width="9" hidden="1" customWidth="1" outlineLevel="1"/>
    <col min="26" max="26" width="12.125" hidden="1" customWidth="1" outlineLevel="1"/>
    <col min="27" max="27" width="24.625" style="1" hidden="1" customWidth="1" outlineLevel="1"/>
    <col min="28" max="28" width="18.375" style="1" hidden="1" customWidth="1" outlineLevel="1"/>
    <col min="29" max="29" width="18" style="1" hidden="1" customWidth="1" outlineLevel="1"/>
    <col min="30" max="30" width="12.125" style="1" hidden="1" customWidth="1" outlineLevel="1"/>
    <col min="31" max="31" width="9" hidden="1" customWidth="1" outlineLevel="1"/>
    <col min="32" max="32" width="13.125" hidden="1" customWidth="1" outlineLevel="1"/>
    <col min="33" max="33" width="24.625" style="1" customWidth="1" collapsed="1"/>
    <col min="34" max="34" width="18.375" style="1" customWidth="1"/>
    <col min="35" max="35" width="9" customWidth="1"/>
    <col min="36" max="36" width="13.875" customWidth="1"/>
  </cols>
  <sheetData>
    <row r="1" spans="1:34" ht="34.5" customHeight="1" x14ac:dyDescent="0.5">
      <c r="A1" t="s">
        <v>57</v>
      </c>
      <c r="C1" s="26" t="s">
        <v>87</v>
      </c>
      <c r="D1"/>
      <c r="E1"/>
      <c r="F1"/>
      <c r="I1" s="30" t="s">
        <v>23</v>
      </c>
      <c r="J1" s="375" t="str">
        <f>'様式2(一覧)'!K1</f>
        <v>記載例認定こども園</v>
      </c>
      <c r="K1" s="389"/>
      <c r="L1" s="389"/>
      <c r="M1" s="320"/>
      <c r="N1" s="68"/>
      <c r="Q1" s="54"/>
      <c r="R1" s="54"/>
    </row>
    <row r="2" spans="1:34" ht="25.5" customHeight="1" x14ac:dyDescent="0.5">
      <c r="C2" s="26"/>
      <c r="D2" s="35" t="s">
        <v>45</v>
      </c>
      <c r="E2" s="80">
        <f>'様式2(一覧)'!$G$2</f>
        <v>7</v>
      </c>
      <c r="F2" s="80"/>
      <c r="G2" s="26" t="s">
        <v>46</v>
      </c>
      <c r="H2" s="26"/>
      <c r="I2" s="30" t="s">
        <v>109</v>
      </c>
      <c r="J2" s="375" t="str">
        <f>'様式2(一覧)'!K2</f>
        <v>幼保連携型認定こども園</v>
      </c>
      <c r="K2" s="389"/>
      <c r="L2" s="389"/>
      <c r="M2" s="320"/>
    </row>
    <row r="3" spans="1:34" ht="22.5" customHeight="1" x14ac:dyDescent="0.5">
      <c r="C3" s="26"/>
      <c r="D3" s="35"/>
      <c r="E3" s="80"/>
      <c r="F3" s="80"/>
      <c r="G3" s="26"/>
      <c r="H3" s="26"/>
      <c r="I3" s="211"/>
      <c r="J3" s="250"/>
      <c r="K3" s="221"/>
      <c r="L3" s="221"/>
      <c r="M3" s="221"/>
    </row>
    <row r="4" spans="1:34" ht="19.5" thickBot="1" x14ac:dyDescent="0.45"/>
    <row r="5" spans="1:34" s="10" customFormat="1" ht="43.5" customHeight="1" x14ac:dyDescent="0.4">
      <c r="A5" s="248" t="s">
        <v>41</v>
      </c>
      <c r="B5" s="249" t="s">
        <v>1</v>
      </c>
      <c r="C5" s="390" t="s">
        <v>157</v>
      </c>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91"/>
    </row>
    <row r="6" spans="1:34" s="55" customFormat="1" ht="38.25" thickBot="1" x14ac:dyDescent="0.45">
      <c r="A6" s="69" t="s">
        <v>60</v>
      </c>
      <c r="B6" s="66" t="s">
        <v>62</v>
      </c>
      <c r="C6" s="51" t="s">
        <v>20</v>
      </c>
      <c r="D6" s="57" t="s">
        <v>21</v>
      </c>
      <c r="E6" s="57" t="s">
        <v>22</v>
      </c>
      <c r="F6" s="116" t="s">
        <v>98</v>
      </c>
      <c r="G6" s="67" t="s">
        <v>4</v>
      </c>
      <c r="H6" s="71" t="s">
        <v>68</v>
      </c>
      <c r="I6" s="72" t="s">
        <v>20</v>
      </c>
      <c r="J6" s="57" t="s">
        <v>21</v>
      </c>
      <c r="K6" s="57" t="s">
        <v>22</v>
      </c>
      <c r="L6" s="116" t="s">
        <v>98</v>
      </c>
      <c r="M6" s="67" t="s">
        <v>4</v>
      </c>
      <c r="N6" s="71" t="s">
        <v>68</v>
      </c>
      <c r="O6" s="53" t="s">
        <v>20</v>
      </c>
      <c r="P6" s="57" t="s">
        <v>21</v>
      </c>
      <c r="Q6" s="57" t="s">
        <v>22</v>
      </c>
      <c r="R6" s="116" t="s">
        <v>98</v>
      </c>
      <c r="S6" s="67" t="s">
        <v>4</v>
      </c>
      <c r="T6" s="71" t="s">
        <v>68</v>
      </c>
      <c r="U6" s="53" t="s">
        <v>20</v>
      </c>
      <c r="V6" s="57" t="s">
        <v>21</v>
      </c>
      <c r="W6" s="57" t="s">
        <v>22</v>
      </c>
      <c r="X6" s="116" t="s">
        <v>98</v>
      </c>
      <c r="Y6" s="67" t="s">
        <v>4</v>
      </c>
      <c r="Z6" s="71" t="s">
        <v>68</v>
      </c>
      <c r="AA6" s="53" t="s">
        <v>20</v>
      </c>
      <c r="AB6" s="57" t="s">
        <v>21</v>
      </c>
      <c r="AC6" s="57" t="s">
        <v>22</v>
      </c>
      <c r="AD6" s="116" t="s">
        <v>98</v>
      </c>
      <c r="AE6" s="67" t="s">
        <v>4</v>
      </c>
      <c r="AF6" s="71" t="s">
        <v>68</v>
      </c>
      <c r="AG6" s="70" t="s">
        <v>65</v>
      </c>
      <c r="AH6" s="74" t="s">
        <v>69</v>
      </c>
    </row>
    <row r="7" spans="1:34" ht="19.5" thickTop="1" x14ac:dyDescent="0.4">
      <c r="A7" s="40">
        <f>'様式2(一覧)'!A7</f>
        <v>0</v>
      </c>
      <c r="B7" s="75" t="str">
        <f>'様式2(一覧)'!B7</f>
        <v>（例）記載例　太郎</v>
      </c>
      <c r="C7" s="117" t="s">
        <v>70</v>
      </c>
      <c r="D7" s="147" t="s">
        <v>11</v>
      </c>
      <c r="E7" s="147" t="s">
        <v>141</v>
      </c>
      <c r="F7" s="147" t="s">
        <v>102</v>
      </c>
      <c r="G7" s="199">
        <v>2.5</v>
      </c>
      <c r="H7" s="200">
        <v>0</v>
      </c>
      <c r="I7" s="119" t="s">
        <v>71</v>
      </c>
      <c r="J7" s="147" t="s">
        <v>140</v>
      </c>
      <c r="K7" s="147" t="s">
        <v>142</v>
      </c>
      <c r="L7" s="147"/>
      <c r="M7" s="199">
        <v>4</v>
      </c>
      <c r="N7" s="200">
        <v>4</v>
      </c>
      <c r="O7" s="119"/>
      <c r="P7" s="147"/>
      <c r="Q7" s="147"/>
      <c r="R7" s="147"/>
      <c r="S7" s="92"/>
      <c r="T7" s="118"/>
      <c r="U7" s="119"/>
      <c r="V7" s="147"/>
      <c r="W7" s="147"/>
      <c r="X7" s="147"/>
      <c r="Y7" s="92"/>
      <c r="Z7" s="118"/>
      <c r="AA7" s="119"/>
      <c r="AB7" s="147"/>
      <c r="AC7" s="147"/>
      <c r="AD7" s="147"/>
      <c r="AE7" s="92"/>
      <c r="AF7" s="118"/>
      <c r="AG7" s="189">
        <f>G7+M7+S7+Y7+AE7</f>
        <v>6.5</v>
      </c>
      <c r="AH7" s="202">
        <f>H7+N7+T7+Z7+AF7</f>
        <v>4</v>
      </c>
    </row>
    <row r="8" spans="1:34" x14ac:dyDescent="0.4">
      <c r="A8" s="16">
        <f>'様式2(一覧)'!A8</f>
        <v>1</v>
      </c>
      <c r="B8" s="73" t="str">
        <f>'様式2(一覧)'!B8</f>
        <v>A</v>
      </c>
      <c r="C8" s="120"/>
      <c r="D8" s="121"/>
      <c r="E8" s="121"/>
      <c r="F8" s="121"/>
      <c r="G8" s="194"/>
      <c r="H8" s="195"/>
      <c r="I8" s="120"/>
      <c r="J8" s="231"/>
      <c r="K8" s="231"/>
      <c r="L8" s="231"/>
      <c r="M8" s="194"/>
      <c r="N8" s="195"/>
      <c r="O8" s="120"/>
      <c r="P8" s="231"/>
      <c r="Q8" s="231"/>
      <c r="R8" s="231"/>
      <c r="S8" s="194"/>
      <c r="T8" s="195"/>
      <c r="U8" s="120"/>
      <c r="V8" s="231"/>
      <c r="W8" s="231"/>
      <c r="X8" s="231"/>
      <c r="Y8" s="194"/>
      <c r="Z8" s="195"/>
      <c r="AA8" s="120"/>
      <c r="AB8" s="231"/>
      <c r="AC8" s="231"/>
      <c r="AD8" s="231"/>
      <c r="AE8" s="194"/>
      <c r="AF8" s="195"/>
      <c r="AG8" s="190">
        <f t="shared" ref="AG8:AG71" si="0">G8+M8+S8+Y8+AE8</f>
        <v>0</v>
      </c>
      <c r="AH8" s="202">
        <f t="shared" ref="AH8:AH71" si="1">H8+N8+T8+Z8+AF8</f>
        <v>0</v>
      </c>
    </row>
    <row r="9" spans="1:34" x14ac:dyDescent="0.4">
      <c r="A9" s="16">
        <f>'様式2(一覧)'!A9</f>
        <v>2</v>
      </c>
      <c r="B9" s="73" t="str">
        <f>'様式2(一覧)'!B9</f>
        <v>C</v>
      </c>
      <c r="C9" s="120"/>
      <c r="D9" s="121"/>
      <c r="E9" s="121"/>
      <c r="F9" s="121"/>
      <c r="G9" s="194"/>
      <c r="H9" s="195"/>
      <c r="I9" s="120"/>
      <c r="J9" s="231"/>
      <c r="K9" s="231"/>
      <c r="L9" s="231"/>
      <c r="M9" s="194"/>
      <c r="N9" s="195"/>
      <c r="O9" s="120"/>
      <c r="P9" s="231"/>
      <c r="Q9" s="231"/>
      <c r="R9" s="231"/>
      <c r="S9" s="194"/>
      <c r="T9" s="195"/>
      <c r="U9" s="120"/>
      <c r="V9" s="231"/>
      <c r="W9" s="231"/>
      <c r="X9" s="231"/>
      <c r="Y9" s="194"/>
      <c r="Z9" s="195"/>
      <c r="AA9" s="120"/>
      <c r="AB9" s="231"/>
      <c r="AC9" s="231"/>
      <c r="AD9" s="231"/>
      <c r="AE9" s="194"/>
      <c r="AF9" s="195"/>
      <c r="AG9" s="190">
        <f t="shared" si="0"/>
        <v>0</v>
      </c>
      <c r="AH9" s="202">
        <f t="shared" si="1"/>
        <v>0</v>
      </c>
    </row>
    <row r="10" spans="1:34" x14ac:dyDescent="0.4">
      <c r="A10" s="16">
        <f>'様式2(一覧)'!A10</f>
        <v>3</v>
      </c>
      <c r="B10" s="73" t="str">
        <f>'様式2(一覧)'!B10</f>
        <v>D</v>
      </c>
      <c r="C10" s="120"/>
      <c r="D10" s="121"/>
      <c r="E10" s="121"/>
      <c r="F10" s="121"/>
      <c r="G10" s="194"/>
      <c r="H10" s="195"/>
      <c r="I10" s="120"/>
      <c r="J10" s="231"/>
      <c r="K10" s="231"/>
      <c r="L10" s="231"/>
      <c r="M10" s="194"/>
      <c r="N10" s="195"/>
      <c r="O10" s="120"/>
      <c r="P10" s="231"/>
      <c r="Q10" s="231"/>
      <c r="R10" s="231"/>
      <c r="S10" s="194"/>
      <c r="T10" s="195"/>
      <c r="U10" s="120"/>
      <c r="V10" s="231"/>
      <c r="W10" s="231"/>
      <c r="X10" s="231"/>
      <c r="Y10" s="194"/>
      <c r="Z10" s="195"/>
      <c r="AA10" s="120"/>
      <c r="AB10" s="231"/>
      <c r="AC10" s="231"/>
      <c r="AD10" s="231"/>
      <c r="AE10" s="194"/>
      <c r="AF10" s="195"/>
      <c r="AG10" s="243">
        <f t="shared" si="0"/>
        <v>0</v>
      </c>
      <c r="AH10" s="247">
        <f t="shared" si="1"/>
        <v>0</v>
      </c>
    </row>
    <row r="11" spans="1:34" x14ac:dyDescent="0.4">
      <c r="A11" s="245">
        <f>'様式2(一覧)'!A11</f>
        <v>4</v>
      </c>
      <c r="B11" s="246" t="str">
        <f>'様式2(一覧)'!B11</f>
        <v>E</v>
      </c>
      <c r="C11" s="120"/>
      <c r="D11" s="231"/>
      <c r="E11" s="231"/>
      <c r="F11" s="231"/>
      <c r="G11" s="194"/>
      <c r="H11" s="195"/>
      <c r="I11" s="120"/>
      <c r="J11" s="231"/>
      <c r="K11" s="231"/>
      <c r="L11" s="231"/>
      <c r="M11" s="194"/>
      <c r="N11" s="195"/>
      <c r="O11" s="120"/>
      <c r="P11" s="231"/>
      <c r="Q11" s="231"/>
      <c r="R11" s="231"/>
      <c r="S11" s="194"/>
      <c r="T11" s="195"/>
      <c r="U11" s="120"/>
      <c r="V11" s="231"/>
      <c r="W11" s="231"/>
      <c r="X11" s="231"/>
      <c r="Y11" s="194"/>
      <c r="Z11" s="195"/>
      <c r="AA11" s="120"/>
      <c r="AB11" s="231"/>
      <c r="AC11" s="231"/>
      <c r="AD11" s="231"/>
      <c r="AE11" s="194"/>
      <c r="AF11" s="195"/>
      <c r="AG11" s="243">
        <f t="shared" si="0"/>
        <v>0</v>
      </c>
      <c r="AH11" s="247">
        <f t="shared" si="1"/>
        <v>0</v>
      </c>
    </row>
    <row r="12" spans="1:34" x14ac:dyDescent="0.4">
      <c r="A12" s="245">
        <f>'様式2(一覧)'!A12</f>
        <v>5</v>
      </c>
      <c r="B12" s="246" t="str">
        <f>'様式2(一覧)'!B12</f>
        <v>F</v>
      </c>
      <c r="C12" s="120"/>
      <c r="D12" s="231"/>
      <c r="E12" s="231"/>
      <c r="F12" s="231"/>
      <c r="G12" s="194"/>
      <c r="H12" s="195"/>
      <c r="I12" s="120"/>
      <c r="J12" s="231"/>
      <c r="K12" s="231"/>
      <c r="L12" s="231"/>
      <c r="M12" s="194"/>
      <c r="N12" s="195"/>
      <c r="O12" s="120"/>
      <c r="P12" s="231"/>
      <c r="Q12" s="231"/>
      <c r="R12" s="231"/>
      <c r="S12" s="194"/>
      <c r="T12" s="195"/>
      <c r="U12" s="120"/>
      <c r="V12" s="231"/>
      <c r="W12" s="231"/>
      <c r="X12" s="231"/>
      <c r="Y12" s="194"/>
      <c r="Z12" s="195"/>
      <c r="AA12" s="120"/>
      <c r="AB12" s="231"/>
      <c r="AC12" s="231"/>
      <c r="AD12" s="231"/>
      <c r="AE12" s="194"/>
      <c r="AF12" s="195"/>
      <c r="AG12" s="243">
        <f t="shared" si="0"/>
        <v>0</v>
      </c>
      <c r="AH12" s="247">
        <f t="shared" si="1"/>
        <v>0</v>
      </c>
    </row>
    <row r="13" spans="1:34" x14ac:dyDescent="0.4">
      <c r="A13" s="245">
        <f>'様式2(一覧)'!A13</f>
        <v>6</v>
      </c>
      <c r="B13" s="246" t="str">
        <f>'様式2(一覧)'!B13</f>
        <v>G</v>
      </c>
      <c r="C13" s="120"/>
      <c r="D13" s="231"/>
      <c r="E13" s="231"/>
      <c r="F13" s="231"/>
      <c r="G13" s="194"/>
      <c r="H13" s="195"/>
      <c r="I13" s="120"/>
      <c r="J13" s="231"/>
      <c r="K13" s="231"/>
      <c r="L13" s="231"/>
      <c r="M13" s="194"/>
      <c r="N13" s="195"/>
      <c r="O13" s="120"/>
      <c r="P13" s="231"/>
      <c r="Q13" s="231"/>
      <c r="R13" s="231"/>
      <c r="S13" s="194"/>
      <c r="T13" s="195"/>
      <c r="U13" s="120"/>
      <c r="V13" s="231"/>
      <c r="W13" s="231"/>
      <c r="X13" s="231"/>
      <c r="Y13" s="194"/>
      <c r="Z13" s="195"/>
      <c r="AA13" s="120"/>
      <c r="AB13" s="231"/>
      <c r="AC13" s="231"/>
      <c r="AD13" s="231"/>
      <c r="AE13" s="194"/>
      <c r="AF13" s="195"/>
      <c r="AG13" s="243">
        <f t="shared" si="0"/>
        <v>0</v>
      </c>
      <c r="AH13" s="247">
        <f t="shared" si="1"/>
        <v>0</v>
      </c>
    </row>
    <row r="14" spans="1:34" x14ac:dyDescent="0.4">
      <c r="A14" s="245">
        <f>'様式2(一覧)'!A14</f>
        <v>7</v>
      </c>
      <c r="B14" s="246" t="str">
        <f>'様式2(一覧)'!B14</f>
        <v>H</v>
      </c>
      <c r="C14" s="120"/>
      <c r="D14" s="231"/>
      <c r="E14" s="231"/>
      <c r="F14" s="231"/>
      <c r="G14" s="194"/>
      <c r="H14" s="195"/>
      <c r="I14" s="120"/>
      <c r="J14" s="231"/>
      <c r="K14" s="231"/>
      <c r="L14" s="231"/>
      <c r="M14" s="194"/>
      <c r="N14" s="195"/>
      <c r="O14" s="120"/>
      <c r="P14" s="231"/>
      <c r="Q14" s="231"/>
      <c r="R14" s="231"/>
      <c r="S14" s="194"/>
      <c r="T14" s="195"/>
      <c r="U14" s="120"/>
      <c r="V14" s="231"/>
      <c r="W14" s="231"/>
      <c r="X14" s="231"/>
      <c r="Y14" s="194"/>
      <c r="Z14" s="195"/>
      <c r="AA14" s="120"/>
      <c r="AB14" s="231"/>
      <c r="AC14" s="231"/>
      <c r="AD14" s="231"/>
      <c r="AE14" s="194"/>
      <c r="AF14" s="195"/>
      <c r="AG14" s="243">
        <f t="shared" si="0"/>
        <v>0</v>
      </c>
      <c r="AH14" s="247">
        <f t="shared" si="1"/>
        <v>0</v>
      </c>
    </row>
    <row r="15" spans="1:34" x14ac:dyDescent="0.4">
      <c r="A15" s="245">
        <f>'様式2(一覧)'!A15</f>
        <v>8</v>
      </c>
      <c r="B15" s="246" t="str">
        <f>'様式2(一覧)'!B15</f>
        <v>I</v>
      </c>
      <c r="C15" s="120"/>
      <c r="D15" s="231"/>
      <c r="E15" s="231"/>
      <c r="F15" s="231"/>
      <c r="G15" s="194"/>
      <c r="H15" s="195"/>
      <c r="I15" s="120"/>
      <c r="J15" s="231"/>
      <c r="K15" s="231"/>
      <c r="L15" s="231"/>
      <c r="M15" s="194"/>
      <c r="N15" s="195"/>
      <c r="O15" s="120"/>
      <c r="P15" s="231"/>
      <c r="Q15" s="231"/>
      <c r="R15" s="231"/>
      <c r="S15" s="194"/>
      <c r="T15" s="195"/>
      <c r="U15" s="120"/>
      <c r="V15" s="231"/>
      <c r="W15" s="231"/>
      <c r="X15" s="231"/>
      <c r="Y15" s="194"/>
      <c r="Z15" s="195"/>
      <c r="AA15" s="120"/>
      <c r="AB15" s="231"/>
      <c r="AC15" s="231"/>
      <c r="AD15" s="231"/>
      <c r="AE15" s="194"/>
      <c r="AF15" s="195"/>
      <c r="AG15" s="243">
        <f t="shared" si="0"/>
        <v>0</v>
      </c>
      <c r="AH15" s="247">
        <f t="shared" si="1"/>
        <v>0</v>
      </c>
    </row>
    <row r="16" spans="1:34" x14ac:dyDescent="0.4">
      <c r="A16" s="16">
        <f>'様式2(一覧)'!A16</f>
        <v>9</v>
      </c>
      <c r="B16" s="73" t="str">
        <f>'様式2(一覧)'!B16</f>
        <v>J</v>
      </c>
      <c r="C16" s="120"/>
      <c r="D16" s="231"/>
      <c r="E16" s="231"/>
      <c r="F16" s="231"/>
      <c r="G16" s="194"/>
      <c r="H16" s="195"/>
      <c r="I16" s="120"/>
      <c r="J16" s="231"/>
      <c r="K16" s="231"/>
      <c r="L16" s="231"/>
      <c r="M16" s="194"/>
      <c r="N16" s="195"/>
      <c r="O16" s="120"/>
      <c r="P16" s="231"/>
      <c r="Q16" s="231"/>
      <c r="R16" s="231"/>
      <c r="S16" s="194"/>
      <c r="T16" s="195"/>
      <c r="U16" s="120"/>
      <c r="V16" s="231"/>
      <c r="W16" s="231"/>
      <c r="X16" s="231"/>
      <c r="Y16" s="194"/>
      <c r="Z16" s="195"/>
      <c r="AA16" s="120"/>
      <c r="AB16" s="231"/>
      <c r="AC16" s="231"/>
      <c r="AD16" s="231"/>
      <c r="AE16" s="194"/>
      <c r="AF16" s="195"/>
      <c r="AG16" s="190">
        <f t="shared" si="0"/>
        <v>0</v>
      </c>
      <c r="AH16" s="202">
        <f t="shared" si="1"/>
        <v>0</v>
      </c>
    </row>
    <row r="17" spans="1:34" x14ac:dyDescent="0.4">
      <c r="A17" s="16">
        <f>'様式2(一覧)'!A17</f>
        <v>10</v>
      </c>
      <c r="B17" s="73" t="str">
        <f>'様式2(一覧)'!B17</f>
        <v>K</v>
      </c>
      <c r="C17" s="120"/>
      <c r="D17" s="231"/>
      <c r="E17" s="231"/>
      <c r="F17" s="231"/>
      <c r="G17" s="194"/>
      <c r="H17" s="195"/>
      <c r="I17" s="120"/>
      <c r="J17" s="231"/>
      <c r="K17" s="231"/>
      <c r="L17" s="231"/>
      <c r="M17" s="194"/>
      <c r="N17" s="195"/>
      <c r="O17" s="120"/>
      <c r="P17" s="231"/>
      <c r="Q17" s="231"/>
      <c r="R17" s="231"/>
      <c r="S17" s="194"/>
      <c r="T17" s="195"/>
      <c r="U17" s="120"/>
      <c r="V17" s="231"/>
      <c r="W17" s="231"/>
      <c r="X17" s="231"/>
      <c r="Y17" s="194"/>
      <c r="Z17" s="195"/>
      <c r="AA17" s="120"/>
      <c r="AB17" s="231"/>
      <c r="AC17" s="231"/>
      <c r="AD17" s="231"/>
      <c r="AE17" s="194"/>
      <c r="AF17" s="195"/>
      <c r="AG17" s="190">
        <f t="shared" si="0"/>
        <v>0</v>
      </c>
      <c r="AH17" s="202">
        <f t="shared" si="1"/>
        <v>0</v>
      </c>
    </row>
    <row r="18" spans="1:34" x14ac:dyDescent="0.4">
      <c r="A18" s="16">
        <f>'様式2(一覧)'!A18</f>
        <v>11</v>
      </c>
      <c r="B18" s="73" t="str">
        <f>'様式2(一覧)'!B18</f>
        <v>L</v>
      </c>
      <c r="C18" s="120"/>
      <c r="D18" s="231"/>
      <c r="E18" s="231"/>
      <c r="F18" s="231"/>
      <c r="G18" s="194"/>
      <c r="H18" s="195"/>
      <c r="I18" s="120"/>
      <c r="J18" s="231"/>
      <c r="K18" s="231"/>
      <c r="L18" s="231"/>
      <c r="M18" s="194"/>
      <c r="N18" s="195"/>
      <c r="O18" s="120"/>
      <c r="P18" s="231"/>
      <c r="Q18" s="231"/>
      <c r="R18" s="231"/>
      <c r="S18" s="194"/>
      <c r="T18" s="195"/>
      <c r="U18" s="120"/>
      <c r="V18" s="231"/>
      <c r="W18" s="231"/>
      <c r="X18" s="231"/>
      <c r="Y18" s="194"/>
      <c r="Z18" s="195"/>
      <c r="AA18" s="120"/>
      <c r="AB18" s="231"/>
      <c r="AC18" s="231"/>
      <c r="AD18" s="231"/>
      <c r="AE18" s="194"/>
      <c r="AF18" s="195"/>
      <c r="AG18" s="190">
        <f t="shared" si="0"/>
        <v>0</v>
      </c>
      <c r="AH18" s="202">
        <f t="shared" si="1"/>
        <v>0</v>
      </c>
    </row>
    <row r="19" spans="1:34" x14ac:dyDescent="0.4">
      <c r="A19" s="16">
        <f>'様式2(一覧)'!A19</f>
        <v>12</v>
      </c>
      <c r="B19" s="73" t="str">
        <f>'様式2(一覧)'!B19</f>
        <v>M</v>
      </c>
      <c r="C19" s="120"/>
      <c r="D19" s="231"/>
      <c r="E19" s="231"/>
      <c r="F19" s="231"/>
      <c r="G19" s="194"/>
      <c r="H19" s="195"/>
      <c r="I19" s="120"/>
      <c r="J19" s="231"/>
      <c r="K19" s="231"/>
      <c r="L19" s="231"/>
      <c r="M19" s="194"/>
      <c r="N19" s="195"/>
      <c r="O19" s="120"/>
      <c r="P19" s="231"/>
      <c r="Q19" s="231"/>
      <c r="R19" s="231"/>
      <c r="S19" s="194"/>
      <c r="T19" s="195"/>
      <c r="U19" s="120"/>
      <c r="V19" s="231"/>
      <c r="W19" s="231"/>
      <c r="X19" s="231"/>
      <c r="Y19" s="194"/>
      <c r="Z19" s="195"/>
      <c r="AA19" s="120"/>
      <c r="AB19" s="231"/>
      <c r="AC19" s="231"/>
      <c r="AD19" s="231"/>
      <c r="AE19" s="194"/>
      <c r="AF19" s="195"/>
      <c r="AG19" s="190">
        <f t="shared" si="0"/>
        <v>0</v>
      </c>
      <c r="AH19" s="202">
        <f t="shared" si="1"/>
        <v>0</v>
      </c>
    </row>
    <row r="20" spans="1:34" x14ac:dyDescent="0.4">
      <c r="A20" s="16">
        <f>'様式2(一覧)'!A20</f>
        <v>13</v>
      </c>
      <c r="B20" s="73" t="str">
        <f>'様式2(一覧)'!B20</f>
        <v>N</v>
      </c>
      <c r="C20" s="120"/>
      <c r="D20" s="231"/>
      <c r="E20" s="231"/>
      <c r="F20" s="231"/>
      <c r="G20" s="194"/>
      <c r="H20" s="195"/>
      <c r="I20" s="120"/>
      <c r="J20" s="231"/>
      <c r="K20" s="231"/>
      <c r="L20" s="231"/>
      <c r="M20" s="194"/>
      <c r="N20" s="195"/>
      <c r="O20" s="120"/>
      <c r="P20" s="231"/>
      <c r="Q20" s="231"/>
      <c r="R20" s="231"/>
      <c r="S20" s="194"/>
      <c r="T20" s="195"/>
      <c r="U20" s="120"/>
      <c r="V20" s="231"/>
      <c r="W20" s="231"/>
      <c r="X20" s="231"/>
      <c r="Y20" s="194"/>
      <c r="Z20" s="195"/>
      <c r="AA20" s="120"/>
      <c r="AB20" s="231"/>
      <c r="AC20" s="231"/>
      <c r="AD20" s="231"/>
      <c r="AE20" s="194"/>
      <c r="AF20" s="195"/>
      <c r="AG20" s="190">
        <f t="shared" si="0"/>
        <v>0</v>
      </c>
      <c r="AH20" s="202">
        <f t="shared" si="1"/>
        <v>0</v>
      </c>
    </row>
    <row r="21" spans="1:34" x14ac:dyDescent="0.4">
      <c r="A21" s="16">
        <f>'様式2(一覧)'!A21</f>
        <v>14</v>
      </c>
      <c r="B21" s="73" t="str">
        <f>'様式2(一覧)'!B21</f>
        <v>O</v>
      </c>
      <c r="C21" s="120"/>
      <c r="D21" s="231"/>
      <c r="E21" s="231"/>
      <c r="F21" s="231"/>
      <c r="G21" s="194"/>
      <c r="H21" s="195"/>
      <c r="I21" s="120"/>
      <c r="J21" s="231"/>
      <c r="K21" s="231"/>
      <c r="L21" s="231"/>
      <c r="M21" s="194"/>
      <c r="N21" s="195"/>
      <c r="O21" s="120"/>
      <c r="P21" s="231"/>
      <c r="Q21" s="231"/>
      <c r="R21" s="231"/>
      <c r="S21" s="194"/>
      <c r="T21" s="195"/>
      <c r="U21" s="120"/>
      <c r="V21" s="231"/>
      <c r="W21" s="231"/>
      <c r="X21" s="231"/>
      <c r="Y21" s="194"/>
      <c r="Z21" s="195"/>
      <c r="AA21" s="120"/>
      <c r="AB21" s="231"/>
      <c r="AC21" s="231"/>
      <c r="AD21" s="231"/>
      <c r="AE21" s="194"/>
      <c r="AF21" s="195"/>
      <c r="AG21" s="190">
        <f t="shared" si="0"/>
        <v>0</v>
      </c>
      <c r="AH21" s="202">
        <f t="shared" si="1"/>
        <v>0</v>
      </c>
    </row>
    <row r="22" spans="1:34" x14ac:dyDescent="0.4">
      <c r="A22" s="16">
        <f>'様式2(一覧)'!A22</f>
        <v>15</v>
      </c>
      <c r="B22" s="73" t="str">
        <f>'様式2(一覧)'!B22</f>
        <v>P</v>
      </c>
      <c r="C22" s="120" t="s">
        <v>184</v>
      </c>
      <c r="D22" s="231" t="s">
        <v>10</v>
      </c>
      <c r="E22" s="231" t="s">
        <v>185</v>
      </c>
      <c r="F22" s="231"/>
      <c r="G22" s="194">
        <v>2</v>
      </c>
      <c r="H22" s="195"/>
      <c r="I22" s="120"/>
      <c r="J22" s="231"/>
      <c r="K22" s="231"/>
      <c r="L22" s="231"/>
      <c r="M22" s="194"/>
      <c r="N22" s="195"/>
      <c r="O22" s="120"/>
      <c r="P22" s="231"/>
      <c r="Q22" s="231"/>
      <c r="R22" s="231"/>
      <c r="S22" s="194"/>
      <c r="T22" s="195"/>
      <c r="U22" s="120"/>
      <c r="V22" s="231"/>
      <c r="W22" s="231"/>
      <c r="X22" s="231"/>
      <c r="Y22" s="194"/>
      <c r="Z22" s="195"/>
      <c r="AA22" s="120"/>
      <c r="AB22" s="231"/>
      <c r="AC22" s="231"/>
      <c r="AD22" s="231"/>
      <c r="AE22" s="194"/>
      <c r="AF22" s="195"/>
      <c r="AG22" s="190">
        <f t="shared" si="0"/>
        <v>2</v>
      </c>
      <c r="AH22" s="202">
        <f t="shared" si="1"/>
        <v>0</v>
      </c>
    </row>
    <row r="23" spans="1:34" x14ac:dyDescent="0.4">
      <c r="A23" s="16">
        <f>'様式2(一覧)'!A23</f>
        <v>16</v>
      </c>
      <c r="B23" s="73" t="str">
        <f>'様式2(一覧)'!B23</f>
        <v>Q</v>
      </c>
      <c r="C23" s="120"/>
      <c r="D23" s="231"/>
      <c r="E23" s="231"/>
      <c r="F23" s="231"/>
      <c r="G23" s="194"/>
      <c r="H23" s="195"/>
      <c r="I23" s="120"/>
      <c r="J23" s="231"/>
      <c r="K23" s="231"/>
      <c r="L23" s="231"/>
      <c r="M23" s="194"/>
      <c r="N23" s="195"/>
      <c r="O23" s="120"/>
      <c r="P23" s="231"/>
      <c r="Q23" s="231"/>
      <c r="R23" s="231"/>
      <c r="S23" s="194"/>
      <c r="T23" s="195"/>
      <c r="U23" s="120"/>
      <c r="V23" s="231"/>
      <c r="W23" s="231"/>
      <c r="X23" s="231"/>
      <c r="Y23" s="194"/>
      <c r="Z23" s="195"/>
      <c r="AA23" s="120"/>
      <c r="AB23" s="231"/>
      <c r="AC23" s="231"/>
      <c r="AD23" s="231"/>
      <c r="AE23" s="194"/>
      <c r="AF23" s="195"/>
      <c r="AG23" s="190">
        <f t="shared" si="0"/>
        <v>0</v>
      </c>
      <c r="AH23" s="202">
        <f t="shared" si="1"/>
        <v>0</v>
      </c>
    </row>
    <row r="24" spans="1:34" x14ac:dyDescent="0.4">
      <c r="A24" s="16">
        <f>'様式2(一覧)'!A24</f>
        <v>17</v>
      </c>
      <c r="B24" s="73" t="str">
        <f>'様式2(一覧)'!B24</f>
        <v>R</v>
      </c>
      <c r="C24" s="120"/>
      <c r="D24" s="231"/>
      <c r="E24" s="231"/>
      <c r="F24" s="231"/>
      <c r="G24" s="194"/>
      <c r="H24" s="195"/>
      <c r="I24" s="120"/>
      <c r="J24" s="231"/>
      <c r="K24" s="231"/>
      <c r="L24" s="231"/>
      <c r="M24" s="194"/>
      <c r="N24" s="195"/>
      <c r="O24" s="120"/>
      <c r="P24" s="231"/>
      <c r="Q24" s="231"/>
      <c r="R24" s="231"/>
      <c r="S24" s="194"/>
      <c r="T24" s="195"/>
      <c r="U24" s="120"/>
      <c r="V24" s="231"/>
      <c r="W24" s="231"/>
      <c r="X24" s="231"/>
      <c r="Y24" s="194"/>
      <c r="Z24" s="195"/>
      <c r="AA24" s="120"/>
      <c r="AB24" s="231"/>
      <c r="AC24" s="231"/>
      <c r="AD24" s="231"/>
      <c r="AE24" s="194"/>
      <c r="AF24" s="195"/>
      <c r="AG24" s="190">
        <f t="shared" si="0"/>
        <v>0</v>
      </c>
      <c r="AH24" s="202">
        <f t="shared" si="1"/>
        <v>0</v>
      </c>
    </row>
    <row r="25" spans="1:34" x14ac:dyDescent="0.4">
      <c r="A25" s="16">
        <f>'様式2(一覧)'!A25</f>
        <v>18</v>
      </c>
      <c r="B25" s="73">
        <f>'様式2(一覧)'!B25</f>
        <v>0</v>
      </c>
      <c r="C25" s="120"/>
      <c r="D25" s="231"/>
      <c r="E25" s="231"/>
      <c r="F25" s="231"/>
      <c r="G25" s="194"/>
      <c r="H25" s="195"/>
      <c r="I25" s="120"/>
      <c r="J25" s="231"/>
      <c r="K25" s="231"/>
      <c r="L25" s="231"/>
      <c r="M25" s="194"/>
      <c r="N25" s="195"/>
      <c r="O25" s="120"/>
      <c r="P25" s="231"/>
      <c r="Q25" s="231"/>
      <c r="R25" s="231"/>
      <c r="S25" s="194"/>
      <c r="T25" s="195"/>
      <c r="U25" s="120"/>
      <c r="V25" s="231"/>
      <c r="W25" s="231"/>
      <c r="X25" s="231"/>
      <c r="Y25" s="194"/>
      <c r="Z25" s="195"/>
      <c r="AA25" s="120"/>
      <c r="AB25" s="231"/>
      <c r="AC25" s="231"/>
      <c r="AD25" s="231"/>
      <c r="AE25" s="194"/>
      <c r="AF25" s="195"/>
      <c r="AG25" s="190">
        <f t="shared" si="0"/>
        <v>0</v>
      </c>
      <c r="AH25" s="202">
        <f t="shared" si="1"/>
        <v>0</v>
      </c>
    </row>
    <row r="26" spans="1:34" x14ac:dyDescent="0.4">
      <c r="A26" s="16">
        <f>'様式2(一覧)'!A26</f>
        <v>19</v>
      </c>
      <c r="B26" s="73">
        <f>'様式2(一覧)'!B26</f>
        <v>0</v>
      </c>
      <c r="C26" s="120"/>
      <c r="D26" s="231"/>
      <c r="E26" s="231"/>
      <c r="F26" s="231"/>
      <c r="G26" s="194"/>
      <c r="H26" s="195"/>
      <c r="I26" s="120"/>
      <c r="J26" s="231"/>
      <c r="K26" s="231"/>
      <c r="L26" s="231"/>
      <c r="M26" s="194"/>
      <c r="N26" s="195"/>
      <c r="O26" s="120"/>
      <c r="P26" s="231"/>
      <c r="Q26" s="231"/>
      <c r="R26" s="231"/>
      <c r="S26" s="194"/>
      <c r="T26" s="195"/>
      <c r="U26" s="120"/>
      <c r="V26" s="231"/>
      <c r="W26" s="231"/>
      <c r="X26" s="231"/>
      <c r="Y26" s="194"/>
      <c r="Z26" s="195"/>
      <c r="AA26" s="120"/>
      <c r="AB26" s="231"/>
      <c r="AC26" s="231"/>
      <c r="AD26" s="231"/>
      <c r="AE26" s="194"/>
      <c r="AF26" s="195"/>
      <c r="AG26" s="190">
        <f t="shared" si="0"/>
        <v>0</v>
      </c>
      <c r="AH26" s="202">
        <f t="shared" si="1"/>
        <v>0</v>
      </c>
    </row>
    <row r="27" spans="1:34" x14ac:dyDescent="0.4">
      <c r="A27" s="16">
        <f>'様式2(一覧)'!A27</f>
        <v>20</v>
      </c>
      <c r="B27" s="73">
        <f>'様式2(一覧)'!B27</f>
        <v>0</v>
      </c>
      <c r="C27" s="120"/>
      <c r="D27" s="231"/>
      <c r="E27" s="231"/>
      <c r="F27" s="231"/>
      <c r="G27" s="194"/>
      <c r="H27" s="195"/>
      <c r="I27" s="120"/>
      <c r="J27" s="231"/>
      <c r="K27" s="231"/>
      <c r="L27" s="231"/>
      <c r="M27" s="194"/>
      <c r="N27" s="195"/>
      <c r="O27" s="120"/>
      <c r="P27" s="231"/>
      <c r="Q27" s="231"/>
      <c r="R27" s="231"/>
      <c r="S27" s="194"/>
      <c r="T27" s="195"/>
      <c r="U27" s="120"/>
      <c r="V27" s="231"/>
      <c r="W27" s="231"/>
      <c r="X27" s="231"/>
      <c r="Y27" s="194"/>
      <c r="Z27" s="195"/>
      <c r="AA27" s="120"/>
      <c r="AB27" s="231"/>
      <c r="AC27" s="231"/>
      <c r="AD27" s="231"/>
      <c r="AE27" s="194"/>
      <c r="AF27" s="195"/>
      <c r="AG27" s="190">
        <f t="shared" si="0"/>
        <v>0</v>
      </c>
      <c r="AH27" s="202">
        <f t="shared" si="1"/>
        <v>0</v>
      </c>
    </row>
    <row r="28" spans="1:34" x14ac:dyDescent="0.4">
      <c r="A28" s="16">
        <f>'様式2(一覧)'!A28</f>
        <v>21</v>
      </c>
      <c r="B28" s="73">
        <f>'様式2(一覧)'!B28</f>
        <v>0</v>
      </c>
      <c r="C28" s="120"/>
      <c r="D28" s="231"/>
      <c r="E28" s="231"/>
      <c r="F28" s="231"/>
      <c r="G28" s="194"/>
      <c r="H28" s="195"/>
      <c r="I28" s="120"/>
      <c r="J28" s="231"/>
      <c r="K28" s="231"/>
      <c r="L28" s="231"/>
      <c r="M28" s="194"/>
      <c r="N28" s="195"/>
      <c r="O28" s="120"/>
      <c r="P28" s="231"/>
      <c r="Q28" s="231"/>
      <c r="R28" s="231"/>
      <c r="S28" s="194"/>
      <c r="T28" s="195"/>
      <c r="U28" s="120"/>
      <c r="V28" s="231"/>
      <c r="W28" s="231"/>
      <c r="X28" s="231"/>
      <c r="Y28" s="194"/>
      <c r="Z28" s="195"/>
      <c r="AA28" s="120"/>
      <c r="AB28" s="231"/>
      <c r="AC28" s="231"/>
      <c r="AD28" s="231"/>
      <c r="AE28" s="194"/>
      <c r="AF28" s="195"/>
      <c r="AG28" s="190">
        <f t="shared" si="0"/>
        <v>0</v>
      </c>
      <c r="AH28" s="202">
        <f t="shared" si="1"/>
        <v>0</v>
      </c>
    </row>
    <row r="29" spans="1:34" x14ac:dyDescent="0.4">
      <c r="A29" s="16">
        <f>'様式2(一覧)'!A29</f>
        <v>22</v>
      </c>
      <c r="B29" s="73">
        <f>'様式2(一覧)'!B29</f>
        <v>0</v>
      </c>
      <c r="C29" s="120"/>
      <c r="D29" s="231"/>
      <c r="E29" s="231"/>
      <c r="F29" s="231"/>
      <c r="G29" s="194"/>
      <c r="H29" s="195"/>
      <c r="I29" s="120"/>
      <c r="J29" s="231"/>
      <c r="K29" s="231"/>
      <c r="L29" s="231"/>
      <c r="M29" s="194"/>
      <c r="N29" s="195"/>
      <c r="O29" s="120"/>
      <c r="P29" s="231"/>
      <c r="Q29" s="231"/>
      <c r="R29" s="231"/>
      <c r="S29" s="194"/>
      <c r="T29" s="195"/>
      <c r="U29" s="120"/>
      <c r="V29" s="231"/>
      <c r="W29" s="231"/>
      <c r="X29" s="231"/>
      <c r="Y29" s="194"/>
      <c r="Z29" s="195"/>
      <c r="AA29" s="120"/>
      <c r="AB29" s="231"/>
      <c r="AC29" s="231"/>
      <c r="AD29" s="231"/>
      <c r="AE29" s="194"/>
      <c r="AF29" s="195"/>
      <c r="AG29" s="190">
        <f t="shared" si="0"/>
        <v>0</v>
      </c>
      <c r="AH29" s="202">
        <f t="shared" si="1"/>
        <v>0</v>
      </c>
    </row>
    <row r="30" spans="1:34" x14ac:dyDescent="0.4">
      <c r="A30" s="16">
        <f>'様式2(一覧)'!A30</f>
        <v>23</v>
      </c>
      <c r="B30" s="73">
        <f>'様式2(一覧)'!B30</f>
        <v>0</v>
      </c>
      <c r="C30" s="120"/>
      <c r="D30" s="231"/>
      <c r="E30" s="231"/>
      <c r="F30" s="231"/>
      <c r="G30" s="194"/>
      <c r="H30" s="195"/>
      <c r="I30" s="120"/>
      <c r="J30" s="231"/>
      <c r="K30" s="231"/>
      <c r="L30" s="231"/>
      <c r="M30" s="194"/>
      <c r="N30" s="195"/>
      <c r="O30" s="120"/>
      <c r="P30" s="231"/>
      <c r="Q30" s="231"/>
      <c r="R30" s="231"/>
      <c r="S30" s="194"/>
      <c r="T30" s="195"/>
      <c r="U30" s="120"/>
      <c r="V30" s="231"/>
      <c r="W30" s="231"/>
      <c r="X30" s="231"/>
      <c r="Y30" s="194"/>
      <c r="Z30" s="195"/>
      <c r="AA30" s="120"/>
      <c r="AB30" s="231"/>
      <c r="AC30" s="231"/>
      <c r="AD30" s="231"/>
      <c r="AE30" s="194"/>
      <c r="AF30" s="195"/>
      <c r="AG30" s="190">
        <f t="shared" si="0"/>
        <v>0</v>
      </c>
      <c r="AH30" s="202">
        <f t="shared" si="1"/>
        <v>0</v>
      </c>
    </row>
    <row r="31" spans="1:34" x14ac:dyDescent="0.4">
      <c r="A31" s="16">
        <f>'様式2(一覧)'!A31</f>
        <v>24</v>
      </c>
      <c r="B31" s="73">
        <f>'様式2(一覧)'!B31</f>
        <v>0</v>
      </c>
      <c r="C31" s="120"/>
      <c r="D31" s="231"/>
      <c r="E31" s="231"/>
      <c r="F31" s="231"/>
      <c r="G31" s="194"/>
      <c r="H31" s="195"/>
      <c r="I31" s="120"/>
      <c r="J31" s="231"/>
      <c r="K31" s="231"/>
      <c r="L31" s="231"/>
      <c r="M31" s="194"/>
      <c r="N31" s="195"/>
      <c r="O31" s="120"/>
      <c r="P31" s="231"/>
      <c r="Q31" s="231"/>
      <c r="R31" s="231"/>
      <c r="S31" s="194"/>
      <c r="T31" s="195"/>
      <c r="U31" s="120"/>
      <c r="V31" s="231"/>
      <c r="W31" s="231"/>
      <c r="X31" s="231"/>
      <c r="Y31" s="194"/>
      <c r="Z31" s="195"/>
      <c r="AA31" s="120"/>
      <c r="AB31" s="231"/>
      <c r="AC31" s="231"/>
      <c r="AD31" s="231"/>
      <c r="AE31" s="194"/>
      <c r="AF31" s="195"/>
      <c r="AG31" s="190">
        <f t="shared" si="0"/>
        <v>0</v>
      </c>
      <c r="AH31" s="202">
        <f t="shared" si="1"/>
        <v>0</v>
      </c>
    </row>
    <row r="32" spans="1:34" x14ac:dyDescent="0.4">
      <c r="A32" s="16">
        <f>'様式2(一覧)'!A32</f>
        <v>25</v>
      </c>
      <c r="B32" s="73">
        <f>'様式2(一覧)'!B32</f>
        <v>0</v>
      </c>
      <c r="C32" s="120"/>
      <c r="D32" s="231"/>
      <c r="E32" s="231"/>
      <c r="F32" s="231"/>
      <c r="G32" s="194"/>
      <c r="H32" s="195"/>
      <c r="I32" s="120"/>
      <c r="J32" s="231"/>
      <c r="K32" s="231"/>
      <c r="L32" s="231"/>
      <c r="M32" s="194"/>
      <c r="N32" s="195"/>
      <c r="O32" s="120"/>
      <c r="P32" s="231"/>
      <c r="Q32" s="231"/>
      <c r="R32" s="231"/>
      <c r="S32" s="194"/>
      <c r="T32" s="195"/>
      <c r="U32" s="120"/>
      <c r="V32" s="231"/>
      <c r="W32" s="231"/>
      <c r="X32" s="231"/>
      <c r="Y32" s="194"/>
      <c r="Z32" s="195"/>
      <c r="AA32" s="120"/>
      <c r="AB32" s="231"/>
      <c r="AC32" s="231"/>
      <c r="AD32" s="231"/>
      <c r="AE32" s="194"/>
      <c r="AF32" s="195"/>
      <c r="AG32" s="190">
        <f t="shared" si="0"/>
        <v>0</v>
      </c>
      <c r="AH32" s="202">
        <f t="shared" si="1"/>
        <v>0</v>
      </c>
    </row>
    <row r="33" spans="1:34" x14ac:dyDescent="0.4">
      <c r="A33" s="245">
        <f>'様式2(一覧)'!A33</f>
        <v>26</v>
      </c>
      <c r="B33" s="246">
        <f>'様式2(一覧)'!B33</f>
        <v>0</v>
      </c>
      <c r="C33" s="120"/>
      <c r="D33" s="231"/>
      <c r="E33" s="231"/>
      <c r="F33" s="231"/>
      <c r="G33" s="194"/>
      <c r="H33" s="195"/>
      <c r="I33" s="120"/>
      <c r="J33" s="231"/>
      <c r="K33" s="231"/>
      <c r="L33" s="231"/>
      <c r="M33" s="194"/>
      <c r="N33" s="195"/>
      <c r="O33" s="120"/>
      <c r="P33" s="231"/>
      <c r="Q33" s="231"/>
      <c r="R33" s="231"/>
      <c r="S33" s="194"/>
      <c r="T33" s="195"/>
      <c r="U33" s="120"/>
      <c r="V33" s="231"/>
      <c r="W33" s="231"/>
      <c r="X33" s="231"/>
      <c r="Y33" s="194"/>
      <c r="Z33" s="195"/>
      <c r="AA33" s="120"/>
      <c r="AB33" s="231"/>
      <c r="AC33" s="231"/>
      <c r="AD33" s="231"/>
      <c r="AE33" s="194"/>
      <c r="AF33" s="195"/>
      <c r="AG33" s="243">
        <f t="shared" si="0"/>
        <v>0</v>
      </c>
      <c r="AH33" s="247">
        <f t="shared" si="1"/>
        <v>0</v>
      </c>
    </row>
    <row r="34" spans="1:34" x14ac:dyDescent="0.4">
      <c r="A34" s="16">
        <f>'様式2(一覧)'!A34</f>
        <v>27</v>
      </c>
      <c r="B34" s="73">
        <f>'様式2(一覧)'!B34</f>
        <v>0</v>
      </c>
      <c r="C34" s="120"/>
      <c r="D34" s="231"/>
      <c r="E34" s="231"/>
      <c r="F34" s="231"/>
      <c r="G34" s="194"/>
      <c r="H34" s="195"/>
      <c r="I34" s="120"/>
      <c r="J34" s="231"/>
      <c r="K34" s="231"/>
      <c r="L34" s="231"/>
      <c r="M34" s="194"/>
      <c r="N34" s="195"/>
      <c r="O34" s="120"/>
      <c r="P34" s="231"/>
      <c r="Q34" s="231"/>
      <c r="R34" s="231"/>
      <c r="S34" s="194"/>
      <c r="T34" s="195"/>
      <c r="U34" s="120"/>
      <c r="V34" s="231"/>
      <c r="W34" s="231"/>
      <c r="X34" s="231"/>
      <c r="Y34" s="194"/>
      <c r="Z34" s="195"/>
      <c r="AA34" s="120"/>
      <c r="AB34" s="231"/>
      <c r="AC34" s="231"/>
      <c r="AD34" s="231"/>
      <c r="AE34" s="194"/>
      <c r="AF34" s="195"/>
      <c r="AG34" s="190">
        <f t="shared" si="0"/>
        <v>0</v>
      </c>
      <c r="AH34" s="202">
        <f t="shared" si="1"/>
        <v>0</v>
      </c>
    </row>
    <row r="35" spans="1:34" x14ac:dyDescent="0.4">
      <c r="A35" s="16">
        <f>'様式2(一覧)'!A35</f>
        <v>28</v>
      </c>
      <c r="B35" s="73">
        <f>'様式2(一覧)'!B35</f>
        <v>0</v>
      </c>
      <c r="C35" s="120"/>
      <c r="D35" s="231"/>
      <c r="E35" s="231"/>
      <c r="F35" s="231"/>
      <c r="G35" s="194"/>
      <c r="H35" s="195"/>
      <c r="I35" s="120"/>
      <c r="J35" s="231"/>
      <c r="K35" s="231"/>
      <c r="L35" s="231"/>
      <c r="M35" s="194"/>
      <c r="N35" s="195"/>
      <c r="O35" s="120"/>
      <c r="P35" s="231"/>
      <c r="Q35" s="231"/>
      <c r="R35" s="231"/>
      <c r="S35" s="194"/>
      <c r="T35" s="195"/>
      <c r="U35" s="120"/>
      <c r="V35" s="231"/>
      <c r="W35" s="231"/>
      <c r="X35" s="231"/>
      <c r="Y35" s="194"/>
      <c r="Z35" s="195"/>
      <c r="AA35" s="120"/>
      <c r="AB35" s="231"/>
      <c r="AC35" s="231"/>
      <c r="AD35" s="231"/>
      <c r="AE35" s="194"/>
      <c r="AF35" s="195"/>
      <c r="AG35" s="190">
        <f t="shared" si="0"/>
        <v>0</v>
      </c>
      <c r="AH35" s="202">
        <f t="shared" si="1"/>
        <v>0</v>
      </c>
    </row>
    <row r="36" spans="1:34" x14ac:dyDescent="0.4">
      <c r="A36" s="16">
        <f>'様式2(一覧)'!A36</f>
        <v>29</v>
      </c>
      <c r="B36" s="73">
        <f>'様式2(一覧)'!B36</f>
        <v>0</v>
      </c>
      <c r="C36" s="120"/>
      <c r="D36" s="231"/>
      <c r="E36" s="231"/>
      <c r="F36" s="231"/>
      <c r="G36" s="194"/>
      <c r="H36" s="195"/>
      <c r="I36" s="120"/>
      <c r="J36" s="231"/>
      <c r="K36" s="231"/>
      <c r="L36" s="231"/>
      <c r="M36" s="194"/>
      <c r="N36" s="195"/>
      <c r="O36" s="120"/>
      <c r="P36" s="231"/>
      <c r="Q36" s="231"/>
      <c r="R36" s="231"/>
      <c r="S36" s="194"/>
      <c r="T36" s="195"/>
      <c r="U36" s="120"/>
      <c r="V36" s="231"/>
      <c r="W36" s="231"/>
      <c r="X36" s="231"/>
      <c r="Y36" s="194"/>
      <c r="Z36" s="195"/>
      <c r="AA36" s="120"/>
      <c r="AB36" s="231"/>
      <c r="AC36" s="231"/>
      <c r="AD36" s="231"/>
      <c r="AE36" s="194"/>
      <c r="AF36" s="195"/>
      <c r="AG36" s="190">
        <f t="shared" si="0"/>
        <v>0</v>
      </c>
      <c r="AH36" s="203">
        <f t="shared" si="1"/>
        <v>0</v>
      </c>
    </row>
    <row r="37" spans="1:34" x14ac:dyDescent="0.4">
      <c r="A37" s="16">
        <f>'様式2(一覧)'!A37</f>
        <v>30</v>
      </c>
      <c r="B37" s="73">
        <f>'様式2(一覧)'!B37</f>
        <v>0</v>
      </c>
      <c r="C37" s="120"/>
      <c r="D37" s="231"/>
      <c r="E37" s="231"/>
      <c r="F37" s="231"/>
      <c r="G37" s="194"/>
      <c r="H37" s="195"/>
      <c r="I37" s="120"/>
      <c r="J37" s="231"/>
      <c r="K37" s="231"/>
      <c r="L37" s="231"/>
      <c r="M37" s="194"/>
      <c r="N37" s="195"/>
      <c r="O37" s="120"/>
      <c r="P37" s="231"/>
      <c r="Q37" s="231"/>
      <c r="R37" s="231"/>
      <c r="S37" s="194"/>
      <c r="T37" s="195"/>
      <c r="U37" s="120"/>
      <c r="V37" s="231"/>
      <c r="W37" s="231"/>
      <c r="X37" s="231"/>
      <c r="Y37" s="194"/>
      <c r="Z37" s="195"/>
      <c r="AA37" s="120"/>
      <c r="AB37" s="231"/>
      <c r="AC37" s="231"/>
      <c r="AD37" s="231"/>
      <c r="AE37" s="194"/>
      <c r="AF37" s="195"/>
      <c r="AG37" s="190">
        <f t="shared" si="0"/>
        <v>0</v>
      </c>
      <c r="AH37" s="203">
        <f t="shared" si="1"/>
        <v>0</v>
      </c>
    </row>
    <row r="38" spans="1:34" x14ac:dyDescent="0.4">
      <c r="A38" s="16">
        <f>'様式2(一覧)'!A38</f>
        <v>31</v>
      </c>
      <c r="B38" s="73">
        <f>'様式2(一覧)'!B38</f>
        <v>0</v>
      </c>
      <c r="C38" s="120"/>
      <c r="D38" s="231"/>
      <c r="E38" s="231"/>
      <c r="F38" s="231"/>
      <c r="G38" s="194"/>
      <c r="H38" s="195"/>
      <c r="I38" s="120"/>
      <c r="J38" s="231"/>
      <c r="K38" s="231"/>
      <c r="L38" s="231"/>
      <c r="M38" s="194"/>
      <c r="N38" s="195"/>
      <c r="O38" s="120"/>
      <c r="P38" s="231"/>
      <c r="Q38" s="231"/>
      <c r="R38" s="231"/>
      <c r="S38" s="194"/>
      <c r="T38" s="195"/>
      <c r="U38" s="120"/>
      <c r="V38" s="231"/>
      <c r="W38" s="231"/>
      <c r="X38" s="231"/>
      <c r="Y38" s="194"/>
      <c r="Z38" s="195"/>
      <c r="AA38" s="120"/>
      <c r="AB38" s="231"/>
      <c r="AC38" s="231"/>
      <c r="AD38" s="231"/>
      <c r="AE38" s="194"/>
      <c r="AF38" s="195"/>
      <c r="AG38" s="190">
        <f t="shared" si="0"/>
        <v>0</v>
      </c>
      <c r="AH38" s="203">
        <f t="shared" si="1"/>
        <v>0</v>
      </c>
    </row>
    <row r="39" spans="1:34" x14ac:dyDescent="0.4">
      <c r="A39" s="16">
        <f>'様式2(一覧)'!A39</f>
        <v>32</v>
      </c>
      <c r="B39" s="73">
        <f>'様式2(一覧)'!B39</f>
        <v>0</v>
      </c>
      <c r="C39" s="120"/>
      <c r="D39" s="231"/>
      <c r="E39" s="231"/>
      <c r="F39" s="231"/>
      <c r="G39" s="194"/>
      <c r="H39" s="195"/>
      <c r="I39" s="120"/>
      <c r="J39" s="231"/>
      <c r="K39" s="231"/>
      <c r="L39" s="231"/>
      <c r="M39" s="194"/>
      <c r="N39" s="195"/>
      <c r="O39" s="120"/>
      <c r="P39" s="231"/>
      <c r="Q39" s="231"/>
      <c r="R39" s="231"/>
      <c r="S39" s="194"/>
      <c r="T39" s="195"/>
      <c r="U39" s="120"/>
      <c r="V39" s="231"/>
      <c r="W39" s="231"/>
      <c r="X39" s="231"/>
      <c r="Y39" s="194"/>
      <c r="Z39" s="195"/>
      <c r="AA39" s="120"/>
      <c r="AB39" s="231"/>
      <c r="AC39" s="231"/>
      <c r="AD39" s="231"/>
      <c r="AE39" s="194"/>
      <c r="AF39" s="195"/>
      <c r="AG39" s="204">
        <f t="shared" si="0"/>
        <v>0</v>
      </c>
      <c r="AH39" s="203">
        <f t="shared" si="1"/>
        <v>0</v>
      </c>
    </row>
    <row r="40" spans="1:34" x14ac:dyDescent="0.4">
      <c r="A40" s="16">
        <f>'様式2(一覧)'!A40</f>
        <v>33</v>
      </c>
      <c r="B40" s="73">
        <f>'様式2(一覧)'!B40</f>
        <v>0</v>
      </c>
      <c r="C40" s="120"/>
      <c r="D40" s="231"/>
      <c r="E40" s="231"/>
      <c r="F40" s="231"/>
      <c r="G40" s="194"/>
      <c r="H40" s="195"/>
      <c r="I40" s="120"/>
      <c r="J40" s="231"/>
      <c r="K40" s="231"/>
      <c r="L40" s="231"/>
      <c r="M40" s="194"/>
      <c r="N40" s="195"/>
      <c r="O40" s="120"/>
      <c r="P40" s="231"/>
      <c r="Q40" s="231"/>
      <c r="R40" s="231"/>
      <c r="S40" s="194"/>
      <c r="T40" s="195"/>
      <c r="U40" s="120"/>
      <c r="V40" s="231"/>
      <c r="W40" s="231"/>
      <c r="X40" s="231"/>
      <c r="Y40" s="194"/>
      <c r="Z40" s="195"/>
      <c r="AA40" s="120"/>
      <c r="AB40" s="231"/>
      <c r="AC40" s="231"/>
      <c r="AD40" s="231"/>
      <c r="AE40" s="194"/>
      <c r="AF40" s="195"/>
      <c r="AG40" s="204">
        <f t="shared" si="0"/>
        <v>0</v>
      </c>
      <c r="AH40" s="203">
        <f t="shared" si="1"/>
        <v>0</v>
      </c>
    </row>
    <row r="41" spans="1:34" x14ac:dyDescent="0.4">
      <c r="A41" s="16">
        <f>'様式2(一覧)'!A41</f>
        <v>34</v>
      </c>
      <c r="B41" s="73">
        <f>'様式2(一覧)'!B41</f>
        <v>0</v>
      </c>
      <c r="C41" s="120"/>
      <c r="D41" s="231"/>
      <c r="E41" s="231"/>
      <c r="F41" s="231"/>
      <c r="G41" s="194"/>
      <c r="H41" s="195"/>
      <c r="I41" s="159"/>
      <c r="J41" s="121"/>
      <c r="K41" s="121"/>
      <c r="L41" s="121"/>
      <c r="M41" s="194"/>
      <c r="N41" s="196"/>
      <c r="O41" s="159"/>
      <c r="P41" s="121"/>
      <c r="Q41" s="121"/>
      <c r="R41" s="121"/>
      <c r="S41" s="122"/>
      <c r="T41" s="158"/>
      <c r="U41" s="159"/>
      <c r="V41" s="121"/>
      <c r="W41" s="121"/>
      <c r="X41" s="121"/>
      <c r="Y41" s="122"/>
      <c r="Z41" s="158"/>
      <c r="AA41" s="159"/>
      <c r="AB41" s="121"/>
      <c r="AC41" s="121"/>
      <c r="AD41" s="121"/>
      <c r="AE41" s="122"/>
      <c r="AF41" s="158"/>
      <c r="AG41" s="204">
        <f t="shared" si="0"/>
        <v>0</v>
      </c>
      <c r="AH41" s="203">
        <f t="shared" si="1"/>
        <v>0</v>
      </c>
    </row>
    <row r="42" spans="1:34" x14ac:dyDescent="0.4">
      <c r="A42" s="16">
        <f>'様式2(一覧)'!A42</f>
        <v>35</v>
      </c>
      <c r="B42" s="73">
        <f>'様式2(一覧)'!B42</f>
        <v>0</v>
      </c>
      <c r="C42" s="120"/>
      <c r="D42" s="231"/>
      <c r="E42" s="231"/>
      <c r="F42" s="231"/>
      <c r="G42" s="194"/>
      <c r="H42" s="195"/>
      <c r="I42" s="159"/>
      <c r="J42" s="121"/>
      <c r="K42" s="121"/>
      <c r="L42" s="121"/>
      <c r="M42" s="194"/>
      <c r="N42" s="196"/>
      <c r="O42" s="159"/>
      <c r="P42" s="121"/>
      <c r="Q42" s="121"/>
      <c r="R42" s="121"/>
      <c r="S42" s="122"/>
      <c r="T42" s="158"/>
      <c r="U42" s="159"/>
      <c r="V42" s="121"/>
      <c r="W42" s="121"/>
      <c r="X42" s="121"/>
      <c r="Y42" s="122"/>
      <c r="Z42" s="158"/>
      <c r="AA42" s="159"/>
      <c r="AB42" s="121"/>
      <c r="AC42" s="121"/>
      <c r="AD42" s="121"/>
      <c r="AE42" s="122"/>
      <c r="AF42" s="158"/>
      <c r="AG42" s="204">
        <f t="shared" si="0"/>
        <v>0</v>
      </c>
      <c r="AH42" s="203">
        <f t="shared" si="1"/>
        <v>0</v>
      </c>
    </row>
    <row r="43" spans="1:34" x14ac:dyDescent="0.4">
      <c r="A43" s="16">
        <f>'様式2(一覧)'!A43</f>
        <v>36</v>
      </c>
      <c r="B43" s="73">
        <f>'様式2(一覧)'!B43</f>
        <v>0</v>
      </c>
      <c r="C43" s="120"/>
      <c r="D43" s="231"/>
      <c r="E43" s="231"/>
      <c r="F43" s="231"/>
      <c r="G43" s="194"/>
      <c r="H43" s="195"/>
      <c r="I43" s="159"/>
      <c r="J43" s="121"/>
      <c r="K43" s="121"/>
      <c r="L43" s="121"/>
      <c r="M43" s="194"/>
      <c r="N43" s="196"/>
      <c r="O43" s="159"/>
      <c r="P43" s="121"/>
      <c r="Q43" s="121"/>
      <c r="R43" s="121"/>
      <c r="S43" s="122"/>
      <c r="T43" s="158"/>
      <c r="U43" s="159"/>
      <c r="V43" s="121"/>
      <c r="W43" s="121"/>
      <c r="X43" s="121"/>
      <c r="Y43" s="122"/>
      <c r="Z43" s="158"/>
      <c r="AA43" s="159"/>
      <c r="AB43" s="121"/>
      <c r="AC43" s="121"/>
      <c r="AD43" s="121"/>
      <c r="AE43" s="122"/>
      <c r="AF43" s="158"/>
      <c r="AG43" s="204">
        <f t="shared" si="0"/>
        <v>0</v>
      </c>
      <c r="AH43" s="203">
        <f t="shared" si="1"/>
        <v>0</v>
      </c>
    </row>
    <row r="44" spans="1:34" x14ac:dyDescent="0.4">
      <c r="A44" s="16">
        <f>'様式2(一覧)'!A44</f>
        <v>37</v>
      </c>
      <c r="B44" s="73">
        <f>'様式2(一覧)'!B44</f>
        <v>0</v>
      </c>
      <c r="C44" s="120"/>
      <c r="D44" s="231"/>
      <c r="E44" s="231"/>
      <c r="F44" s="231"/>
      <c r="G44" s="194"/>
      <c r="H44" s="195"/>
      <c r="I44" s="159"/>
      <c r="J44" s="121"/>
      <c r="K44" s="121"/>
      <c r="L44" s="121"/>
      <c r="M44" s="194"/>
      <c r="N44" s="196"/>
      <c r="O44" s="159"/>
      <c r="P44" s="121"/>
      <c r="Q44" s="121"/>
      <c r="R44" s="121"/>
      <c r="S44" s="122"/>
      <c r="T44" s="158"/>
      <c r="U44" s="159"/>
      <c r="V44" s="121"/>
      <c r="W44" s="121"/>
      <c r="X44" s="121"/>
      <c r="Y44" s="122"/>
      <c r="Z44" s="158"/>
      <c r="AA44" s="159"/>
      <c r="AB44" s="121"/>
      <c r="AC44" s="121"/>
      <c r="AD44" s="121"/>
      <c r="AE44" s="122"/>
      <c r="AF44" s="158"/>
      <c r="AG44" s="204">
        <f t="shared" si="0"/>
        <v>0</v>
      </c>
      <c r="AH44" s="203">
        <f t="shared" si="1"/>
        <v>0</v>
      </c>
    </row>
    <row r="45" spans="1:34" x14ac:dyDescent="0.4">
      <c r="A45" s="16">
        <f>'様式2(一覧)'!A45</f>
        <v>38</v>
      </c>
      <c r="B45" s="73">
        <f>'様式2(一覧)'!B45</f>
        <v>0</v>
      </c>
      <c r="C45" s="120"/>
      <c r="D45" s="231"/>
      <c r="E45" s="231"/>
      <c r="F45" s="231"/>
      <c r="G45" s="194"/>
      <c r="H45" s="195"/>
      <c r="I45" s="159"/>
      <c r="J45" s="121"/>
      <c r="K45" s="121"/>
      <c r="L45" s="121"/>
      <c r="M45" s="194"/>
      <c r="N45" s="196"/>
      <c r="O45" s="159"/>
      <c r="P45" s="121"/>
      <c r="Q45" s="121"/>
      <c r="R45" s="121"/>
      <c r="S45" s="122"/>
      <c r="T45" s="158"/>
      <c r="U45" s="159"/>
      <c r="V45" s="121"/>
      <c r="W45" s="121"/>
      <c r="X45" s="121"/>
      <c r="Y45" s="122"/>
      <c r="Z45" s="158"/>
      <c r="AA45" s="159"/>
      <c r="AB45" s="121"/>
      <c r="AC45" s="121"/>
      <c r="AD45" s="121"/>
      <c r="AE45" s="122"/>
      <c r="AF45" s="158"/>
      <c r="AG45" s="204">
        <f t="shared" si="0"/>
        <v>0</v>
      </c>
      <c r="AH45" s="203">
        <f t="shared" si="1"/>
        <v>0</v>
      </c>
    </row>
    <row r="46" spans="1:34" x14ac:dyDescent="0.4">
      <c r="A46" s="16">
        <f>'様式2(一覧)'!A46</f>
        <v>39</v>
      </c>
      <c r="B46" s="73">
        <f>'様式2(一覧)'!B46</f>
        <v>0</v>
      </c>
      <c r="C46" s="120"/>
      <c r="D46" s="231"/>
      <c r="E46" s="231"/>
      <c r="F46" s="231"/>
      <c r="G46" s="194"/>
      <c r="H46" s="195"/>
      <c r="I46" s="159"/>
      <c r="J46" s="121"/>
      <c r="K46" s="121"/>
      <c r="L46" s="121"/>
      <c r="M46" s="194"/>
      <c r="N46" s="196"/>
      <c r="O46" s="159"/>
      <c r="P46" s="121"/>
      <c r="Q46" s="121"/>
      <c r="R46" s="121"/>
      <c r="S46" s="122"/>
      <c r="T46" s="158"/>
      <c r="U46" s="159"/>
      <c r="V46" s="121"/>
      <c r="W46" s="121"/>
      <c r="X46" s="121"/>
      <c r="Y46" s="122"/>
      <c r="Z46" s="158"/>
      <c r="AA46" s="159"/>
      <c r="AB46" s="121"/>
      <c r="AC46" s="121"/>
      <c r="AD46" s="121"/>
      <c r="AE46" s="122"/>
      <c r="AF46" s="158"/>
      <c r="AG46" s="204">
        <f t="shared" si="0"/>
        <v>0</v>
      </c>
      <c r="AH46" s="203">
        <f t="shared" si="1"/>
        <v>0</v>
      </c>
    </row>
    <row r="47" spans="1:34" x14ac:dyDescent="0.4">
      <c r="A47" s="16">
        <f>'様式2(一覧)'!A47</f>
        <v>40</v>
      </c>
      <c r="B47" s="73">
        <f>'様式2(一覧)'!B47</f>
        <v>0</v>
      </c>
      <c r="C47" s="120"/>
      <c r="D47" s="231"/>
      <c r="E47" s="231"/>
      <c r="F47" s="231"/>
      <c r="G47" s="194"/>
      <c r="H47" s="195"/>
      <c r="I47" s="159"/>
      <c r="J47" s="121"/>
      <c r="K47" s="121"/>
      <c r="L47" s="121"/>
      <c r="M47" s="194"/>
      <c r="N47" s="196"/>
      <c r="O47" s="159"/>
      <c r="P47" s="121"/>
      <c r="Q47" s="121"/>
      <c r="R47" s="121"/>
      <c r="S47" s="122"/>
      <c r="T47" s="158"/>
      <c r="U47" s="159"/>
      <c r="V47" s="121"/>
      <c r="W47" s="121"/>
      <c r="X47" s="121"/>
      <c r="Y47" s="122"/>
      <c r="Z47" s="158"/>
      <c r="AA47" s="159"/>
      <c r="AB47" s="121"/>
      <c r="AC47" s="121"/>
      <c r="AD47" s="121"/>
      <c r="AE47" s="122"/>
      <c r="AF47" s="158"/>
      <c r="AG47" s="204">
        <f t="shared" si="0"/>
        <v>0</v>
      </c>
      <c r="AH47" s="203">
        <f t="shared" si="1"/>
        <v>0</v>
      </c>
    </row>
    <row r="48" spans="1:34" x14ac:dyDescent="0.4">
      <c r="A48" s="16">
        <f>'様式2(一覧)'!A48</f>
        <v>41</v>
      </c>
      <c r="B48" s="73">
        <f>'様式2(一覧)'!B48</f>
        <v>0</v>
      </c>
      <c r="C48" s="120"/>
      <c r="D48" s="121"/>
      <c r="E48" s="121"/>
      <c r="F48" s="121"/>
      <c r="G48" s="194"/>
      <c r="H48" s="196"/>
      <c r="I48" s="159"/>
      <c r="J48" s="121"/>
      <c r="K48" s="121"/>
      <c r="L48" s="121"/>
      <c r="M48" s="194"/>
      <c r="N48" s="196"/>
      <c r="O48" s="159"/>
      <c r="P48" s="121"/>
      <c r="Q48" s="121"/>
      <c r="R48" s="121"/>
      <c r="S48" s="122"/>
      <c r="T48" s="158"/>
      <c r="U48" s="159"/>
      <c r="V48" s="121"/>
      <c r="W48" s="121"/>
      <c r="X48" s="121"/>
      <c r="Y48" s="122"/>
      <c r="Z48" s="158"/>
      <c r="AA48" s="159"/>
      <c r="AB48" s="121"/>
      <c r="AC48" s="121"/>
      <c r="AD48" s="121"/>
      <c r="AE48" s="122"/>
      <c r="AF48" s="158"/>
      <c r="AG48" s="204">
        <f t="shared" si="0"/>
        <v>0</v>
      </c>
      <c r="AH48" s="203">
        <f t="shared" si="1"/>
        <v>0</v>
      </c>
    </row>
    <row r="49" spans="1:34" x14ac:dyDescent="0.4">
      <c r="A49" s="16">
        <f>'様式2(一覧)'!A49</f>
        <v>42</v>
      </c>
      <c r="B49" s="73">
        <f>'様式2(一覧)'!B49</f>
        <v>0</v>
      </c>
      <c r="C49" s="120"/>
      <c r="D49" s="121"/>
      <c r="E49" s="121"/>
      <c r="F49" s="121"/>
      <c r="G49" s="194"/>
      <c r="H49" s="196"/>
      <c r="I49" s="159"/>
      <c r="J49" s="121"/>
      <c r="K49" s="121"/>
      <c r="L49" s="121"/>
      <c r="M49" s="194"/>
      <c r="N49" s="196"/>
      <c r="O49" s="159"/>
      <c r="P49" s="121"/>
      <c r="Q49" s="121"/>
      <c r="R49" s="121"/>
      <c r="S49" s="122"/>
      <c r="T49" s="158"/>
      <c r="U49" s="159"/>
      <c r="V49" s="121"/>
      <c r="W49" s="121"/>
      <c r="X49" s="121"/>
      <c r="Y49" s="122"/>
      <c r="Z49" s="158"/>
      <c r="AA49" s="159"/>
      <c r="AB49" s="121"/>
      <c r="AC49" s="121"/>
      <c r="AD49" s="121"/>
      <c r="AE49" s="122"/>
      <c r="AF49" s="158"/>
      <c r="AG49" s="204">
        <f t="shared" si="0"/>
        <v>0</v>
      </c>
      <c r="AH49" s="203">
        <f t="shared" si="1"/>
        <v>0</v>
      </c>
    </row>
    <row r="50" spans="1:34" x14ac:dyDescent="0.4">
      <c r="A50" s="16">
        <f>'様式2(一覧)'!A50</f>
        <v>43</v>
      </c>
      <c r="B50" s="73">
        <f>'様式2(一覧)'!B50</f>
        <v>0</v>
      </c>
      <c r="C50" s="120"/>
      <c r="D50" s="121"/>
      <c r="E50" s="121"/>
      <c r="F50" s="121"/>
      <c r="G50" s="194"/>
      <c r="H50" s="196"/>
      <c r="I50" s="159"/>
      <c r="J50" s="121"/>
      <c r="K50" s="121"/>
      <c r="L50" s="121"/>
      <c r="M50" s="194"/>
      <c r="N50" s="196"/>
      <c r="O50" s="159"/>
      <c r="P50" s="121"/>
      <c r="Q50" s="121"/>
      <c r="R50" s="121"/>
      <c r="S50" s="122"/>
      <c r="T50" s="158"/>
      <c r="U50" s="159"/>
      <c r="V50" s="121"/>
      <c r="W50" s="121"/>
      <c r="X50" s="121"/>
      <c r="Y50" s="122"/>
      <c r="Z50" s="158"/>
      <c r="AA50" s="159"/>
      <c r="AB50" s="121"/>
      <c r="AC50" s="121"/>
      <c r="AD50" s="121"/>
      <c r="AE50" s="122"/>
      <c r="AF50" s="158"/>
      <c r="AG50" s="204">
        <f t="shared" si="0"/>
        <v>0</v>
      </c>
      <c r="AH50" s="203">
        <f t="shared" si="1"/>
        <v>0</v>
      </c>
    </row>
    <row r="51" spans="1:34" x14ac:dyDescent="0.4">
      <c r="A51" s="16">
        <f>'様式2(一覧)'!A51</f>
        <v>44</v>
      </c>
      <c r="B51" s="73">
        <f>'様式2(一覧)'!B51</f>
        <v>0</v>
      </c>
      <c r="C51" s="120"/>
      <c r="D51" s="121"/>
      <c r="E51" s="121"/>
      <c r="F51" s="121"/>
      <c r="G51" s="194"/>
      <c r="H51" s="196"/>
      <c r="I51" s="159"/>
      <c r="J51" s="121"/>
      <c r="K51" s="121"/>
      <c r="L51" s="121"/>
      <c r="M51" s="194"/>
      <c r="N51" s="196"/>
      <c r="O51" s="159"/>
      <c r="P51" s="121"/>
      <c r="Q51" s="121"/>
      <c r="R51" s="121"/>
      <c r="S51" s="122"/>
      <c r="T51" s="158"/>
      <c r="U51" s="159"/>
      <c r="V51" s="121"/>
      <c r="W51" s="121"/>
      <c r="X51" s="121"/>
      <c r="Y51" s="122"/>
      <c r="Z51" s="158"/>
      <c r="AA51" s="159"/>
      <c r="AB51" s="121"/>
      <c r="AC51" s="121"/>
      <c r="AD51" s="121"/>
      <c r="AE51" s="122"/>
      <c r="AF51" s="158"/>
      <c r="AG51" s="204">
        <f t="shared" si="0"/>
        <v>0</v>
      </c>
      <c r="AH51" s="203">
        <f t="shared" si="1"/>
        <v>0</v>
      </c>
    </row>
    <row r="52" spans="1:34" x14ac:dyDescent="0.4">
      <c r="A52" s="16">
        <f>'様式2(一覧)'!A52</f>
        <v>45</v>
      </c>
      <c r="B52" s="73">
        <f>'様式2(一覧)'!B52</f>
        <v>0</v>
      </c>
      <c r="C52" s="120"/>
      <c r="D52" s="121"/>
      <c r="E52" s="121"/>
      <c r="F52" s="121"/>
      <c r="G52" s="194"/>
      <c r="H52" s="196"/>
      <c r="I52" s="159"/>
      <c r="J52" s="121"/>
      <c r="K52" s="121"/>
      <c r="L52" s="121"/>
      <c r="M52" s="194"/>
      <c r="N52" s="196"/>
      <c r="O52" s="159"/>
      <c r="P52" s="121"/>
      <c r="Q52" s="121"/>
      <c r="R52" s="121"/>
      <c r="S52" s="122"/>
      <c r="T52" s="158"/>
      <c r="U52" s="159"/>
      <c r="V52" s="121"/>
      <c r="W52" s="121"/>
      <c r="X52" s="121"/>
      <c r="Y52" s="122"/>
      <c r="Z52" s="158"/>
      <c r="AA52" s="159"/>
      <c r="AB52" s="121"/>
      <c r="AC52" s="121"/>
      <c r="AD52" s="121"/>
      <c r="AE52" s="122"/>
      <c r="AF52" s="158"/>
      <c r="AG52" s="204">
        <f t="shared" si="0"/>
        <v>0</v>
      </c>
      <c r="AH52" s="203">
        <f t="shared" si="1"/>
        <v>0</v>
      </c>
    </row>
    <row r="53" spans="1:34" x14ac:dyDescent="0.4">
      <c r="A53" s="16">
        <f>'様式2(一覧)'!A53</f>
        <v>46</v>
      </c>
      <c r="B53" s="73">
        <f>'様式2(一覧)'!B53</f>
        <v>0</v>
      </c>
      <c r="C53" s="120"/>
      <c r="D53" s="121"/>
      <c r="E53" s="121"/>
      <c r="F53" s="121"/>
      <c r="G53" s="194"/>
      <c r="H53" s="196"/>
      <c r="I53" s="159"/>
      <c r="J53" s="121"/>
      <c r="K53" s="121"/>
      <c r="L53" s="121"/>
      <c r="M53" s="194"/>
      <c r="N53" s="196"/>
      <c r="O53" s="159"/>
      <c r="P53" s="121"/>
      <c r="Q53" s="121"/>
      <c r="R53" s="121"/>
      <c r="S53" s="122"/>
      <c r="T53" s="158"/>
      <c r="U53" s="159"/>
      <c r="V53" s="121"/>
      <c r="W53" s="121"/>
      <c r="X53" s="121"/>
      <c r="Y53" s="122"/>
      <c r="Z53" s="158"/>
      <c r="AA53" s="159"/>
      <c r="AB53" s="121"/>
      <c r="AC53" s="121"/>
      <c r="AD53" s="121"/>
      <c r="AE53" s="122"/>
      <c r="AF53" s="158"/>
      <c r="AG53" s="204">
        <f t="shared" si="0"/>
        <v>0</v>
      </c>
      <c r="AH53" s="203">
        <f t="shared" si="1"/>
        <v>0</v>
      </c>
    </row>
    <row r="54" spans="1:34" x14ac:dyDescent="0.4">
      <c r="A54" s="16">
        <f>'様式2(一覧)'!A54</f>
        <v>47</v>
      </c>
      <c r="B54" s="73">
        <f>'様式2(一覧)'!B54</f>
        <v>0</v>
      </c>
      <c r="C54" s="120"/>
      <c r="D54" s="121"/>
      <c r="E54" s="121"/>
      <c r="F54" s="121"/>
      <c r="G54" s="194"/>
      <c r="H54" s="196"/>
      <c r="I54" s="159"/>
      <c r="J54" s="121"/>
      <c r="K54" s="121"/>
      <c r="L54" s="121"/>
      <c r="M54" s="194"/>
      <c r="N54" s="196"/>
      <c r="O54" s="159"/>
      <c r="P54" s="121"/>
      <c r="Q54" s="121"/>
      <c r="R54" s="121"/>
      <c r="S54" s="122"/>
      <c r="T54" s="158"/>
      <c r="U54" s="159"/>
      <c r="V54" s="121"/>
      <c r="W54" s="121"/>
      <c r="X54" s="121"/>
      <c r="Y54" s="122"/>
      <c r="Z54" s="158"/>
      <c r="AA54" s="159"/>
      <c r="AB54" s="121"/>
      <c r="AC54" s="121"/>
      <c r="AD54" s="121"/>
      <c r="AE54" s="122"/>
      <c r="AF54" s="158"/>
      <c r="AG54" s="204">
        <f t="shared" si="0"/>
        <v>0</v>
      </c>
      <c r="AH54" s="203">
        <f t="shared" si="1"/>
        <v>0</v>
      </c>
    </row>
    <row r="55" spans="1:34" x14ac:dyDescent="0.4">
      <c r="A55" s="16">
        <f>'様式2(一覧)'!A55</f>
        <v>48</v>
      </c>
      <c r="B55" s="73">
        <f>'様式2(一覧)'!B55</f>
        <v>0</v>
      </c>
      <c r="C55" s="120"/>
      <c r="D55" s="121"/>
      <c r="E55" s="121"/>
      <c r="F55" s="121"/>
      <c r="G55" s="194"/>
      <c r="H55" s="196"/>
      <c r="I55" s="159"/>
      <c r="J55" s="121"/>
      <c r="K55" s="121"/>
      <c r="L55" s="121"/>
      <c r="M55" s="194"/>
      <c r="N55" s="196"/>
      <c r="O55" s="159"/>
      <c r="P55" s="121"/>
      <c r="Q55" s="121"/>
      <c r="R55" s="121"/>
      <c r="S55" s="122"/>
      <c r="T55" s="158"/>
      <c r="U55" s="159"/>
      <c r="V55" s="121"/>
      <c r="W55" s="121"/>
      <c r="X55" s="121"/>
      <c r="Y55" s="122"/>
      <c r="Z55" s="158"/>
      <c r="AA55" s="159"/>
      <c r="AB55" s="121"/>
      <c r="AC55" s="121"/>
      <c r="AD55" s="121"/>
      <c r="AE55" s="122"/>
      <c r="AF55" s="158"/>
      <c r="AG55" s="204">
        <f t="shared" si="0"/>
        <v>0</v>
      </c>
      <c r="AH55" s="203">
        <f t="shared" si="1"/>
        <v>0</v>
      </c>
    </row>
    <row r="56" spans="1:34" x14ac:dyDescent="0.4">
      <c r="A56" s="16">
        <f>'様式2(一覧)'!A56</f>
        <v>49</v>
      </c>
      <c r="B56" s="73">
        <f>'様式2(一覧)'!B56</f>
        <v>0</v>
      </c>
      <c r="C56" s="120"/>
      <c r="D56" s="121"/>
      <c r="E56" s="121"/>
      <c r="F56" s="121"/>
      <c r="G56" s="194"/>
      <c r="H56" s="196"/>
      <c r="I56" s="159"/>
      <c r="J56" s="121"/>
      <c r="K56" s="121"/>
      <c r="L56" s="121"/>
      <c r="M56" s="194"/>
      <c r="N56" s="196"/>
      <c r="O56" s="159"/>
      <c r="P56" s="121"/>
      <c r="Q56" s="121"/>
      <c r="R56" s="121"/>
      <c r="S56" s="122"/>
      <c r="T56" s="158"/>
      <c r="U56" s="159"/>
      <c r="V56" s="121"/>
      <c r="W56" s="121"/>
      <c r="X56" s="121"/>
      <c r="Y56" s="122"/>
      <c r="Z56" s="158"/>
      <c r="AA56" s="159"/>
      <c r="AB56" s="121"/>
      <c r="AC56" s="121"/>
      <c r="AD56" s="121"/>
      <c r="AE56" s="122"/>
      <c r="AF56" s="158"/>
      <c r="AG56" s="204">
        <f t="shared" si="0"/>
        <v>0</v>
      </c>
      <c r="AH56" s="203">
        <f t="shared" si="1"/>
        <v>0</v>
      </c>
    </row>
    <row r="57" spans="1:34" x14ac:dyDescent="0.4">
      <c r="A57" s="16">
        <f>'様式2(一覧)'!A57</f>
        <v>50</v>
      </c>
      <c r="B57" s="73">
        <f>'様式2(一覧)'!B57</f>
        <v>0</v>
      </c>
      <c r="C57" s="120"/>
      <c r="D57" s="121"/>
      <c r="E57" s="121"/>
      <c r="F57" s="121"/>
      <c r="G57" s="194"/>
      <c r="H57" s="196"/>
      <c r="I57" s="159"/>
      <c r="J57" s="121"/>
      <c r="K57" s="121"/>
      <c r="L57" s="121"/>
      <c r="M57" s="194"/>
      <c r="N57" s="196"/>
      <c r="O57" s="159"/>
      <c r="P57" s="121"/>
      <c r="Q57" s="121"/>
      <c r="R57" s="121"/>
      <c r="S57" s="122"/>
      <c r="T57" s="158"/>
      <c r="U57" s="159"/>
      <c r="V57" s="121"/>
      <c r="W57" s="121"/>
      <c r="X57" s="121"/>
      <c r="Y57" s="122"/>
      <c r="Z57" s="158"/>
      <c r="AA57" s="159"/>
      <c r="AB57" s="121"/>
      <c r="AC57" s="121"/>
      <c r="AD57" s="121"/>
      <c r="AE57" s="122"/>
      <c r="AF57" s="158"/>
      <c r="AG57" s="204">
        <f t="shared" si="0"/>
        <v>0</v>
      </c>
      <c r="AH57" s="203">
        <f t="shared" si="1"/>
        <v>0</v>
      </c>
    </row>
    <row r="58" spans="1:34" x14ac:dyDescent="0.4">
      <c r="A58" s="16">
        <f>'様式2(一覧)'!A58</f>
        <v>51</v>
      </c>
      <c r="B58" s="73">
        <f>'様式2(一覧)'!B58</f>
        <v>0</v>
      </c>
      <c r="C58" s="120"/>
      <c r="D58" s="121"/>
      <c r="E58" s="121"/>
      <c r="F58" s="121"/>
      <c r="G58" s="194"/>
      <c r="H58" s="196"/>
      <c r="I58" s="159"/>
      <c r="J58" s="121"/>
      <c r="K58" s="121"/>
      <c r="L58" s="121"/>
      <c r="M58" s="194"/>
      <c r="N58" s="196"/>
      <c r="O58" s="159"/>
      <c r="P58" s="121"/>
      <c r="Q58" s="121"/>
      <c r="R58" s="121"/>
      <c r="S58" s="122"/>
      <c r="T58" s="158"/>
      <c r="U58" s="159"/>
      <c r="V58" s="121"/>
      <c r="W58" s="121"/>
      <c r="X58" s="121"/>
      <c r="Y58" s="122"/>
      <c r="Z58" s="158"/>
      <c r="AA58" s="159"/>
      <c r="AB58" s="121"/>
      <c r="AC58" s="121"/>
      <c r="AD58" s="121"/>
      <c r="AE58" s="122"/>
      <c r="AF58" s="158"/>
      <c r="AG58" s="204">
        <f t="shared" si="0"/>
        <v>0</v>
      </c>
      <c r="AH58" s="203">
        <f t="shared" si="1"/>
        <v>0</v>
      </c>
    </row>
    <row r="59" spans="1:34" x14ac:dyDescent="0.4">
      <c r="A59" s="16">
        <f>'様式2(一覧)'!A59</f>
        <v>52</v>
      </c>
      <c r="B59" s="73">
        <f>'様式2(一覧)'!B59</f>
        <v>0</v>
      </c>
      <c r="C59" s="120"/>
      <c r="D59" s="121"/>
      <c r="E59" s="121"/>
      <c r="F59" s="121"/>
      <c r="G59" s="194"/>
      <c r="H59" s="196"/>
      <c r="I59" s="159"/>
      <c r="J59" s="121"/>
      <c r="K59" s="121"/>
      <c r="L59" s="121"/>
      <c r="M59" s="194"/>
      <c r="N59" s="196"/>
      <c r="O59" s="159"/>
      <c r="P59" s="121"/>
      <c r="Q59" s="121"/>
      <c r="R59" s="121"/>
      <c r="S59" s="122"/>
      <c r="T59" s="158"/>
      <c r="U59" s="159"/>
      <c r="V59" s="121"/>
      <c r="W59" s="121"/>
      <c r="X59" s="121"/>
      <c r="Y59" s="122"/>
      <c r="Z59" s="158"/>
      <c r="AA59" s="159"/>
      <c r="AB59" s="121"/>
      <c r="AC59" s="121"/>
      <c r="AD59" s="121"/>
      <c r="AE59" s="122"/>
      <c r="AF59" s="158"/>
      <c r="AG59" s="204">
        <f t="shared" si="0"/>
        <v>0</v>
      </c>
      <c r="AH59" s="203">
        <f t="shared" si="1"/>
        <v>0</v>
      </c>
    </row>
    <row r="60" spans="1:34" x14ac:dyDescent="0.4">
      <c r="A60" s="16">
        <f>'様式2(一覧)'!A60</f>
        <v>53</v>
      </c>
      <c r="B60" s="73">
        <f>'様式2(一覧)'!B60</f>
        <v>0</v>
      </c>
      <c r="C60" s="120"/>
      <c r="D60" s="121"/>
      <c r="E60" s="121"/>
      <c r="F60" s="121"/>
      <c r="G60" s="194"/>
      <c r="H60" s="196"/>
      <c r="I60" s="159"/>
      <c r="J60" s="121"/>
      <c r="K60" s="121"/>
      <c r="L60" s="121"/>
      <c r="M60" s="194"/>
      <c r="N60" s="196"/>
      <c r="O60" s="159"/>
      <c r="P60" s="121"/>
      <c r="Q60" s="121"/>
      <c r="R60" s="121"/>
      <c r="S60" s="122"/>
      <c r="T60" s="158"/>
      <c r="U60" s="159"/>
      <c r="V60" s="121"/>
      <c r="W60" s="121"/>
      <c r="X60" s="121"/>
      <c r="Y60" s="122"/>
      <c r="Z60" s="158"/>
      <c r="AA60" s="159"/>
      <c r="AB60" s="121"/>
      <c r="AC60" s="121"/>
      <c r="AD60" s="121"/>
      <c r="AE60" s="122"/>
      <c r="AF60" s="158"/>
      <c r="AG60" s="204">
        <f t="shared" si="0"/>
        <v>0</v>
      </c>
      <c r="AH60" s="203">
        <f t="shared" si="1"/>
        <v>0</v>
      </c>
    </row>
    <row r="61" spans="1:34" x14ac:dyDescent="0.4">
      <c r="A61" s="16">
        <f>'様式2(一覧)'!A61</f>
        <v>54</v>
      </c>
      <c r="B61" s="73">
        <f>'様式2(一覧)'!B61</f>
        <v>0</v>
      </c>
      <c r="C61" s="120"/>
      <c r="D61" s="121"/>
      <c r="E61" s="121"/>
      <c r="F61" s="121"/>
      <c r="G61" s="194"/>
      <c r="H61" s="196"/>
      <c r="I61" s="159"/>
      <c r="J61" s="121"/>
      <c r="K61" s="121"/>
      <c r="L61" s="121"/>
      <c r="M61" s="194"/>
      <c r="N61" s="196"/>
      <c r="O61" s="159"/>
      <c r="P61" s="121"/>
      <c r="Q61" s="121"/>
      <c r="R61" s="121"/>
      <c r="S61" s="122"/>
      <c r="T61" s="158"/>
      <c r="U61" s="159"/>
      <c r="V61" s="121"/>
      <c r="W61" s="121"/>
      <c r="X61" s="121"/>
      <c r="Y61" s="122"/>
      <c r="Z61" s="158"/>
      <c r="AA61" s="159"/>
      <c r="AB61" s="121"/>
      <c r="AC61" s="121"/>
      <c r="AD61" s="121"/>
      <c r="AE61" s="122"/>
      <c r="AF61" s="158"/>
      <c r="AG61" s="204">
        <f t="shared" si="0"/>
        <v>0</v>
      </c>
      <c r="AH61" s="203">
        <f t="shared" si="1"/>
        <v>0</v>
      </c>
    </row>
    <row r="62" spans="1:34" x14ac:dyDescent="0.4">
      <c r="A62" s="16">
        <f>'様式2(一覧)'!A62</f>
        <v>55</v>
      </c>
      <c r="B62" s="73">
        <f>'様式2(一覧)'!B62</f>
        <v>0</v>
      </c>
      <c r="C62" s="120"/>
      <c r="D62" s="121"/>
      <c r="E62" s="121"/>
      <c r="F62" s="121"/>
      <c r="G62" s="194"/>
      <c r="H62" s="196"/>
      <c r="I62" s="159"/>
      <c r="J62" s="121"/>
      <c r="K62" s="121"/>
      <c r="L62" s="121"/>
      <c r="M62" s="194"/>
      <c r="N62" s="196"/>
      <c r="O62" s="159"/>
      <c r="P62" s="121"/>
      <c r="Q62" s="121"/>
      <c r="R62" s="121"/>
      <c r="S62" s="122"/>
      <c r="T62" s="158"/>
      <c r="U62" s="159"/>
      <c r="V62" s="121"/>
      <c r="W62" s="121"/>
      <c r="X62" s="121"/>
      <c r="Y62" s="122"/>
      <c r="Z62" s="158"/>
      <c r="AA62" s="159"/>
      <c r="AB62" s="121"/>
      <c r="AC62" s="121"/>
      <c r="AD62" s="121"/>
      <c r="AE62" s="122"/>
      <c r="AF62" s="158"/>
      <c r="AG62" s="204">
        <f t="shared" si="0"/>
        <v>0</v>
      </c>
      <c r="AH62" s="203">
        <f t="shared" si="1"/>
        <v>0</v>
      </c>
    </row>
    <row r="63" spans="1:34" x14ac:dyDescent="0.4">
      <c r="A63" s="16">
        <f>'様式2(一覧)'!A63</f>
        <v>56</v>
      </c>
      <c r="B63" s="73">
        <f>'様式2(一覧)'!B63</f>
        <v>0</v>
      </c>
      <c r="C63" s="120"/>
      <c r="D63" s="121"/>
      <c r="E63" s="121"/>
      <c r="F63" s="121"/>
      <c r="G63" s="194"/>
      <c r="H63" s="196"/>
      <c r="I63" s="159"/>
      <c r="J63" s="121"/>
      <c r="K63" s="121"/>
      <c r="L63" s="121"/>
      <c r="M63" s="194"/>
      <c r="N63" s="196"/>
      <c r="O63" s="159"/>
      <c r="P63" s="121"/>
      <c r="Q63" s="121"/>
      <c r="R63" s="121"/>
      <c r="S63" s="122"/>
      <c r="T63" s="158"/>
      <c r="U63" s="159"/>
      <c r="V63" s="121"/>
      <c r="W63" s="121"/>
      <c r="X63" s="121"/>
      <c r="Y63" s="122"/>
      <c r="Z63" s="158"/>
      <c r="AA63" s="159"/>
      <c r="AB63" s="121"/>
      <c r="AC63" s="121"/>
      <c r="AD63" s="121"/>
      <c r="AE63" s="122"/>
      <c r="AF63" s="158"/>
      <c r="AG63" s="204">
        <f t="shared" si="0"/>
        <v>0</v>
      </c>
      <c r="AH63" s="203">
        <f t="shared" si="1"/>
        <v>0</v>
      </c>
    </row>
    <row r="64" spans="1:34" x14ac:dyDescent="0.4">
      <c r="A64" s="16">
        <f>'様式2(一覧)'!A64</f>
        <v>57</v>
      </c>
      <c r="B64" s="73">
        <f>'様式2(一覧)'!B64</f>
        <v>0</v>
      </c>
      <c r="C64" s="120"/>
      <c r="D64" s="121"/>
      <c r="E64" s="121"/>
      <c r="F64" s="121"/>
      <c r="G64" s="194"/>
      <c r="H64" s="196"/>
      <c r="I64" s="159"/>
      <c r="J64" s="121"/>
      <c r="K64" s="121"/>
      <c r="L64" s="121"/>
      <c r="M64" s="194"/>
      <c r="N64" s="196"/>
      <c r="O64" s="159"/>
      <c r="P64" s="121"/>
      <c r="Q64" s="121"/>
      <c r="R64" s="121"/>
      <c r="S64" s="122"/>
      <c r="T64" s="158"/>
      <c r="U64" s="159"/>
      <c r="V64" s="121"/>
      <c r="W64" s="121"/>
      <c r="X64" s="121"/>
      <c r="Y64" s="122"/>
      <c r="Z64" s="158"/>
      <c r="AA64" s="159"/>
      <c r="AB64" s="121"/>
      <c r="AC64" s="121"/>
      <c r="AD64" s="121"/>
      <c r="AE64" s="122"/>
      <c r="AF64" s="158"/>
      <c r="AG64" s="204">
        <f t="shared" si="0"/>
        <v>0</v>
      </c>
      <c r="AH64" s="203">
        <f t="shared" si="1"/>
        <v>0</v>
      </c>
    </row>
    <row r="65" spans="1:34" x14ac:dyDescent="0.4">
      <c r="A65" s="16">
        <f>'様式2(一覧)'!A65</f>
        <v>58</v>
      </c>
      <c r="B65" s="73">
        <f>'様式2(一覧)'!B65</f>
        <v>0</v>
      </c>
      <c r="C65" s="120"/>
      <c r="D65" s="121"/>
      <c r="E65" s="121"/>
      <c r="F65" s="121"/>
      <c r="G65" s="194"/>
      <c r="H65" s="196"/>
      <c r="I65" s="159"/>
      <c r="J65" s="121"/>
      <c r="K65" s="121"/>
      <c r="L65" s="121"/>
      <c r="M65" s="194"/>
      <c r="N65" s="196"/>
      <c r="O65" s="159"/>
      <c r="P65" s="121"/>
      <c r="Q65" s="121"/>
      <c r="R65" s="121"/>
      <c r="S65" s="122"/>
      <c r="T65" s="158"/>
      <c r="U65" s="159"/>
      <c r="V65" s="121"/>
      <c r="W65" s="121"/>
      <c r="X65" s="121"/>
      <c r="Y65" s="122"/>
      <c r="Z65" s="158"/>
      <c r="AA65" s="159"/>
      <c r="AB65" s="121"/>
      <c r="AC65" s="121"/>
      <c r="AD65" s="121"/>
      <c r="AE65" s="122"/>
      <c r="AF65" s="158"/>
      <c r="AG65" s="204">
        <f t="shared" si="0"/>
        <v>0</v>
      </c>
      <c r="AH65" s="203">
        <f t="shared" si="1"/>
        <v>0</v>
      </c>
    </row>
    <row r="66" spans="1:34" x14ac:dyDescent="0.4">
      <c r="A66" s="16">
        <f>'様式2(一覧)'!A66</f>
        <v>59</v>
      </c>
      <c r="B66" s="73">
        <f>'様式2(一覧)'!B66</f>
        <v>0</v>
      </c>
      <c r="C66" s="120"/>
      <c r="D66" s="121"/>
      <c r="E66" s="121"/>
      <c r="F66" s="121"/>
      <c r="G66" s="194"/>
      <c r="H66" s="196"/>
      <c r="I66" s="159"/>
      <c r="J66" s="121"/>
      <c r="K66" s="121"/>
      <c r="L66" s="121"/>
      <c r="M66" s="194"/>
      <c r="N66" s="196"/>
      <c r="O66" s="159"/>
      <c r="P66" s="121"/>
      <c r="Q66" s="121"/>
      <c r="R66" s="121"/>
      <c r="S66" s="122"/>
      <c r="T66" s="158"/>
      <c r="U66" s="159"/>
      <c r="V66" s="121"/>
      <c r="W66" s="121"/>
      <c r="X66" s="121"/>
      <c r="Y66" s="122"/>
      <c r="Z66" s="158"/>
      <c r="AA66" s="159"/>
      <c r="AB66" s="121"/>
      <c r="AC66" s="121"/>
      <c r="AD66" s="121"/>
      <c r="AE66" s="122"/>
      <c r="AF66" s="158"/>
      <c r="AG66" s="204">
        <f t="shared" si="0"/>
        <v>0</v>
      </c>
      <c r="AH66" s="203">
        <f t="shared" si="1"/>
        <v>0</v>
      </c>
    </row>
    <row r="67" spans="1:34" x14ac:dyDescent="0.4">
      <c r="A67" s="16">
        <f>'様式2(一覧)'!A67</f>
        <v>60</v>
      </c>
      <c r="B67" s="73">
        <f>'様式2(一覧)'!B67</f>
        <v>0</v>
      </c>
      <c r="C67" s="120"/>
      <c r="D67" s="121"/>
      <c r="E67" s="121"/>
      <c r="F67" s="121"/>
      <c r="G67" s="194"/>
      <c r="H67" s="196"/>
      <c r="I67" s="159"/>
      <c r="J67" s="121"/>
      <c r="K67" s="121"/>
      <c r="L67" s="121"/>
      <c r="M67" s="194"/>
      <c r="N67" s="196"/>
      <c r="O67" s="159"/>
      <c r="P67" s="121"/>
      <c r="Q67" s="121"/>
      <c r="R67" s="121"/>
      <c r="S67" s="122"/>
      <c r="T67" s="158"/>
      <c r="U67" s="159"/>
      <c r="V67" s="121"/>
      <c r="W67" s="121"/>
      <c r="X67" s="121"/>
      <c r="Y67" s="122"/>
      <c r="Z67" s="158"/>
      <c r="AA67" s="159"/>
      <c r="AB67" s="121"/>
      <c r="AC67" s="121"/>
      <c r="AD67" s="121"/>
      <c r="AE67" s="122"/>
      <c r="AF67" s="158"/>
      <c r="AG67" s="204">
        <f t="shared" si="0"/>
        <v>0</v>
      </c>
      <c r="AH67" s="203">
        <f t="shared" si="1"/>
        <v>0</v>
      </c>
    </row>
    <row r="68" spans="1:34" x14ac:dyDescent="0.4">
      <c r="A68" s="16">
        <f>'様式2(一覧)'!A68</f>
        <v>61</v>
      </c>
      <c r="B68" s="73">
        <f>'様式2(一覧)'!B68</f>
        <v>0</v>
      </c>
      <c r="C68" s="120"/>
      <c r="D68" s="121"/>
      <c r="E68" s="121"/>
      <c r="F68" s="121"/>
      <c r="G68" s="194"/>
      <c r="H68" s="196"/>
      <c r="I68" s="159"/>
      <c r="J68" s="121"/>
      <c r="K68" s="121"/>
      <c r="L68" s="121"/>
      <c r="M68" s="194"/>
      <c r="N68" s="196"/>
      <c r="O68" s="159"/>
      <c r="P68" s="121"/>
      <c r="Q68" s="121"/>
      <c r="R68" s="121"/>
      <c r="S68" s="122"/>
      <c r="T68" s="158"/>
      <c r="U68" s="159"/>
      <c r="V68" s="121"/>
      <c r="W68" s="121"/>
      <c r="X68" s="121"/>
      <c r="Y68" s="122"/>
      <c r="Z68" s="158"/>
      <c r="AA68" s="159"/>
      <c r="AB68" s="121"/>
      <c r="AC68" s="121"/>
      <c r="AD68" s="121"/>
      <c r="AE68" s="122"/>
      <c r="AF68" s="158"/>
      <c r="AG68" s="204">
        <f t="shared" si="0"/>
        <v>0</v>
      </c>
      <c r="AH68" s="203">
        <f t="shared" si="1"/>
        <v>0</v>
      </c>
    </row>
    <row r="69" spans="1:34" x14ac:dyDescent="0.4">
      <c r="A69" s="16">
        <f>'様式2(一覧)'!A69</f>
        <v>62</v>
      </c>
      <c r="B69" s="73">
        <f>'様式2(一覧)'!B69</f>
        <v>0</v>
      </c>
      <c r="C69" s="120"/>
      <c r="D69" s="121"/>
      <c r="E69" s="121"/>
      <c r="F69" s="121"/>
      <c r="G69" s="194"/>
      <c r="H69" s="196"/>
      <c r="I69" s="159"/>
      <c r="J69" s="121"/>
      <c r="K69" s="121"/>
      <c r="L69" s="121"/>
      <c r="M69" s="194"/>
      <c r="N69" s="196"/>
      <c r="O69" s="159"/>
      <c r="P69" s="121"/>
      <c r="Q69" s="121"/>
      <c r="R69" s="121"/>
      <c r="S69" s="122"/>
      <c r="T69" s="158"/>
      <c r="U69" s="159"/>
      <c r="V69" s="121"/>
      <c r="W69" s="121"/>
      <c r="X69" s="121"/>
      <c r="Y69" s="122"/>
      <c r="Z69" s="158"/>
      <c r="AA69" s="159"/>
      <c r="AB69" s="121"/>
      <c r="AC69" s="121"/>
      <c r="AD69" s="121"/>
      <c r="AE69" s="122"/>
      <c r="AF69" s="158"/>
      <c r="AG69" s="204">
        <f t="shared" si="0"/>
        <v>0</v>
      </c>
      <c r="AH69" s="203">
        <f t="shared" si="1"/>
        <v>0</v>
      </c>
    </row>
    <row r="70" spans="1:34" x14ac:dyDescent="0.4">
      <c r="A70" s="16">
        <f>'様式2(一覧)'!A70</f>
        <v>63</v>
      </c>
      <c r="B70" s="73">
        <f>'様式2(一覧)'!B70</f>
        <v>0</v>
      </c>
      <c r="C70" s="120"/>
      <c r="D70" s="121"/>
      <c r="E70" s="121"/>
      <c r="F70" s="121"/>
      <c r="G70" s="194"/>
      <c r="H70" s="196"/>
      <c r="I70" s="159"/>
      <c r="J70" s="121"/>
      <c r="K70" s="121"/>
      <c r="L70" s="121"/>
      <c r="M70" s="194"/>
      <c r="N70" s="196"/>
      <c r="O70" s="159"/>
      <c r="P70" s="121"/>
      <c r="Q70" s="121"/>
      <c r="R70" s="121"/>
      <c r="S70" s="122"/>
      <c r="T70" s="158"/>
      <c r="U70" s="159"/>
      <c r="V70" s="121"/>
      <c r="W70" s="121"/>
      <c r="X70" s="121"/>
      <c r="Y70" s="122"/>
      <c r="Z70" s="158"/>
      <c r="AA70" s="159"/>
      <c r="AB70" s="121"/>
      <c r="AC70" s="121"/>
      <c r="AD70" s="121"/>
      <c r="AE70" s="122"/>
      <c r="AF70" s="158"/>
      <c r="AG70" s="204">
        <f t="shared" si="0"/>
        <v>0</v>
      </c>
      <c r="AH70" s="203">
        <f t="shared" si="1"/>
        <v>0</v>
      </c>
    </row>
    <row r="71" spans="1:34" x14ac:dyDescent="0.4">
      <c r="A71" s="16">
        <f>'様式2(一覧)'!A71</f>
        <v>64</v>
      </c>
      <c r="B71" s="73">
        <f>'様式2(一覧)'!B71</f>
        <v>0</v>
      </c>
      <c r="C71" s="120"/>
      <c r="D71" s="121"/>
      <c r="E71" s="121"/>
      <c r="F71" s="121"/>
      <c r="G71" s="194"/>
      <c r="H71" s="196"/>
      <c r="I71" s="159"/>
      <c r="J71" s="121"/>
      <c r="K71" s="121"/>
      <c r="L71" s="121"/>
      <c r="M71" s="194"/>
      <c r="N71" s="196"/>
      <c r="O71" s="159"/>
      <c r="P71" s="121"/>
      <c r="Q71" s="121"/>
      <c r="R71" s="121"/>
      <c r="S71" s="122"/>
      <c r="T71" s="158"/>
      <c r="U71" s="159"/>
      <c r="V71" s="121"/>
      <c r="W71" s="121"/>
      <c r="X71" s="121"/>
      <c r="Y71" s="122"/>
      <c r="Z71" s="158"/>
      <c r="AA71" s="159"/>
      <c r="AB71" s="121"/>
      <c r="AC71" s="121"/>
      <c r="AD71" s="121"/>
      <c r="AE71" s="122"/>
      <c r="AF71" s="158"/>
      <c r="AG71" s="204">
        <f t="shared" si="0"/>
        <v>0</v>
      </c>
      <c r="AH71" s="203">
        <f t="shared" si="1"/>
        <v>0</v>
      </c>
    </row>
    <row r="72" spans="1:34" x14ac:dyDescent="0.4">
      <c r="A72" s="16">
        <f>'様式2(一覧)'!A72</f>
        <v>65</v>
      </c>
      <c r="B72" s="73">
        <f>'様式2(一覧)'!B72</f>
        <v>0</v>
      </c>
      <c r="C72" s="120"/>
      <c r="D72" s="121"/>
      <c r="E72" s="121"/>
      <c r="F72" s="121"/>
      <c r="G72" s="194"/>
      <c r="H72" s="196"/>
      <c r="I72" s="159"/>
      <c r="J72" s="121"/>
      <c r="K72" s="121"/>
      <c r="L72" s="121"/>
      <c r="M72" s="194"/>
      <c r="N72" s="196"/>
      <c r="O72" s="159"/>
      <c r="P72" s="121"/>
      <c r="Q72" s="121"/>
      <c r="R72" s="121"/>
      <c r="S72" s="122"/>
      <c r="T72" s="158"/>
      <c r="U72" s="159"/>
      <c r="V72" s="121"/>
      <c r="W72" s="121"/>
      <c r="X72" s="121"/>
      <c r="Y72" s="122"/>
      <c r="Z72" s="158"/>
      <c r="AA72" s="159"/>
      <c r="AB72" s="121"/>
      <c r="AC72" s="121"/>
      <c r="AD72" s="121"/>
      <c r="AE72" s="122"/>
      <c r="AF72" s="158"/>
      <c r="AG72" s="204">
        <f t="shared" ref="AG72:AG107" si="2">G72+M72+S72+Y72+AE72</f>
        <v>0</v>
      </c>
      <c r="AH72" s="203">
        <f t="shared" ref="AH72:AH107" si="3">H72+N72+T72+Z72+AF72</f>
        <v>0</v>
      </c>
    </row>
    <row r="73" spans="1:34" x14ac:dyDescent="0.4">
      <c r="A73" s="16">
        <f>'様式2(一覧)'!A73</f>
        <v>66</v>
      </c>
      <c r="B73" s="73">
        <f>'様式2(一覧)'!B73</f>
        <v>0</v>
      </c>
      <c r="C73" s="120"/>
      <c r="D73" s="121"/>
      <c r="E73" s="121"/>
      <c r="F73" s="121"/>
      <c r="G73" s="194"/>
      <c r="H73" s="196"/>
      <c r="I73" s="159"/>
      <c r="J73" s="121"/>
      <c r="K73" s="121"/>
      <c r="L73" s="121"/>
      <c r="M73" s="194"/>
      <c r="N73" s="196"/>
      <c r="O73" s="159"/>
      <c r="P73" s="121"/>
      <c r="Q73" s="121"/>
      <c r="R73" s="121"/>
      <c r="S73" s="122"/>
      <c r="T73" s="158"/>
      <c r="U73" s="159"/>
      <c r="V73" s="121"/>
      <c r="W73" s="121"/>
      <c r="X73" s="121"/>
      <c r="Y73" s="122"/>
      <c r="Z73" s="158"/>
      <c r="AA73" s="159"/>
      <c r="AB73" s="121"/>
      <c r="AC73" s="121"/>
      <c r="AD73" s="121"/>
      <c r="AE73" s="122"/>
      <c r="AF73" s="158"/>
      <c r="AG73" s="204">
        <f t="shared" si="2"/>
        <v>0</v>
      </c>
      <c r="AH73" s="203">
        <f t="shared" si="3"/>
        <v>0</v>
      </c>
    </row>
    <row r="74" spans="1:34" x14ac:dyDescent="0.4">
      <c r="A74" s="16">
        <f>'様式2(一覧)'!A74</f>
        <v>67</v>
      </c>
      <c r="B74" s="73">
        <f>'様式2(一覧)'!B74</f>
        <v>0</v>
      </c>
      <c r="C74" s="120"/>
      <c r="D74" s="121"/>
      <c r="E74" s="121"/>
      <c r="F74" s="121"/>
      <c r="G74" s="194"/>
      <c r="H74" s="196"/>
      <c r="I74" s="159"/>
      <c r="J74" s="121"/>
      <c r="K74" s="121"/>
      <c r="L74" s="121"/>
      <c r="M74" s="194"/>
      <c r="N74" s="196"/>
      <c r="O74" s="159"/>
      <c r="P74" s="121"/>
      <c r="Q74" s="121"/>
      <c r="R74" s="121"/>
      <c r="S74" s="122"/>
      <c r="T74" s="158"/>
      <c r="U74" s="159"/>
      <c r="V74" s="121"/>
      <c r="W74" s="121"/>
      <c r="X74" s="121"/>
      <c r="Y74" s="122"/>
      <c r="Z74" s="158"/>
      <c r="AA74" s="159"/>
      <c r="AB74" s="121"/>
      <c r="AC74" s="121"/>
      <c r="AD74" s="121"/>
      <c r="AE74" s="122"/>
      <c r="AF74" s="158"/>
      <c r="AG74" s="204">
        <f t="shared" si="2"/>
        <v>0</v>
      </c>
      <c r="AH74" s="203">
        <f t="shared" si="3"/>
        <v>0</v>
      </c>
    </row>
    <row r="75" spans="1:34" x14ac:dyDescent="0.4">
      <c r="A75" s="16">
        <f>'様式2(一覧)'!A75</f>
        <v>68</v>
      </c>
      <c r="B75" s="73">
        <f>'様式2(一覧)'!B75</f>
        <v>0</v>
      </c>
      <c r="C75" s="120"/>
      <c r="D75" s="121"/>
      <c r="E75" s="121"/>
      <c r="F75" s="121"/>
      <c r="G75" s="194"/>
      <c r="H75" s="196"/>
      <c r="I75" s="159"/>
      <c r="J75" s="121"/>
      <c r="K75" s="121"/>
      <c r="L75" s="121"/>
      <c r="M75" s="194"/>
      <c r="N75" s="196"/>
      <c r="O75" s="159"/>
      <c r="P75" s="121"/>
      <c r="Q75" s="121"/>
      <c r="R75" s="121"/>
      <c r="S75" s="122"/>
      <c r="T75" s="158"/>
      <c r="U75" s="159"/>
      <c r="V75" s="121"/>
      <c r="W75" s="121"/>
      <c r="X75" s="121"/>
      <c r="Y75" s="122"/>
      <c r="Z75" s="158"/>
      <c r="AA75" s="159"/>
      <c r="AB75" s="121"/>
      <c r="AC75" s="121"/>
      <c r="AD75" s="121"/>
      <c r="AE75" s="122"/>
      <c r="AF75" s="158"/>
      <c r="AG75" s="204">
        <f t="shared" si="2"/>
        <v>0</v>
      </c>
      <c r="AH75" s="203">
        <f t="shared" si="3"/>
        <v>0</v>
      </c>
    </row>
    <row r="76" spans="1:34" x14ac:dyDescent="0.4">
      <c r="A76" s="16">
        <f>'様式2(一覧)'!A76</f>
        <v>69</v>
      </c>
      <c r="B76" s="73">
        <f>'様式2(一覧)'!B76</f>
        <v>0</v>
      </c>
      <c r="C76" s="120"/>
      <c r="D76" s="121"/>
      <c r="E76" s="121"/>
      <c r="F76" s="121"/>
      <c r="G76" s="194"/>
      <c r="H76" s="196"/>
      <c r="I76" s="159"/>
      <c r="J76" s="121"/>
      <c r="K76" s="121"/>
      <c r="L76" s="121"/>
      <c r="M76" s="194"/>
      <c r="N76" s="196"/>
      <c r="O76" s="159"/>
      <c r="P76" s="121"/>
      <c r="Q76" s="121"/>
      <c r="R76" s="121"/>
      <c r="S76" s="122"/>
      <c r="T76" s="158"/>
      <c r="U76" s="159"/>
      <c r="V76" s="121"/>
      <c r="W76" s="121"/>
      <c r="X76" s="121"/>
      <c r="Y76" s="122"/>
      <c r="Z76" s="158"/>
      <c r="AA76" s="159"/>
      <c r="AB76" s="121"/>
      <c r="AC76" s="121"/>
      <c r="AD76" s="121"/>
      <c r="AE76" s="122"/>
      <c r="AF76" s="158"/>
      <c r="AG76" s="204">
        <f t="shared" si="2"/>
        <v>0</v>
      </c>
      <c r="AH76" s="203">
        <f t="shared" si="3"/>
        <v>0</v>
      </c>
    </row>
    <row r="77" spans="1:34" x14ac:dyDescent="0.4">
      <c r="A77" s="16">
        <f>'様式2(一覧)'!A77</f>
        <v>70</v>
      </c>
      <c r="B77" s="73">
        <f>'様式2(一覧)'!B77</f>
        <v>0</v>
      </c>
      <c r="C77" s="120"/>
      <c r="D77" s="121"/>
      <c r="E77" s="121"/>
      <c r="F77" s="121"/>
      <c r="G77" s="194"/>
      <c r="H77" s="196"/>
      <c r="I77" s="159"/>
      <c r="J77" s="121"/>
      <c r="K77" s="121"/>
      <c r="L77" s="121"/>
      <c r="M77" s="194"/>
      <c r="N77" s="196"/>
      <c r="O77" s="159"/>
      <c r="P77" s="121"/>
      <c r="Q77" s="121"/>
      <c r="R77" s="121"/>
      <c r="S77" s="122"/>
      <c r="T77" s="158"/>
      <c r="U77" s="159"/>
      <c r="V77" s="121"/>
      <c r="W77" s="121"/>
      <c r="X77" s="121"/>
      <c r="Y77" s="122"/>
      <c r="Z77" s="158"/>
      <c r="AA77" s="159"/>
      <c r="AB77" s="121"/>
      <c r="AC77" s="121"/>
      <c r="AD77" s="121"/>
      <c r="AE77" s="122"/>
      <c r="AF77" s="158"/>
      <c r="AG77" s="204">
        <f t="shared" si="2"/>
        <v>0</v>
      </c>
      <c r="AH77" s="203">
        <f t="shared" si="3"/>
        <v>0</v>
      </c>
    </row>
    <row r="78" spans="1:34" x14ac:dyDescent="0.4">
      <c r="A78" s="16">
        <f>'様式2(一覧)'!A78</f>
        <v>71</v>
      </c>
      <c r="B78" s="73">
        <f>'様式2(一覧)'!B78</f>
        <v>0</v>
      </c>
      <c r="C78" s="120"/>
      <c r="D78" s="121"/>
      <c r="E78" s="121"/>
      <c r="F78" s="121"/>
      <c r="G78" s="194"/>
      <c r="H78" s="196"/>
      <c r="I78" s="159"/>
      <c r="J78" s="121"/>
      <c r="K78" s="121"/>
      <c r="L78" s="121"/>
      <c r="M78" s="194"/>
      <c r="N78" s="196"/>
      <c r="O78" s="159"/>
      <c r="P78" s="121"/>
      <c r="Q78" s="121"/>
      <c r="R78" s="121"/>
      <c r="S78" s="122"/>
      <c r="T78" s="158"/>
      <c r="U78" s="159"/>
      <c r="V78" s="121"/>
      <c r="W78" s="121"/>
      <c r="X78" s="121"/>
      <c r="Y78" s="122"/>
      <c r="Z78" s="158"/>
      <c r="AA78" s="159"/>
      <c r="AB78" s="121"/>
      <c r="AC78" s="121"/>
      <c r="AD78" s="121"/>
      <c r="AE78" s="122"/>
      <c r="AF78" s="158"/>
      <c r="AG78" s="204">
        <f t="shared" si="2"/>
        <v>0</v>
      </c>
      <c r="AH78" s="203">
        <f t="shared" si="3"/>
        <v>0</v>
      </c>
    </row>
    <row r="79" spans="1:34" x14ac:dyDescent="0.4">
      <c r="A79" s="16">
        <f>'様式2(一覧)'!A79</f>
        <v>72</v>
      </c>
      <c r="B79" s="73">
        <f>'様式2(一覧)'!B79</f>
        <v>0</v>
      </c>
      <c r="C79" s="120"/>
      <c r="D79" s="121"/>
      <c r="E79" s="121"/>
      <c r="F79" s="121"/>
      <c r="G79" s="194"/>
      <c r="H79" s="196"/>
      <c r="I79" s="159"/>
      <c r="J79" s="121"/>
      <c r="K79" s="121"/>
      <c r="L79" s="121"/>
      <c r="M79" s="194"/>
      <c r="N79" s="196"/>
      <c r="O79" s="159"/>
      <c r="P79" s="121"/>
      <c r="Q79" s="121"/>
      <c r="R79" s="121"/>
      <c r="S79" s="122"/>
      <c r="T79" s="158"/>
      <c r="U79" s="159"/>
      <c r="V79" s="121"/>
      <c r="W79" s="121"/>
      <c r="X79" s="121"/>
      <c r="Y79" s="122"/>
      <c r="Z79" s="158"/>
      <c r="AA79" s="159"/>
      <c r="AB79" s="121"/>
      <c r="AC79" s="121"/>
      <c r="AD79" s="121"/>
      <c r="AE79" s="122"/>
      <c r="AF79" s="158"/>
      <c r="AG79" s="204">
        <f t="shared" si="2"/>
        <v>0</v>
      </c>
      <c r="AH79" s="203">
        <f t="shared" si="3"/>
        <v>0</v>
      </c>
    </row>
    <row r="80" spans="1:34" x14ac:dyDescent="0.4">
      <c r="A80" s="16">
        <f>'様式2(一覧)'!A80</f>
        <v>73</v>
      </c>
      <c r="B80" s="73">
        <f>'様式2(一覧)'!B80</f>
        <v>0</v>
      </c>
      <c r="C80" s="120"/>
      <c r="D80" s="121"/>
      <c r="E80" s="121"/>
      <c r="F80" s="121"/>
      <c r="G80" s="194"/>
      <c r="H80" s="196"/>
      <c r="I80" s="159"/>
      <c r="J80" s="121"/>
      <c r="K80" s="121"/>
      <c r="L80" s="121"/>
      <c r="M80" s="194"/>
      <c r="N80" s="196"/>
      <c r="O80" s="159"/>
      <c r="P80" s="121"/>
      <c r="Q80" s="121"/>
      <c r="R80" s="121"/>
      <c r="S80" s="122"/>
      <c r="T80" s="158"/>
      <c r="U80" s="159"/>
      <c r="V80" s="121"/>
      <c r="W80" s="121"/>
      <c r="X80" s="121"/>
      <c r="Y80" s="122"/>
      <c r="Z80" s="158"/>
      <c r="AA80" s="159"/>
      <c r="AB80" s="121"/>
      <c r="AC80" s="121"/>
      <c r="AD80" s="121"/>
      <c r="AE80" s="122"/>
      <c r="AF80" s="158"/>
      <c r="AG80" s="204">
        <f t="shared" si="2"/>
        <v>0</v>
      </c>
      <c r="AH80" s="203">
        <f t="shared" si="3"/>
        <v>0</v>
      </c>
    </row>
    <row r="81" spans="1:34" x14ac:dyDescent="0.4">
      <c r="A81" s="16">
        <f>'様式2(一覧)'!A81</f>
        <v>74</v>
      </c>
      <c r="B81" s="73">
        <f>'様式2(一覧)'!B81</f>
        <v>0</v>
      </c>
      <c r="C81" s="120"/>
      <c r="D81" s="121"/>
      <c r="E81" s="121"/>
      <c r="F81" s="121"/>
      <c r="G81" s="194"/>
      <c r="H81" s="196"/>
      <c r="I81" s="159"/>
      <c r="J81" s="121"/>
      <c r="K81" s="121"/>
      <c r="L81" s="121"/>
      <c r="M81" s="194"/>
      <c r="N81" s="196"/>
      <c r="O81" s="159"/>
      <c r="P81" s="121"/>
      <c r="Q81" s="121"/>
      <c r="R81" s="121"/>
      <c r="S81" s="122"/>
      <c r="T81" s="158"/>
      <c r="U81" s="159"/>
      <c r="V81" s="121"/>
      <c r="W81" s="121"/>
      <c r="X81" s="121"/>
      <c r="Y81" s="122"/>
      <c r="Z81" s="158"/>
      <c r="AA81" s="159"/>
      <c r="AB81" s="121"/>
      <c r="AC81" s="121"/>
      <c r="AD81" s="121"/>
      <c r="AE81" s="122"/>
      <c r="AF81" s="158"/>
      <c r="AG81" s="204">
        <f t="shared" si="2"/>
        <v>0</v>
      </c>
      <c r="AH81" s="203">
        <f t="shared" si="3"/>
        <v>0</v>
      </c>
    </row>
    <row r="82" spans="1:34" x14ac:dyDescent="0.4">
      <c r="A82" s="16">
        <f>'様式2(一覧)'!A82</f>
        <v>75</v>
      </c>
      <c r="B82" s="73">
        <f>'様式2(一覧)'!B82</f>
        <v>0</v>
      </c>
      <c r="C82" s="120"/>
      <c r="D82" s="121"/>
      <c r="E82" s="121"/>
      <c r="F82" s="121"/>
      <c r="G82" s="194"/>
      <c r="H82" s="196"/>
      <c r="I82" s="159"/>
      <c r="J82" s="121"/>
      <c r="K82" s="121"/>
      <c r="L82" s="121"/>
      <c r="M82" s="194"/>
      <c r="N82" s="196"/>
      <c r="O82" s="159"/>
      <c r="P82" s="121"/>
      <c r="Q82" s="121"/>
      <c r="R82" s="121"/>
      <c r="S82" s="122"/>
      <c r="T82" s="158"/>
      <c r="U82" s="159"/>
      <c r="V82" s="121"/>
      <c r="W82" s="121"/>
      <c r="X82" s="121"/>
      <c r="Y82" s="122"/>
      <c r="Z82" s="158"/>
      <c r="AA82" s="159"/>
      <c r="AB82" s="121"/>
      <c r="AC82" s="121"/>
      <c r="AD82" s="121"/>
      <c r="AE82" s="122"/>
      <c r="AF82" s="158"/>
      <c r="AG82" s="204">
        <f t="shared" si="2"/>
        <v>0</v>
      </c>
      <c r="AH82" s="203">
        <f t="shared" si="3"/>
        <v>0</v>
      </c>
    </row>
    <row r="83" spans="1:34" x14ac:dyDescent="0.4">
      <c r="A83" s="16">
        <f>'様式2(一覧)'!A83</f>
        <v>76</v>
      </c>
      <c r="B83" s="73">
        <f>'様式2(一覧)'!B83</f>
        <v>0</v>
      </c>
      <c r="C83" s="120"/>
      <c r="D83" s="121"/>
      <c r="E83" s="121"/>
      <c r="F83" s="121"/>
      <c r="G83" s="194"/>
      <c r="H83" s="196"/>
      <c r="I83" s="159"/>
      <c r="J83" s="121"/>
      <c r="K83" s="121"/>
      <c r="L83" s="121"/>
      <c r="M83" s="194"/>
      <c r="N83" s="196"/>
      <c r="O83" s="159"/>
      <c r="P83" s="121"/>
      <c r="Q83" s="121"/>
      <c r="R83" s="121"/>
      <c r="S83" s="122"/>
      <c r="T83" s="158"/>
      <c r="U83" s="159"/>
      <c r="V83" s="121"/>
      <c r="W83" s="121"/>
      <c r="X83" s="121"/>
      <c r="Y83" s="122"/>
      <c r="Z83" s="158"/>
      <c r="AA83" s="159"/>
      <c r="AB83" s="121"/>
      <c r="AC83" s="121"/>
      <c r="AD83" s="121"/>
      <c r="AE83" s="122"/>
      <c r="AF83" s="158"/>
      <c r="AG83" s="204">
        <f t="shared" si="2"/>
        <v>0</v>
      </c>
      <c r="AH83" s="203">
        <f t="shared" si="3"/>
        <v>0</v>
      </c>
    </row>
    <row r="84" spans="1:34" x14ac:dyDescent="0.4">
      <c r="A84" s="16">
        <f>'様式2(一覧)'!A84</f>
        <v>77</v>
      </c>
      <c r="B84" s="73">
        <f>'様式2(一覧)'!B84</f>
        <v>0</v>
      </c>
      <c r="C84" s="120"/>
      <c r="D84" s="121"/>
      <c r="E84" s="121"/>
      <c r="F84" s="121"/>
      <c r="G84" s="194"/>
      <c r="H84" s="196"/>
      <c r="I84" s="159"/>
      <c r="J84" s="121"/>
      <c r="K84" s="121"/>
      <c r="L84" s="121"/>
      <c r="M84" s="194"/>
      <c r="N84" s="196"/>
      <c r="O84" s="159"/>
      <c r="P84" s="121"/>
      <c r="Q84" s="121"/>
      <c r="R84" s="121"/>
      <c r="S84" s="122"/>
      <c r="T84" s="158"/>
      <c r="U84" s="159"/>
      <c r="V84" s="121"/>
      <c r="W84" s="121"/>
      <c r="X84" s="121"/>
      <c r="Y84" s="122"/>
      <c r="Z84" s="158"/>
      <c r="AA84" s="159"/>
      <c r="AB84" s="121"/>
      <c r="AC84" s="121"/>
      <c r="AD84" s="121"/>
      <c r="AE84" s="122"/>
      <c r="AF84" s="158"/>
      <c r="AG84" s="204">
        <f t="shared" si="2"/>
        <v>0</v>
      </c>
      <c r="AH84" s="203">
        <f t="shared" si="3"/>
        <v>0</v>
      </c>
    </row>
    <row r="85" spans="1:34" x14ac:dyDescent="0.4">
      <c r="A85" s="16">
        <f>'様式2(一覧)'!A85</f>
        <v>78</v>
      </c>
      <c r="B85" s="73">
        <f>'様式2(一覧)'!B85</f>
        <v>0</v>
      </c>
      <c r="C85" s="120"/>
      <c r="D85" s="121"/>
      <c r="E85" s="121"/>
      <c r="F85" s="121"/>
      <c r="G85" s="194"/>
      <c r="H85" s="196"/>
      <c r="I85" s="159"/>
      <c r="J85" s="121"/>
      <c r="K85" s="121"/>
      <c r="L85" s="121"/>
      <c r="M85" s="194"/>
      <c r="N85" s="196"/>
      <c r="O85" s="159"/>
      <c r="P85" s="121"/>
      <c r="Q85" s="121"/>
      <c r="R85" s="121"/>
      <c r="S85" s="122"/>
      <c r="T85" s="158"/>
      <c r="U85" s="159"/>
      <c r="V85" s="121"/>
      <c r="W85" s="121"/>
      <c r="X85" s="121"/>
      <c r="Y85" s="122"/>
      <c r="Z85" s="158"/>
      <c r="AA85" s="159"/>
      <c r="AB85" s="121"/>
      <c r="AC85" s="121"/>
      <c r="AD85" s="121"/>
      <c r="AE85" s="122"/>
      <c r="AF85" s="158"/>
      <c r="AG85" s="204">
        <f t="shared" si="2"/>
        <v>0</v>
      </c>
      <c r="AH85" s="203">
        <f t="shared" si="3"/>
        <v>0</v>
      </c>
    </row>
    <row r="86" spans="1:34" x14ac:dyDescent="0.4">
      <c r="A86" s="16">
        <f>'様式2(一覧)'!A86</f>
        <v>79</v>
      </c>
      <c r="B86" s="73">
        <f>'様式2(一覧)'!B86</f>
        <v>0</v>
      </c>
      <c r="C86" s="120"/>
      <c r="D86" s="121"/>
      <c r="E86" s="121"/>
      <c r="F86" s="121"/>
      <c r="G86" s="194"/>
      <c r="H86" s="196"/>
      <c r="I86" s="159"/>
      <c r="J86" s="121"/>
      <c r="K86" s="121"/>
      <c r="L86" s="121"/>
      <c r="M86" s="194"/>
      <c r="N86" s="196"/>
      <c r="O86" s="159"/>
      <c r="P86" s="121"/>
      <c r="Q86" s="121"/>
      <c r="R86" s="121"/>
      <c r="S86" s="122"/>
      <c r="T86" s="158"/>
      <c r="U86" s="159"/>
      <c r="V86" s="121"/>
      <c r="W86" s="121"/>
      <c r="X86" s="121"/>
      <c r="Y86" s="122"/>
      <c r="Z86" s="158"/>
      <c r="AA86" s="159"/>
      <c r="AB86" s="121"/>
      <c r="AC86" s="121"/>
      <c r="AD86" s="121"/>
      <c r="AE86" s="122"/>
      <c r="AF86" s="158"/>
      <c r="AG86" s="204">
        <f t="shared" si="2"/>
        <v>0</v>
      </c>
      <c r="AH86" s="203">
        <f t="shared" si="3"/>
        <v>0</v>
      </c>
    </row>
    <row r="87" spans="1:34" x14ac:dyDescent="0.4">
      <c r="A87" s="16">
        <f>'様式2(一覧)'!A87</f>
        <v>80</v>
      </c>
      <c r="B87" s="73">
        <f>'様式2(一覧)'!B87</f>
        <v>0</v>
      </c>
      <c r="C87" s="120"/>
      <c r="D87" s="121"/>
      <c r="E87" s="121"/>
      <c r="F87" s="121"/>
      <c r="G87" s="194"/>
      <c r="H87" s="196"/>
      <c r="I87" s="159"/>
      <c r="J87" s="121"/>
      <c r="K87" s="121"/>
      <c r="L87" s="121"/>
      <c r="M87" s="194"/>
      <c r="N87" s="196"/>
      <c r="O87" s="159"/>
      <c r="P87" s="121"/>
      <c r="Q87" s="121"/>
      <c r="R87" s="121"/>
      <c r="S87" s="122"/>
      <c r="T87" s="158"/>
      <c r="U87" s="159"/>
      <c r="V87" s="121"/>
      <c r="W87" s="121"/>
      <c r="X87" s="121"/>
      <c r="Y87" s="122"/>
      <c r="Z87" s="158"/>
      <c r="AA87" s="159"/>
      <c r="AB87" s="121"/>
      <c r="AC87" s="121"/>
      <c r="AD87" s="121"/>
      <c r="AE87" s="122"/>
      <c r="AF87" s="158"/>
      <c r="AG87" s="204">
        <f t="shared" si="2"/>
        <v>0</v>
      </c>
      <c r="AH87" s="203">
        <f t="shared" si="3"/>
        <v>0</v>
      </c>
    </row>
    <row r="88" spans="1:34" x14ac:dyDescent="0.4">
      <c r="A88" s="16">
        <f>'様式2(一覧)'!A88</f>
        <v>81</v>
      </c>
      <c r="B88" s="73">
        <f>'様式2(一覧)'!B88</f>
        <v>0</v>
      </c>
      <c r="C88" s="120"/>
      <c r="D88" s="121"/>
      <c r="E88" s="121"/>
      <c r="F88" s="121"/>
      <c r="G88" s="194"/>
      <c r="H88" s="196"/>
      <c r="I88" s="159"/>
      <c r="J88" s="121"/>
      <c r="K88" s="121"/>
      <c r="L88" s="121"/>
      <c r="M88" s="194"/>
      <c r="N88" s="196"/>
      <c r="O88" s="159"/>
      <c r="P88" s="121"/>
      <c r="Q88" s="121"/>
      <c r="R88" s="121"/>
      <c r="S88" s="122"/>
      <c r="T88" s="158"/>
      <c r="U88" s="159"/>
      <c r="V88" s="121"/>
      <c r="W88" s="121"/>
      <c r="X88" s="121"/>
      <c r="Y88" s="122"/>
      <c r="Z88" s="158"/>
      <c r="AA88" s="159"/>
      <c r="AB88" s="121"/>
      <c r="AC88" s="121"/>
      <c r="AD88" s="121"/>
      <c r="AE88" s="122"/>
      <c r="AF88" s="158"/>
      <c r="AG88" s="204">
        <f t="shared" si="2"/>
        <v>0</v>
      </c>
      <c r="AH88" s="203">
        <f t="shared" si="3"/>
        <v>0</v>
      </c>
    </row>
    <row r="89" spans="1:34" x14ac:dyDescent="0.4">
      <c r="A89" s="16">
        <f>'様式2(一覧)'!A89</f>
        <v>82</v>
      </c>
      <c r="B89" s="73">
        <f>'様式2(一覧)'!B89</f>
        <v>0</v>
      </c>
      <c r="C89" s="120"/>
      <c r="D89" s="121"/>
      <c r="E89" s="121"/>
      <c r="F89" s="121"/>
      <c r="G89" s="194"/>
      <c r="H89" s="196"/>
      <c r="I89" s="159"/>
      <c r="J89" s="121"/>
      <c r="K89" s="121"/>
      <c r="L89" s="121"/>
      <c r="M89" s="194"/>
      <c r="N89" s="196"/>
      <c r="O89" s="159"/>
      <c r="P89" s="121"/>
      <c r="Q89" s="121"/>
      <c r="R89" s="121"/>
      <c r="S89" s="122"/>
      <c r="T89" s="158"/>
      <c r="U89" s="159"/>
      <c r="V89" s="121"/>
      <c r="W89" s="121"/>
      <c r="X89" s="121"/>
      <c r="Y89" s="122"/>
      <c r="Z89" s="158"/>
      <c r="AA89" s="159"/>
      <c r="AB89" s="121"/>
      <c r="AC89" s="121"/>
      <c r="AD89" s="121"/>
      <c r="AE89" s="122"/>
      <c r="AF89" s="158"/>
      <c r="AG89" s="204">
        <f t="shared" si="2"/>
        <v>0</v>
      </c>
      <c r="AH89" s="203">
        <f t="shared" si="3"/>
        <v>0</v>
      </c>
    </row>
    <row r="90" spans="1:34" x14ac:dyDescent="0.4">
      <c r="A90" s="16">
        <f>'様式2(一覧)'!A90</f>
        <v>83</v>
      </c>
      <c r="B90" s="73">
        <f>'様式2(一覧)'!B90</f>
        <v>0</v>
      </c>
      <c r="C90" s="120"/>
      <c r="D90" s="121"/>
      <c r="E90" s="121"/>
      <c r="F90" s="121"/>
      <c r="G90" s="194"/>
      <c r="H90" s="196"/>
      <c r="I90" s="159"/>
      <c r="J90" s="121"/>
      <c r="K90" s="121"/>
      <c r="L90" s="121"/>
      <c r="M90" s="194"/>
      <c r="N90" s="196"/>
      <c r="O90" s="159"/>
      <c r="P90" s="121"/>
      <c r="Q90" s="121"/>
      <c r="R90" s="121"/>
      <c r="S90" s="122"/>
      <c r="T90" s="158"/>
      <c r="U90" s="159"/>
      <c r="V90" s="121"/>
      <c r="W90" s="121"/>
      <c r="X90" s="121"/>
      <c r="Y90" s="122"/>
      <c r="Z90" s="158"/>
      <c r="AA90" s="159"/>
      <c r="AB90" s="121"/>
      <c r="AC90" s="121"/>
      <c r="AD90" s="121"/>
      <c r="AE90" s="122"/>
      <c r="AF90" s="158"/>
      <c r="AG90" s="204">
        <f t="shared" si="2"/>
        <v>0</v>
      </c>
      <c r="AH90" s="203">
        <f t="shared" si="3"/>
        <v>0</v>
      </c>
    </row>
    <row r="91" spans="1:34" x14ac:dyDescent="0.4">
      <c r="A91" s="16">
        <f>'様式2(一覧)'!A91</f>
        <v>84</v>
      </c>
      <c r="B91" s="73">
        <f>'様式2(一覧)'!B91</f>
        <v>0</v>
      </c>
      <c r="C91" s="120"/>
      <c r="D91" s="121"/>
      <c r="E91" s="121"/>
      <c r="F91" s="121"/>
      <c r="G91" s="194"/>
      <c r="H91" s="196"/>
      <c r="I91" s="159"/>
      <c r="J91" s="121"/>
      <c r="K91" s="121"/>
      <c r="L91" s="121"/>
      <c r="M91" s="194"/>
      <c r="N91" s="196"/>
      <c r="O91" s="159"/>
      <c r="P91" s="121"/>
      <c r="Q91" s="121"/>
      <c r="R91" s="121"/>
      <c r="S91" s="122"/>
      <c r="T91" s="158"/>
      <c r="U91" s="159"/>
      <c r="V91" s="121"/>
      <c r="W91" s="121"/>
      <c r="X91" s="121"/>
      <c r="Y91" s="122"/>
      <c r="Z91" s="158"/>
      <c r="AA91" s="159"/>
      <c r="AB91" s="121"/>
      <c r="AC91" s="121"/>
      <c r="AD91" s="121"/>
      <c r="AE91" s="122"/>
      <c r="AF91" s="158"/>
      <c r="AG91" s="204">
        <f t="shared" si="2"/>
        <v>0</v>
      </c>
      <c r="AH91" s="203">
        <f t="shared" si="3"/>
        <v>0</v>
      </c>
    </row>
    <row r="92" spans="1:34" x14ac:dyDescent="0.4">
      <c r="A92" s="16">
        <f>'様式2(一覧)'!A92</f>
        <v>85</v>
      </c>
      <c r="B92" s="73">
        <f>'様式2(一覧)'!B92</f>
        <v>0</v>
      </c>
      <c r="C92" s="120"/>
      <c r="D92" s="121"/>
      <c r="E92" s="121"/>
      <c r="F92" s="121"/>
      <c r="G92" s="194"/>
      <c r="H92" s="196"/>
      <c r="I92" s="159"/>
      <c r="J92" s="121"/>
      <c r="K92" s="121"/>
      <c r="L92" s="121"/>
      <c r="M92" s="194"/>
      <c r="N92" s="196"/>
      <c r="O92" s="159"/>
      <c r="P92" s="121"/>
      <c r="Q92" s="121"/>
      <c r="R92" s="121"/>
      <c r="S92" s="122"/>
      <c r="T92" s="158"/>
      <c r="U92" s="159"/>
      <c r="V92" s="121"/>
      <c r="W92" s="121"/>
      <c r="X92" s="121"/>
      <c r="Y92" s="122"/>
      <c r="Z92" s="158"/>
      <c r="AA92" s="159"/>
      <c r="AB92" s="121"/>
      <c r="AC92" s="121"/>
      <c r="AD92" s="121"/>
      <c r="AE92" s="122"/>
      <c r="AF92" s="158"/>
      <c r="AG92" s="204">
        <f t="shared" si="2"/>
        <v>0</v>
      </c>
      <c r="AH92" s="203">
        <f t="shared" si="3"/>
        <v>0</v>
      </c>
    </row>
    <row r="93" spans="1:34" x14ac:dyDescent="0.4">
      <c r="A93" s="16">
        <f>'様式2(一覧)'!A93</f>
        <v>86</v>
      </c>
      <c r="B93" s="73">
        <f>'様式2(一覧)'!B93</f>
        <v>0</v>
      </c>
      <c r="C93" s="120"/>
      <c r="D93" s="121"/>
      <c r="E93" s="121"/>
      <c r="F93" s="121"/>
      <c r="G93" s="194"/>
      <c r="H93" s="196"/>
      <c r="I93" s="159"/>
      <c r="J93" s="121"/>
      <c r="K93" s="121"/>
      <c r="L93" s="121"/>
      <c r="M93" s="194"/>
      <c r="N93" s="196"/>
      <c r="O93" s="159"/>
      <c r="P93" s="121"/>
      <c r="Q93" s="121"/>
      <c r="R93" s="121"/>
      <c r="S93" s="122"/>
      <c r="T93" s="158"/>
      <c r="U93" s="159"/>
      <c r="V93" s="121"/>
      <c r="W93" s="121"/>
      <c r="X93" s="121"/>
      <c r="Y93" s="122"/>
      <c r="Z93" s="158"/>
      <c r="AA93" s="159"/>
      <c r="AB93" s="121"/>
      <c r="AC93" s="121"/>
      <c r="AD93" s="121"/>
      <c r="AE93" s="122"/>
      <c r="AF93" s="158"/>
      <c r="AG93" s="204">
        <f t="shared" si="2"/>
        <v>0</v>
      </c>
      <c r="AH93" s="203">
        <f t="shared" si="3"/>
        <v>0</v>
      </c>
    </row>
    <row r="94" spans="1:34" x14ac:dyDescent="0.4">
      <c r="A94" s="16">
        <f>'様式2(一覧)'!A94</f>
        <v>87</v>
      </c>
      <c r="B94" s="73">
        <f>'様式2(一覧)'!B94</f>
        <v>0</v>
      </c>
      <c r="C94" s="120"/>
      <c r="D94" s="121"/>
      <c r="E94" s="121"/>
      <c r="F94" s="121"/>
      <c r="G94" s="194"/>
      <c r="H94" s="196"/>
      <c r="I94" s="159"/>
      <c r="J94" s="121"/>
      <c r="K94" s="121"/>
      <c r="L94" s="121"/>
      <c r="M94" s="194"/>
      <c r="N94" s="196"/>
      <c r="O94" s="159"/>
      <c r="P94" s="121"/>
      <c r="Q94" s="121"/>
      <c r="R94" s="121"/>
      <c r="S94" s="122"/>
      <c r="T94" s="158"/>
      <c r="U94" s="159"/>
      <c r="V94" s="121"/>
      <c r="W94" s="121"/>
      <c r="X94" s="121"/>
      <c r="Y94" s="122"/>
      <c r="Z94" s="158"/>
      <c r="AA94" s="159"/>
      <c r="AB94" s="121"/>
      <c r="AC94" s="121"/>
      <c r="AD94" s="121"/>
      <c r="AE94" s="122"/>
      <c r="AF94" s="158"/>
      <c r="AG94" s="204">
        <f t="shared" si="2"/>
        <v>0</v>
      </c>
      <c r="AH94" s="203">
        <f t="shared" si="3"/>
        <v>0</v>
      </c>
    </row>
    <row r="95" spans="1:34" x14ac:dyDescent="0.4">
      <c r="A95" s="16">
        <f>'様式2(一覧)'!A95</f>
        <v>88</v>
      </c>
      <c r="B95" s="73">
        <f>'様式2(一覧)'!B95</f>
        <v>0</v>
      </c>
      <c r="C95" s="120"/>
      <c r="D95" s="121"/>
      <c r="E95" s="121"/>
      <c r="F95" s="121"/>
      <c r="G95" s="194"/>
      <c r="H95" s="196"/>
      <c r="I95" s="159"/>
      <c r="J95" s="121"/>
      <c r="K95" s="121"/>
      <c r="L95" s="121"/>
      <c r="M95" s="194"/>
      <c r="N95" s="196"/>
      <c r="O95" s="159"/>
      <c r="P95" s="121"/>
      <c r="Q95" s="121"/>
      <c r="R95" s="121"/>
      <c r="S95" s="122"/>
      <c r="T95" s="158"/>
      <c r="U95" s="159"/>
      <c r="V95" s="121"/>
      <c r="W95" s="121"/>
      <c r="X95" s="121"/>
      <c r="Y95" s="122"/>
      <c r="Z95" s="158"/>
      <c r="AA95" s="159"/>
      <c r="AB95" s="121"/>
      <c r="AC95" s="121"/>
      <c r="AD95" s="121"/>
      <c r="AE95" s="122"/>
      <c r="AF95" s="158"/>
      <c r="AG95" s="204">
        <f t="shared" si="2"/>
        <v>0</v>
      </c>
      <c r="AH95" s="203">
        <f t="shared" si="3"/>
        <v>0</v>
      </c>
    </row>
    <row r="96" spans="1:34" x14ac:dyDescent="0.4">
      <c r="A96" s="16">
        <f>'様式2(一覧)'!A96</f>
        <v>89</v>
      </c>
      <c r="B96" s="73">
        <f>'様式2(一覧)'!B96</f>
        <v>0</v>
      </c>
      <c r="C96" s="120"/>
      <c r="D96" s="121"/>
      <c r="E96" s="121"/>
      <c r="F96" s="121"/>
      <c r="G96" s="194"/>
      <c r="H96" s="196"/>
      <c r="I96" s="159"/>
      <c r="J96" s="121"/>
      <c r="K96" s="121"/>
      <c r="L96" s="121"/>
      <c r="M96" s="194"/>
      <c r="N96" s="196"/>
      <c r="O96" s="159"/>
      <c r="P96" s="121"/>
      <c r="Q96" s="121"/>
      <c r="R96" s="121"/>
      <c r="S96" s="122"/>
      <c r="T96" s="158"/>
      <c r="U96" s="159"/>
      <c r="V96" s="121"/>
      <c r="W96" s="121"/>
      <c r="X96" s="121"/>
      <c r="Y96" s="122"/>
      <c r="Z96" s="158"/>
      <c r="AA96" s="159"/>
      <c r="AB96" s="121"/>
      <c r="AC96" s="121"/>
      <c r="AD96" s="121"/>
      <c r="AE96" s="122"/>
      <c r="AF96" s="158"/>
      <c r="AG96" s="204">
        <f t="shared" si="2"/>
        <v>0</v>
      </c>
      <c r="AH96" s="203">
        <f t="shared" si="3"/>
        <v>0</v>
      </c>
    </row>
    <row r="97" spans="1:36" x14ac:dyDescent="0.4">
      <c r="A97" s="16">
        <f>'様式2(一覧)'!A97</f>
        <v>90</v>
      </c>
      <c r="B97" s="73">
        <f>'様式2(一覧)'!B97</f>
        <v>0</v>
      </c>
      <c r="C97" s="120"/>
      <c r="D97" s="121"/>
      <c r="E97" s="121"/>
      <c r="F97" s="121"/>
      <c r="G97" s="194"/>
      <c r="H97" s="196"/>
      <c r="I97" s="159"/>
      <c r="J97" s="121"/>
      <c r="K97" s="121"/>
      <c r="L97" s="121"/>
      <c r="M97" s="194"/>
      <c r="N97" s="196"/>
      <c r="O97" s="159"/>
      <c r="P97" s="121"/>
      <c r="Q97" s="121"/>
      <c r="R97" s="121"/>
      <c r="S97" s="122"/>
      <c r="T97" s="158"/>
      <c r="U97" s="159"/>
      <c r="V97" s="121"/>
      <c r="W97" s="121"/>
      <c r="X97" s="121"/>
      <c r="Y97" s="122"/>
      <c r="Z97" s="158"/>
      <c r="AA97" s="159"/>
      <c r="AB97" s="121"/>
      <c r="AC97" s="121"/>
      <c r="AD97" s="121"/>
      <c r="AE97" s="122"/>
      <c r="AF97" s="158"/>
      <c r="AG97" s="204">
        <f t="shared" si="2"/>
        <v>0</v>
      </c>
      <c r="AH97" s="203">
        <f t="shared" si="3"/>
        <v>0</v>
      </c>
    </row>
    <row r="98" spans="1:36" x14ac:dyDescent="0.4">
      <c r="A98" s="16">
        <f>'様式2(一覧)'!A98</f>
        <v>91</v>
      </c>
      <c r="B98" s="73">
        <f>'様式2(一覧)'!B98</f>
        <v>0</v>
      </c>
      <c r="C98" s="120"/>
      <c r="D98" s="121"/>
      <c r="E98" s="121"/>
      <c r="F98" s="121"/>
      <c r="G98" s="194"/>
      <c r="H98" s="196"/>
      <c r="I98" s="159"/>
      <c r="J98" s="121"/>
      <c r="K98" s="121"/>
      <c r="L98" s="121"/>
      <c r="M98" s="194"/>
      <c r="N98" s="196"/>
      <c r="O98" s="159"/>
      <c r="P98" s="121"/>
      <c r="Q98" s="121"/>
      <c r="R98" s="121"/>
      <c r="S98" s="122"/>
      <c r="T98" s="158"/>
      <c r="U98" s="159"/>
      <c r="V98" s="121"/>
      <c r="W98" s="121"/>
      <c r="X98" s="121"/>
      <c r="Y98" s="122"/>
      <c r="Z98" s="158"/>
      <c r="AA98" s="159"/>
      <c r="AB98" s="121"/>
      <c r="AC98" s="121"/>
      <c r="AD98" s="121"/>
      <c r="AE98" s="122"/>
      <c r="AF98" s="158"/>
      <c r="AG98" s="204">
        <f t="shared" si="2"/>
        <v>0</v>
      </c>
      <c r="AH98" s="203">
        <f t="shared" si="3"/>
        <v>0</v>
      </c>
    </row>
    <row r="99" spans="1:36" x14ac:dyDescent="0.4">
      <c r="A99" s="16">
        <f>'様式2(一覧)'!A99</f>
        <v>92</v>
      </c>
      <c r="B99" s="73">
        <f>'様式2(一覧)'!B99</f>
        <v>0</v>
      </c>
      <c r="C99" s="120"/>
      <c r="D99" s="121"/>
      <c r="E99" s="121"/>
      <c r="F99" s="121"/>
      <c r="G99" s="194"/>
      <c r="H99" s="196"/>
      <c r="I99" s="159"/>
      <c r="J99" s="121"/>
      <c r="K99" s="121"/>
      <c r="L99" s="121"/>
      <c r="M99" s="194"/>
      <c r="N99" s="196"/>
      <c r="O99" s="159"/>
      <c r="P99" s="121"/>
      <c r="Q99" s="121"/>
      <c r="R99" s="121"/>
      <c r="S99" s="122"/>
      <c r="T99" s="158"/>
      <c r="U99" s="159"/>
      <c r="V99" s="121"/>
      <c r="W99" s="121"/>
      <c r="X99" s="121"/>
      <c r="Y99" s="122"/>
      <c r="Z99" s="158"/>
      <c r="AA99" s="159"/>
      <c r="AB99" s="121"/>
      <c r="AC99" s="121"/>
      <c r="AD99" s="121"/>
      <c r="AE99" s="122"/>
      <c r="AF99" s="158"/>
      <c r="AG99" s="204">
        <f t="shared" si="2"/>
        <v>0</v>
      </c>
      <c r="AH99" s="203">
        <f t="shared" si="3"/>
        <v>0</v>
      </c>
    </row>
    <row r="100" spans="1:36" x14ac:dyDescent="0.4">
      <c r="A100" s="16">
        <f>'様式2(一覧)'!A100</f>
        <v>93</v>
      </c>
      <c r="B100" s="73">
        <f>'様式2(一覧)'!B100</f>
        <v>0</v>
      </c>
      <c r="C100" s="120"/>
      <c r="D100" s="121"/>
      <c r="E100" s="121"/>
      <c r="F100" s="121"/>
      <c r="G100" s="194"/>
      <c r="H100" s="196"/>
      <c r="I100" s="159"/>
      <c r="J100" s="121"/>
      <c r="K100" s="121"/>
      <c r="L100" s="121"/>
      <c r="M100" s="194"/>
      <c r="N100" s="196"/>
      <c r="O100" s="159"/>
      <c r="P100" s="121"/>
      <c r="Q100" s="121"/>
      <c r="R100" s="121"/>
      <c r="S100" s="122"/>
      <c r="T100" s="158"/>
      <c r="U100" s="159"/>
      <c r="V100" s="121"/>
      <c r="W100" s="121"/>
      <c r="X100" s="121"/>
      <c r="Y100" s="122"/>
      <c r="Z100" s="158"/>
      <c r="AA100" s="159"/>
      <c r="AB100" s="121"/>
      <c r="AC100" s="121"/>
      <c r="AD100" s="121"/>
      <c r="AE100" s="122"/>
      <c r="AF100" s="158"/>
      <c r="AG100" s="204">
        <f t="shared" si="2"/>
        <v>0</v>
      </c>
      <c r="AH100" s="203">
        <f t="shared" si="3"/>
        <v>0</v>
      </c>
    </row>
    <row r="101" spans="1:36" x14ac:dyDescent="0.4">
      <c r="A101" s="16">
        <f>'様式2(一覧)'!A101</f>
        <v>94</v>
      </c>
      <c r="B101" s="73">
        <f>'様式2(一覧)'!B101</f>
        <v>0</v>
      </c>
      <c r="C101" s="120"/>
      <c r="D101" s="121"/>
      <c r="E101" s="121"/>
      <c r="F101" s="121"/>
      <c r="G101" s="194"/>
      <c r="H101" s="196"/>
      <c r="I101" s="159"/>
      <c r="J101" s="121"/>
      <c r="K101" s="121"/>
      <c r="L101" s="121"/>
      <c r="M101" s="194"/>
      <c r="N101" s="196"/>
      <c r="O101" s="159"/>
      <c r="P101" s="121"/>
      <c r="Q101" s="121"/>
      <c r="R101" s="121"/>
      <c r="S101" s="122"/>
      <c r="T101" s="158"/>
      <c r="U101" s="159"/>
      <c r="V101" s="121"/>
      <c r="W101" s="121"/>
      <c r="X101" s="121"/>
      <c r="Y101" s="122"/>
      <c r="Z101" s="158"/>
      <c r="AA101" s="159"/>
      <c r="AB101" s="121"/>
      <c r="AC101" s="121"/>
      <c r="AD101" s="121"/>
      <c r="AE101" s="122"/>
      <c r="AF101" s="158"/>
      <c r="AG101" s="204">
        <f t="shared" si="2"/>
        <v>0</v>
      </c>
      <c r="AH101" s="203">
        <f t="shared" si="3"/>
        <v>0</v>
      </c>
    </row>
    <row r="102" spans="1:36" x14ac:dyDescent="0.4">
      <c r="A102" s="16">
        <f>'様式2(一覧)'!A102</f>
        <v>95</v>
      </c>
      <c r="B102" s="73">
        <f>'様式2(一覧)'!B102</f>
        <v>0</v>
      </c>
      <c r="C102" s="120"/>
      <c r="D102" s="121"/>
      <c r="E102" s="121"/>
      <c r="F102" s="121"/>
      <c r="G102" s="194"/>
      <c r="H102" s="196"/>
      <c r="I102" s="159"/>
      <c r="J102" s="121"/>
      <c r="K102" s="121"/>
      <c r="L102" s="121"/>
      <c r="M102" s="194"/>
      <c r="N102" s="196"/>
      <c r="O102" s="159"/>
      <c r="P102" s="121"/>
      <c r="Q102" s="121"/>
      <c r="R102" s="121"/>
      <c r="S102" s="122"/>
      <c r="T102" s="158"/>
      <c r="U102" s="159"/>
      <c r="V102" s="121"/>
      <c r="W102" s="121"/>
      <c r="X102" s="121"/>
      <c r="Y102" s="122"/>
      <c r="Z102" s="158"/>
      <c r="AA102" s="159"/>
      <c r="AB102" s="121"/>
      <c r="AC102" s="121"/>
      <c r="AD102" s="121"/>
      <c r="AE102" s="122"/>
      <c r="AF102" s="158"/>
      <c r="AG102" s="204">
        <f t="shared" si="2"/>
        <v>0</v>
      </c>
      <c r="AH102" s="203">
        <f t="shared" si="3"/>
        <v>0</v>
      </c>
    </row>
    <row r="103" spans="1:36" x14ac:dyDescent="0.4">
      <c r="A103" s="16">
        <f>'様式2(一覧)'!A103</f>
        <v>96</v>
      </c>
      <c r="B103" s="73">
        <f>'様式2(一覧)'!B103</f>
        <v>0</v>
      </c>
      <c r="C103" s="120"/>
      <c r="D103" s="121"/>
      <c r="E103" s="121"/>
      <c r="F103" s="121"/>
      <c r="G103" s="194"/>
      <c r="H103" s="196"/>
      <c r="I103" s="159"/>
      <c r="J103" s="121"/>
      <c r="K103" s="121"/>
      <c r="L103" s="121"/>
      <c r="M103" s="194"/>
      <c r="N103" s="196"/>
      <c r="O103" s="159"/>
      <c r="P103" s="121"/>
      <c r="Q103" s="121"/>
      <c r="R103" s="121"/>
      <c r="S103" s="122"/>
      <c r="T103" s="158"/>
      <c r="U103" s="159"/>
      <c r="V103" s="121"/>
      <c r="W103" s="121"/>
      <c r="X103" s="121"/>
      <c r="Y103" s="122"/>
      <c r="Z103" s="158"/>
      <c r="AA103" s="159"/>
      <c r="AB103" s="121"/>
      <c r="AC103" s="121"/>
      <c r="AD103" s="121"/>
      <c r="AE103" s="122"/>
      <c r="AF103" s="158"/>
      <c r="AG103" s="204">
        <f t="shared" si="2"/>
        <v>0</v>
      </c>
      <c r="AH103" s="203">
        <f t="shared" si="3"/>
        <v>0</v>
      </c>
    </row>
    <row r="104" spans="1:36" x14ac:dyDescent="0.4">
      <c r="A104" s="16">
        <f>'様式2(一覧)'!A104</f>
        <v>97</v>
      </c>
      <c r="B104" s="73">
        <f>'様式2(一覧)'!B104</f>
        <v>0</v>
      </c>
      <c r="C104" s="120"/>
      <c r="D104" s="121"/>
      <c r="E104" s="121"/>
      <c r="F104" s="121"/>
      <c r="G104" s="194"/>
      <c r="H104" s="196"/>
      <c r="I104" s="159"/>
      <c r="J104" s="121"/>
      <c r="K104" s="121"/>
      <c r="L104" s="121"/>
      <c r="M104" s="194"/>
      <c r="N104" s="196"/>
      <c r="O104" s="159"/>
      <c r="P104" s="121"/>
      <c r="Q104" s="121"/>
      <c r="R104" s="121"/>
      <c r="S104" s="122"/>
      <c r="T104" s="158"/>
      <c r="U104" s="159"/>
      <c r="V104" s="121"/>
      <c r="W104" s="121"/>
      <c r="X104" s="121"/>
      <c r="Y104" s="122"/>
      <c r="Z104" s="158"/>
      <c r="AA104" s="159"/>
      <c r="AB104" s="121"/>
      <c r="AC104" s="121"/>
      <c r="AD104" s="121"/>
      <c r="AE104" s="122"/>
      <c r="AF104" s="158"/>
      <c r="AG104" s="204">
        <f t="shared" si="2"/>
        <v>0</v>
      </c>
      <c r="AH104" s="203">
        <f t="shared" si="3"/>
        <v>0</v>
      </c>
    </row>
    <row r="105" spans="1:36" x14ac:dyDescent="0.4">
      <c r="A105" s="16">
        <f>'様式2(一覧)'!A105</f>
        <v>98</v>
      </c>
      <c r="B105" s="73">
        <f>'様式2(一覧)'!B105</f>
        <v>0</v>
      </c>
      <c r="C105" s="120"/>
      <c r="D105" s="121"/>
      <c r="E105" s="121"/>
      <c r="F105" s="121"/>
      <c r="G105" s="194"/>
      <c r="H105" s="196"/>
      <c r="I105" s="159"/>
      <c r="J105" s="121"/>
      <c r="K105" s="121"/>
      <c r="L105" s="121"/>
      <c r="M105" s="194"/>
      <c r="N105" s="196"/>
      <c r="O105" s="159"/>
      <c r="P105" s="121"/>
      <c r="Q105" s="121"/>
      <c r="R105" s="121"/>
      <c r="S105" s="122"/>
      <c r="T105" s="158"/>
      <c r="U105" s="159"/>
      <c r="V105" s="121"/>
      <c r="W105" s="121"/>
      <c r="X105" s="121"/>
      <c r="Y105" s="122"/>
      <c r="Z105" s="158"/>
      <c r="AA105" s="159"/>
      <c r="AB105" s="121"/>
      <c r="AC105" s="121"/>
      <c r="AD105" s="121"/>
      <c r="AE105" s="122"/>
      <c r="AF105" s="158"/>
      <c r="AG105" s="204">
        <f t="shared" si="2"/>
        <v>0</v>
      </c>
      <c r="AH105" s="203">
        <f t="shared" si="3"/>
        <v>0</v>
      </c>
    </row>
    <row r="106" spans="1:36" x14ac:dyDescent="0.4">
      <c r="A106" s="16">
        <f>'様式2(一覧)'!A106</f>
        <v>99</v>
      </c>
      <c r="B106" s="73">
        <f>'様式2(一覧)'!B106</f>
        <v>0</v>
      </c>
      <c r="C106" s="120"/>
      <c r="D106" s="121"/>
      <c r="E106" s="121"/>
      <c r="F106" s="121"/>
      <c r="G106" s="194"/>
      <c r="H106" s="196"/>
      <c r="I106" s="159"/>
      <c r="J106" s="121"/>
      <c r="K106" s="121"/>
      <c r="L106" s="121"/>
      <c r="M106" s="194"/>
      <c r="N106" s="196"/>
      <c r="O106" s="159"/>
      <c r="P106" s="121"/>
      <c r="Q106" s="121"/>
      <c r="R106" s="121"/>
      <c r="S106" s="122"/>
      <c r="T106" s="158"/>
      <c r="U106" s="159"/>
      <c r="V106" s="121"/>
      <c r="W106" s="121"/>
      <c r="X106" s="121"/>
      <c r="Y106" s="122"/>
      <c r="Z106" s="158"/>
      <c r="AA106" s="159"/>
      <c r="AB106" s="121"/>
      <c r="AC106" s="121"/>
      <c r="AD106" s="121"/>
      <c r="AE106" s="122"/>
      <c r="AF106" s="158"/>
      <c r="AG106" s="204">
        <f t="shared" si="2"/>
        <v>0</v>
      </c>
      <c r="AH106" s="203">
        <f t="shared" si="3"/>
        <v>0</v>
      </c>
    </row>
    <row r="107" spans="1:36" ht="19.5" thickBot="1" x14ac:dyDescent="0.45">
      <c r="A107" s="41">
        <f>'様式2(一覧)'!A107</f>
        <v>100</v>
      </c>
      <c r="B107" s="42">
        <f>'様式2(一覧)'!B107</f>
        <v>0</v>
      </c>
      <c r="C107" s="142"/>
      <c r="D107" s="143"/>
      <c r="E107" s="143"/>
      <c r="F107" s="143"/>
      <c r="G107" s="197"/>
      <c r="H107" s="198"/>
      <c r="I107" s="161"/>
      <c r="J107" s="143"/>
      <c r="K107" s="143"/>
      <c r="L107" s="143"/>
      <c r="M107" s="197"/>
      <c r="N107" s="201"/>
      <c r="O107" s="146"/>
      <c r="P107" s="143"/>
      <c r="Q107" s="143"/>
      <c r="R107" s="143"/>
      <c r="S107" s="144"/>
      <c r="T107" s="160"/>
      <c r="U107" s="161"/>
      <c r="V107" s="143"/>
      <c r="W107" s="143"/>
      <c r="X107" s="143"/>
      <c r="Y107" s="144"/>
      <c r="Z107" s="160"/>
      <c r="AA107" s="161"/>
      <c r="AB107" s="143"/>
      <c r="AC107" s="143"/>
      <c r="AD107" s="143"/>
      <c r="AE107" s="144"/>
      <c r="AF107" s="145"/>
      <c r="AG107" s="205">
        <f t="shared" si="2"/>
        <v>0</v>
      </c>
      <c r="AH107" s="206">
        <f t="shared" si="3"/>
        <v>0</v>
      </c>
    </row>
    <row r="109" spans="1:36" x14ac:dyDescent="0.4">
      <c r="A109" s="82" t="s">
        <v>72</v>
      </c>
      <c r="B109" s="58"/>
      <c r="G109" s="81"/>
      <c r="H109" s="81"/>
      <c r="M109" s="81"/>
      <c r="N109" s="81"/>
      <c r="S109" s="81"/>
      <c r="T109" s="81"/>
      <c r="Y109" s="81"/>
      <c r="Z109" s="81"/>
      <c r="AE109" s="81"/>
      <c r="AF109" s="81"/>
      <c r="AI109" s="81"/>
      <c r="AJ109" s="81"/>
    </row>
    <row r="110" spans="1:36" x14ac:dyDescent="0.4">
      <c r="A110" t="s">
        <v>58</v>
      </c>
    </row>
    <row r="111" spans="1:36" x14ac:dyDescent="0.4">
      <c r="A111" t="s">
        <v>92</v>
      </c>
    </row>
  </sheetData>
  <mergeCells count="3">
    <mergeCell ref="J1:M1"/>
    <mergeCell ref="J2:M2"/>
    <mergeCell ref="C5:AH5"/>
  </mergeCells>
  <phoneticPr fontId="1"/>
  <pageMargins left="0.70866141732283472" right="0.31496062992125984" top="0.35433070866141736" bottom="0.35433070866141736" header="0.31496062992125984" footer="0.31496062992125984"/>
  <pageSetup paperSize="9" scale="3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選択肢!$A$8:$A$15</xm:f>
          </x14:formula1>
          <xm:sqref>D7:D107 AB7:AB107 V7:V107 P7:P107 J7:J107</xm:sqref>
        </x14:dataValidation>
        <x14:dataValidation type="list" allowBlank="1" showInputMessage="1" showErrorMessage="1">
          <x14:formula1>
            <xm:f>選択肢!$B$8:$B$9</xm:f>
          </x14:formula1>
          <xm:sqref>AD7:AD107 R7:R107 F7:F107 L7:L107 X7:X107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10"/>
  <sheetViews>
    <sheetView zoomScale="78" zoomScaleNormal="78" workbookViewId="0">
      <selection activeCell="E9" sqref="E9"/>
    </sheetView>
  </sheetViews>
  <sheetFormatPr defaultRowHeight="18.75" outlineLevelCol="1" x14ac:dyDescent="0.4"/>
  <cols>
    <col min="1" max="1" width="13.5" customWidth="1"/>
    <col min="2" max="2" width="17.5" customWidth="1"/>
    <col min="3" max="3" width="24.625" style="1" customWidth="1"/>
    <col min="4" max="4" width="18.375" style="1" customWidth="1"/>
    <col min="5" max="5" width="16.25" style="1" customWidth="1"/>
    <col min="6" max="6" width="12.125" style="1" customWidth="1"/>
    <col min="8" max="8" width="12.375" customWidth="1"/>
    <col min="9" max="9" width="24.625" style="1" customWidth="1"/>
    <col min="10" max="10" width="18.375" style="1" customWidth="1"/>
    <col min="11" max="11" width="18" style="1" customWidth="1"/>
    <col min="12" max="12" width="12.25" style="1" customWidth="1"/>
    <col min="13" max="13" width="9" customWidth="1"/>
    <col min="14" max="14" width="12.75" customWidth="1"/>
    <col min="15" max="15" width="24.625" style="1" hidden="1" customWidth="1" outlineLevel="1"/>
    <col min="16" max="16" width="18.375" style="1" hidden="1" customWidth="1" outlineLevel="1"/>
    <col min="17" max="17" width="18" style="1" hidden="1" customWidth="1" outlineLevel="1"/>
    <col min="18" max="18" width="12.125" style="1" hidden="1" customWidth="1" outlineLevel="1"/>
    <col min="19" max="19" width="9" hidden="1" customWidth="1" outlineLevel="1"/>
    <col min="20" max="20" width="12.375" hidden="1" customWidth="1" outlineLevel="1"/>
    <col min="21" max="21" width="24.625" style="1" hidden="1" customWidth="1" outlineLevel="1"/>
    <col min="22" max="22" width="18.375" style="1" hidden="1" customWidth="1" outlineLevel="1"/>
    <col min="23" max="23" width="18" style="1" hidden="1" customWidth="1" outlineLevel="1"/>
    <col min="24" max="24" width="12.125" style="1" hidden="1" customWidth="1" outlineLevel="1"/>
    <col min="25" max="25" width="9" hidden="1" customWidth="1" outlineLevel="1"/>
    <col min="26" max="26" width="12.125" hidden="1" customWidth="1" outlineLevel="1"/>
    <col min="27" max="27" width="24.625" style="1" hidden="1" customWidth="1" outlineLevel="1"/>
    <col min="28" max="28" width="18.375" style="1" hidden="1" customWidth="1" outlineLevel="1"/>
    <col min="29" max="29" width="18" style="1" hidden="1" customWidth="1" outlineLevel="1"/>
    <col min="30" max="30" width="12.125" style="1" hidden="1" customWidth="1" outlineLevel="1"/>
    <col min="31" max="31" width="9" hidden="1" customWidth="1" outlineLevel="1"/>
    <col min="32" max="32" width="13.125" hidden="1" customWidth="1" outlineLevel="1"/>
    <col min="33" max="33" width="24.625" style="1" customWidth="1" collapsed="1"/>
    <col min="34" max="34" width="18.375" style="1" customWidth="1"/>
    <col min="35" max="35" width="9" customWidth="1"/>
    <col min="36" max="36" width="13.875" customWidth="1"/>
  </cols>
  <sheetData>
    <row r="1" spans="1:34" ht="34.5" customHeight="1" x14ac:dyDescent="0.5">
      <c r="A1" t="s">
        <v>128</v>
      </c>
      <c r="C1" s="26" t="s">
        <v>87</v>
      </c>
      <c r="D1"/>
      <c r="E1"/>
      <c r="F1"/>
      <c r="I1" s="30" t="s">
        <v>23</v>
      </c>
      <c r="J1" s="375" t="str">
        <f>'様式2(一覧)'!K1</f>
        <v>記載例認定こども園</v>
      </c>
      <c r="K1" s="389"/>
      <c r="L1" s="389"/>
      <c r="M1" s="320"/>
      <c r="N1" s="68"/>
      <c r="Q1" s="54"/>
      <c r="R1" s="54"/>
    </row>
    <row r="2" spans="1:34" ht="25.5" customHeight="1" x14ac:dyDescent="0.5">
      <c r="C2" s="26"/>
      <c r="D2" s="35" t="s">
        <v>45</v>
      </c>
      <c r="E2" s="80">
        <f>'様式2(一覧)'!$G$2</f>
        <v>7</v>
      </c>
      <c r="F2" s="80"/>
      <c r="G2" s="26" t="s">
        <v>46</v>
      </c>
      <c r="H2" s="26"/>
      <c r="I2" s="30" t="s">
        <v>109</v>
      </c>
      <c r="J2" s="375" t="str">
        <f>'様式2(一覧)'!K2</f>
        <v>幼保連携型認定こども園</v>
      </c>
      <c r="K2" s="389"/>
      <c r="L2" s="389"/>
      <c r="M2" s="320"/>
    </row>
    <row r="3" spans="1:34" ht="22.5" customHeight="1" x14ac:dyDescent="0.5">
      <c r="C3" s="26"/>
      <c r="D3" s="35"/>
      <c r="E3" s="80"/>
      <c r="F3" s="80"/>
      <c r="G3" s="26"/>
      <c r="H3" s="26"/>
      <c r="I3" s="211"/>
      <c r="J3" s="250"/>
      <c r="K3" s="221"/>
      <c r="L3" s="221"/>
      <c r="M3" s="221"/>
    </row>
    <row r="4" spans="1:34" ht="19.5" thickBot="1" x14ac:dyDescent="0.45"/>
    <row r="5" spans="1:34" s="10" customFormat="1" ht="43.5" customHeight="1" x14ac:dyDescent="0.4">
      <c r="A5" s="248" t="s">
        <v>41</v>
      </c>
      <c r="B5" s="249" t="s">
        <v>1</v>
      </c>
      <c r="C5" s="390" t="s">
        <v>155</v>
      </c>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91"/>
    </row>
    <row r="6" spans="1:34" s="55" customFormat="1" ht="38.25" thickBot="1" x14ac:dyDescent="0.45">
      <c r="A6" s="69" t="s">
        <v>60</v>
      </c>
      <c r="B6" s="66" t="s">
        <v>61</v>
      </c>
      <c r="C6" s="51" t="s">
        <v>20</v>
      </c>
      <c r="D6" s="256" t="s">
        <v>21</v>
      </c>
      <c r="E6" s="256" t="s">
        <v>22</v>
      </c>
      <c r="F6" s="116" t="s">
        <v>98</v>
      </c>
      <c r="G6" s="67" t="s">
        <v>4</v>
      </c>
      <c r="H6" s="71" t="s">
        <v>68</v>
      </c>
      <c r="I6" s="72" t="s">
        <v>20</v>
      </c>
      <c r="J6" s="256" t="s">
        <v>21</v>
      </c>
      <c r="K6" s="256" t="s">
        <v>22</v>
      </c>
      <c r="L6" s="116" t="s">
        <v>98</v>
      </c>
      <c r="M6" s="67" t="s">
        <v>4</v>
      </c>
      <c r="N6" s="71" t="s">
        <v>68</v>
      </c>
      <c r="O6" s="53" t="s">
        <v>20</v>
      </c>
      <c r="P6" s="256" t="s">
        <v>21</v>
      </c>
      <c r="Q6" s="256" t="s">
        <v>22</v>
      </c>
      <c r="R6" s="116" t="s">
        <v>98</v>
      </c>
      <c r="S6" s="67" t="s">
        <v>4</v>
      </c>
      <c r="T6" s="71" t="s">
        <v>68</v>
      </c>
      <c r="U6" s="53" t="s">
        <v>20</v>
      </c>
      <c r="V6" s="256" t="s">
        <v>21</v>
      </c>
      <c r="W6" s="256" t="s">
        <v>22</v>
      </c>
      <c r="X6" s="116" t="s">
        <v>98</v>
      </c>
      <c r="Y6" s="67" t="s">
        <v>4</v>
      </c>
      <c r="Z6" s="71" t="s">
        <v>68</v>
      </c>
      <c r="AA6" s="53" t="s">
        <v>20</v>
      </c>
      <c r="AB6" s="256" t="s">
        <v>21</v>
      </c>
      <c r="AC6" s="256" t="s">
        <v>22</v>
      </c>
      <c r="AD6" s="116" t="s">
        <v>98</v>
      </c>
      <c r="AE6" s="67" t="s">
        <v>4</v>
      </c>
      <c r="AF6" s="71" t="s">
        <v>68</v>
      </c>
      <c r="AG6" s="70" t="s">
        <v>65</v>
      </c>
      <c r="AH6" s="74" t="s">
        <v>69</v>
      </c>
    </row>
    <row r="7" spans="1:34" ht="19.5" thickTop="1" x14ac:dyDescent="0.4">
      <c r="A7" s="40">
        <f>'様式2(一覧)'!A7</f>
        <v>0</v>
      </c>
      <c r="B7" s="75" t="str">
        <f>'様式2(一覧)'!B7</f>
        <v>（例）記載例　太郎</v>
      </c>
      <c r="C7" s="117" t="s">
        <v>70</v>
      </c>
      <c r="D7" s="257" t="s">
        <v>11</v>
      </c>
      <c r="E7" s="257" t="s">
        <v>141</v>
      </c>
      <c r="F7" s="257" t="s">
        <v>102</v>
      </c>
      <c r="G7" s="199">
        <v>2.5</v>
      </c>
      <c r="H7" s="200">
        <v>0</v>
      </c>
      <c r="I7" s="119" t="s">
        <v>71</v>
      </c>
      <c r="J7" s="257" t="s">
        <v>140</v>
      </c>
      <c r="K7" s="257" t="s">
        <v>142</v>
      </c>
      <c r="L7" s="257"/>
      <c r="M7" s="199">
        <v>4</v>
      </c>
      <c r="N7" s="200">
        <v>4</v>
      </c>
      <c r="O7" s="119"/>
      <c r="P7" s="257"/>
      <c r="Q7" s="257"/>
      <c r="R7" s="257"/>
      <c r="S7" s="92"/>
      <c r="T7" s="118"/>
      <c r="U7" s="119"/>
      <c r="V7" s="257"/>
      <c r="W7" s="257"/>
      <c r="X7" s="257"/>
      <c r="Y7" s="92"/>
      <c r="Z7" s="118"/>
      <c r="AA7" s="119"/>
      <c r="AB7" s="257"/>
      <c r="AC7" s="257"/>
      <c r="AD7" s="257"/>
      <c r="AE7" s="92"/>
      <c r="AF7" s="118"/>
      <c r="AG7" s="189">
        <f>G7+M7+S7+Y7+AE7</f>
        <v>6.5</v>
      </c>
      <c r="AH7" s="202">
        <f>H7+N7+T7+Z7+AF7</f>
        <v>4</v>
      </c>
    </row>
    <row r="8" spans="1:34" x14ac:dyDescent="0.4">
      <c r="A8" s="16">
        <f>'様式2(一覧)'!A8</f>
        <v>1</v>
      </c>
      <c r="B8" s="73" t="str">
        <f>'様式2(一覧)'!B8</f>
        <v>A</v>
      </c>
      <c r="C8" s="120"/>
      <c r="D8" s="259"/>
      <c r="E8" s="259"/>
      <c r="F8" s="259"/>
      <c r="G8" s="194"/>
      <c r="H8" s="195"/>
      <c r="I8" s="120"/>
      <c r="J8" s="259"/>
      <c r="K8" s="259"/>
      <c r="L8" s="259"/>
      <c r="M8" s="194"/>
      <c r="N8" s="195"/>
      <c r="O8" s="120"/>
      <c r="P8" s="259"/>
      <c r="Q8" s="259"/>
      <c r="R8" s="259"/>
      <c r="S8" s="194"/>
      <c r="T8" s="195"/>
      <c r="U8" s="120"/>
      <c r="V8" s="259"/>
      <c r="W8" s="259"/>
      <c r="X8" s="259"/>
      <c r="Y8" s="194"/>
      <c r="Z8" s="195"/>
      <c r="AA8" s="120"/>
      <c r="AB8" s="259"/>
      <c r="AC8" s="259"/>
      <c r="AD8" s="259"/>
      <c r="AE8" s="194"/>
      <c r="AF8" s="195"/>
      <c r="AG8" s="190">
        <f t="shared" ref="AG8:AH71" si="0">G8+M8+S8+Y8+AE8</f>
        <v>0</v>
      </c>
      <c r="AH8" s="202">
        <f t="shared" si="0"/>
        <v>0</v>
      </c>
    </row>
    <row r="9" spans="1:34" x14ac:dyDescent="0.4">
      <c r="A9" s="16">
        <f>'様式2(一覧)'!A9</f>
        <v>2</v>
      </c>
      <c r="B9" s="73" t="str">
        <f>'様式2(一覧)'!B9</f>
        <v>C</v>
      </c>
      <c r="C9" s="120"/>
      <c r="D9" s="259"/>
      <c r="E9" s="259"/>
      <c r="F9" s="259"/>
      <c r="G9" s="194"/>
      <c r="H9" s="195"/>
      <c r="I9" s="120"/>
      <c r="J9" s="259"/>
      <c r="K9" s="259"/>
      <c r="L9" s="259"/>
      <c r="M9" s="194"/>
      <c r="N9" s="195"/>
      <c r="O9" s="120"/>
      <c r="P9" s="259"/>
      <c r="Q9" s="259"/>
      <c r="R9" s="259"/>
      <c r="S9" s="194"/>
      <c r="T9" s="195"/>
      <c r="U9" s="120"/>
      <c r="V9" s="259"/>
      <c r="W9" s="259"/>
      <c r="X9" s="259"/>
      <c r="Y9" s="194"/>
      <c r="Z9" s="195"/>
      <c r="AA9" s="120"/>
      <c r="AB9" s="259"/>
      <c r="AC9" s="259"/>
      <c r="AD9" s="259"/>
      <c r="AE9" s="194"/>
      <c r="AF9" s="195"/>
      <c r="AG9" s="190">
        <f t="shared" si="0"/>
        <v>0</v>
      </c>
      <c r="AH9" s="202">
        <f t="shared" si="0"/>
        <v>0</v>
      </c>
    </row>
    <row r="10" spans="1:34" x14ac:dyDescent="0.4">
      <c r="A10" s="16">
        <f>'様式2(一覧)'!A10</f>
        <v>3</v>
      </c>
      <c r="B10" s="73" t="str">
        <f>'様式2(一覧)'!B10</f>
        <v>D</v>
      </c>
      <c r="C10" s="120"/>
      <c r="D10" s="259"/>
      <c r="E10" s="259"/>
      <c r="F10" s="259"/>
      <c r="G10" s="194"/>
      <c r="H10" s="195"/>
      <c r="I10" s="120"/>
      <c r="J10" s="259"/>
      <c r="K10" s="259"/>
      <c r="L10" s="259"/>
      <c r="M10" s="194"/>
      <c r="N10" s="195"/>
      <c r="O10" s="120"/>
      <c r="P10" s="259"/>
      <c r="Q10" s="259"/>
      <c r="R10" s="259"/>
      <c r="S10" s="194"/>
      <c r="T10" s="195"/>
      <c r="U10" s="120"/>
      <c r="V10" s="259"/>
      <c r="W10" s="259"/>
      <c r="X10" s="259"/>
      <c r="Y10" s="194"/>
      <c r="Z10" s="195"/>
      <c r="AA10" s="120"/>
      <c r="AB10" s="259"/>
      <c r="AC10" s="259"/>
      <c r="AD10" s="259"/>
      <c r="AE10" s="194"/>
      <c r="AF10" s="195"/>
      <c r="AG10" s="243">
        <f t="shared" si="0"/>
        <v>0</v>
      </c>
      <c r="AH10" s="247">
        <f t="shared" si="0"/>
        <v>0</v>
      </c>
    </row>
    <row r="11" spans="1:34" x14ac:dyDescent="0.4">
      <c r="A11" s="245">
        <f>'様式2(一覧)'!A11</f>
        <v>4</v>
      </c>
      <c r="B11" s="246" t="str">
        <f>'様式2(一覧)'!B11</f>
        <v>E</v>
      </c>
      <c r="C11" s="120"/>
      <c r="D11" s="259"/>
      <c r="E11" s="259"/>
      <c r="F11" s="259"/>
      <c r="G11" s="194"/>
      <c r="H11" s="195"/>
      <c r="I11" s="120"/>
      <c r="J11" s="259"/>
      <c r="K11" s="259"/>
      <c r="L11" s="259"/>
      <c r="M11" s="194"/>
      <c r="N11" s="195"/>
      <c r="O11" s="120"/>
      <c r="P11" s="259"/>
      <c r="Q11" s="259"/>
      <c r="R11" s="259"/>
      <c r="S11" s="194"/>
      <c r="T11" s="195"/>
      <c r="U11" s="120"/>
      <c r="V11" s="259"/>
      <c r="W11" s="259"/>
      <c r="X11" s="259"/>
      <c r="Y11" s="194"/>
      <c r="Z11" s="195"/>
      <c r="AA11" s="120"/>
      <c r="AB11" s="259"/>
      <c r="AC11" s="259"/>
      <c r="AD11" s="259"/>
      <c r="AE11" s="194"/>
      <c r="AF11" s="195"/>
      <c r="AG11" s="243">
        <f t="shared" si="0"/>
        <v>0</v>
      </c>
      <c r="AH11" s="247">
        <f t="shared" si="0"/>
        <v>0</v>
      </c>
    </row>
    <row r="12" spans="1:34" x14ac:dyDescent="0.4">
      <c r="A12" s="245">
        <f>'様式2(一覧)'!A12</f>
        <v>5</v>
      </c>
      <c r="B12" s="246" t="str">
        <f>'様式2(一覧)'!B12</f>
        <v>F</v>
      </c>
      <c r="C12" s="120"/>
      <c r="D12" s="259"/>
      <c r="E12" s="259"/>
      <c r="F12" s="259"/>
      <c r="G12" s="194"/>
      <c r="H12" s="195"/>
      <c r="I12" s="120"/>
      <c r="J12" s="259"/>
      <c r="K12" s="259"/>
      <c r="L12" s="259"/>
      <c r="M12" s="194"/>
      <c r="N12" s="195"/>
      <c r="O12" s="120"/>
      <c r="P12" s="259"/>
      <c r="Q12" s="259"/>
      <c r="R12" s="259"/>
      <c r="S12" s="194"/>
      <c r="T12" s="195"/>
      <c r="U12" s="120"/>
      <c r="V12" s="259"/>
      <c r="W12" s="259"/>
      <c r="X12" s="259"/>
      <c r="Y12" s="194"/>
      <c r="Z12" s="195"/>
      <c r="AA12" s="120"/>
      <c r="AB12" s="259"/>
      <c r="AC12" s="259"/>
      <c r="AD12" s="259"/>
      <c r="AE12" s="194"/>
      <c r="AF12" s="195"/>
      <c r="AG12" s="243">
        <f t="shared" si="0"/>
        <v>0</v>
      </c>
      <c r="AH12" s="247">
        <f t="shared" si="0"/>
        <v>0</v>
      </c>
    </row>
    <row r="13" spans="1:34" x14ac:dyDescent="0.4">
      <c r="A13" s="245">
        <f>'様式2(一覧)'!A13</f>
        <v>6</v>
      </c>
      <c r="B13" s="246" t="str">
        <f>'様式2(一覧)'!B13</f>
        <v>G</v>
      </c>
      <c r="C13" s="120"/>
      <c r="D13" s="259"/>
      <c r="E13" s="259"/>
      <c r="F13" s="259"/>
      <c r="G13" s="194"/>
      <c r="H13" s="195"/>
      <c r="I13" s="120"/>
      <c r="J13" s="259"/>
      <c r="K13" s="259"/>
      <c r="L13" s="259"/>
      <c r="M13" s="194"/>
      <c r="N13" s="195"/>
      <c r="O13" s="120"/>
      <c r="P13" s="259"/>
      <c r="Q13" s="259"/>
      <c r="R13" s="259"/>
      <c r="S13" s="194"/>
      <c r="T13" s="195"/>
      <c r="U13" s="120"/>
      <c r="V13" s="259"/>
      <c r="W13" s="259"/>
      <c r="X13" s="259"/>
      <c r="Y13" s="194"/>
      <c r="Z13" s="195"/>
      <c r="AA13" s="120"/>
      <c r="AB13" s="259"/>
      <c r="AC13" s="259"/>
      <c r="AD13" s="259"/>
      <c r="AE13" s="194"/>
      <c r="AF13" s="195"/>
      <c r="AG13" s="243">
        <f t="shared" si="0"/>
        <v>0</v>
      </c>
      <c r="AH13" s="247">
        <f t="shared" si="0"/>
        <v>0</v>
      </c>
    </row>
    <row r="14" spans="1:34" x14ac:dyDescent="0.4">
      <c r="A14" s="245">
        <f>'様式2(一覧)'!A14</f>
        <v>7</v>
      </c>
      <c r="B14" s="246" t="str">
        <f>'様式2(一覧)'!B14</f>
        <v>H</v>
      </c>
      <c r="C14" s="120"/>
      <c r="D14" s="259"/>
      <c r="E14" s="259"/>
      <c r="F14" s="259"/>
      <c r="G14" s="194"/>
      <c r="H14" s="195"/>
      <c r="I14" s="120"/>
      <c r="J14" s="259"/>
      <c r="K14" s="259"/>
      <c r="L14" s="259"/>
      <c r="M14" s="194"/>
      <c r="N14" s="195"/>
      <c r="O14" s="120"/>
      <c r="P14" s="259"/>
      <c r="Q14" s="259"/>
      <c r="R14" s="259"/>
      <c r="S14" s="194"/>
      <c r="T14" s="195"/>
      <c r="U14" s="120"/>
      <c r="V14" s="259"/>
      <c r="W14" s="259"/>
      <c r="X14" s="259"/>
      <c r="Y14" s="194"/>
      <c r="Z14" s="195"/>
      <c r="AA14" s="120"/>
      <c r="AB14" s="259"/>
      <c r="AC14" s="259"/>
      <c r="AD14" s="259"/>
      <c r="AE14" s="194"/>
      <c r="AF14" s="195"/>
      <c r="AG14" s="243">
        <f t="shared" si="0"/>
        <v>0</v>
      </c>
      <c r="AH14" s="247">
        <f t="shared" si="0"/>
        <v>0</v>
      </c>
    </row>
    <row r="15" spans="1:34" x14ac:dyDescent="0.4">
      <c r="A15" s="245">
        <f>'様式2(一覧)'!A15</f>
        <v>8</v>
      </c>
      <c r="B15" s="246" t="str">
        <f>'様式2(一覧)'!B15</f>
        <v>I</v>
      </c>
      <c r="C15" s="120"/>
      <c r="D15" s="259"/>
      <c r="E15" s="259"/>
      <c r="F15" s="259"/>
      <c r="G15" s="194"/>
      <c r="H15" s="195"/>
      <c r="I15" s="120"/>
      <c r="J15" s="259"/>
      <c r="K15" s="259"/>
      <c r="L15" s="259"/>
      <c r="M15" s="194"/>
      <c r="N15" s="195"/>
      <c r="O15" s="120"/>
      <c r="P15" s="259"/>
      <c r="Q15" s="259"/>
      <c r="R15" s="259"/>
      <c r="S15" s="194"/>
      <c r="T15" s="195"/>
      <c r="U15" s="120"/>
      <c r="V15" s="259"/>
      <c r="W15" s="259"/>
      <c r="X15" s="259"/>
      <c r="Y15" s="194"/>
      <c r="Z15" s="195"/>
      <c r="AA15" s="120"/>
      <c r="AB15" s="259"/>
      <c r="AC15" s="259"/>
      <c r="AD15" s="259"/>
      <c r="AE15" s="194"/>
      <c r="AF15" s="195"/>
      <c r="AG15" s="243">
        <f t="shared" si="0"/>
        <v>0</v>
      </c>
      <c r="AH15" s="247">
        <f t="shared" si="0"/>
        <v>0</v>
      </c>
    </row>
    <row r="16" spans="1:34" x14ac:dyDescent="0.4">
      <c r="A16" s="16">
        <f>'様式2(一覧)'!A16</f>
        <v>9</v>
      </c>
      <c r="B16" s="73" t="str">
        <f>'様式2(一覧)'!B16</f>
        <v>J</v>
      </c>
      <c r="C16" s="120"/>
      <c r="D16" s="259"/>
      <c r="E16" s="259"/>
      <c r="F16" s="259"/>
      <c r="G16" s="194"/>
      <c r="H16" s="195"/>
      <c r="I16" s="120"/>
      <c r="J16" s="259"/>
      <c r="K16" s="259"/>
      <c r="L16" s="259"/>
      <c r="M16" s="194"/>
      <c r="N16" s="195"/>
      <c r="O16" s="120"/>
      <c r="P16" s="259"/>
      <c r="Q16" s="259"/>
      <c r="R16" s="259"/>
      <c r="S16" s="194"/>
      <c r="T16" s="195"/>
      <c r="U16" s="120"/>
      <c r="V16" s="259"/>
      <c r="W16" s="259"/>
      <c r="X16" s="259"/>
      <c r="Y16" s="194"/>
      <c r="Z16" s="195"/>
      <c r="AA16" s="120"/>
      <c r="AB16" s="259"/>
      <c r="AC16" s="259"/>
      <c r="AD16" s="259"/>
      <c r="AE16" s="194"/>
      <c r="AF16" s="195"/>
      <c r="AG16" s="190">
        <f t="shared" si="0"/>
        <v>0</v>
      </c>
      <c r="AH16" s="202">
        <f t="shared" si="0"/>
        <v>0</v>
      </c>
    </row>
    <row r="17" spans="1:34" x14ac:dyDescent="0.4">
      <c r="A17" s="16">
        <f>'様式2(一覧)'!A17</f>
        <v>10</v>
      </c>
      <c r="B17" s="73" t="str">
        <f>'様式2(一覧)'!B17</f>
        <v>K</v>
      </c>
      <c r="C17" s="120"/>
      <c r="D17" s="259"/>
      <c r="E17" s="259"/>
      <c r="F17" s="259"/>
      <c r="G17" s="194"/>
      <c r="H17" s="195"/>
      <c r="I17" s="120"/>
      <c r="J17" s="259"/>
      <c r="K17" s="259"/>
      <c r="L17" s="259"/>
      <c r="M17" s="194"/>
      <c r="N17" s="195"/>
      <c r="O17" s="120"/>
      <c r="P17" s="259"/>
      <c r="Q17" s="259"/>
      <c r="R17" s="259"/>
      <c r="S17" s="194"/>
      <c r="T17" s="195"/>
      <c r="U17" s="120"/>
      <c r="V17" s="259"/>
      <c r="W17" s="259"/>
      <c r="X17" s="259"/>
      <c r="Y17" s="194"/>
      <c r="Z17" s="195"/>
      <c r="AA17" s="120"/>
      <c r="AB17" s="259"/>
      <c r="AC17" s="259"/>
      <c r="AD17" s="259"/>
      <c r="AE17" s="194"/>
      <c r="AF17" s="195"/>
      <c r="AG17" s="190">
        <f t="shared" si="0"/>
        <v>0</v>
      </c>
      <c r="AH17" s="202">
        <f t="shared" si="0"/>
        <v>0</v>
      </c>
    </row>
    <row r="18" spans="1:34" x14ac:dyDescent="0.4">
      <c r="A18" s="16">
        <f>'様式2(一覧)'!A18</f>
        <v>11</v>
      </c>
      <c r="B18" s="73" t="str">
        <f>'様式2(一覧)'!B18</f>
        <v>L</v>
      </c>
      <c r="C18" s="120"/>
      <c r="D18" s="259"/>
      <c r="E18" s="259"/>
      <c r="F18" s="259"/>
      <c r="G18" s="194"/>
      <c r="H18" s="195"/>
      <c r="I18" s="120"/>
      <c r="J18" s="259"/>
      <c r="K18" s="259"/>
      <c r="L18" s="259"/>
      <c r="M18" s="194"/>
      <c r="N18" s="195"/>
      <c r="O18" s="120"/>
      <c r="P18" s="259"/>
      <c r="Q18" s="259"/>
      <c r="R18" s="259"/>
      <c r="S18" s="194"/>
      <c r="T18" s="195"/>
      <c r="U18" s="120"/>
      <c r="V18" s="259"/>
      <c r="W18" s="259"/>
      <c r="X18" s="259"/>
      <c r="Y18" s="194"/>
      <c r="Z18" s="195"/>
      <c r="AA18" s="120"/>
      <c r="AB18" s="259"/>
      <c r="AC18" s="259"/>
      <c r="AD18" s="259"/>
      <c r="AE18" s="194"/>
      <c r="AF18" s="195"/>
      <c r="AG18" s="190">
        <f t="shared" si="0"/>
        <v>0</v>
      </c>
      <c r="AH18" s="202">
        <f t="shared" si="0"/>
        <v>0</v>
      </c>
    </row>
    <row r="19" spans="1:34" x14ac:dyDescent="0.4">
      <c r="A19" s="16">
        <f>'様式2(一覧)'!A19</f>
        <v>12</v>
      </c>
      <c r="B19" s="73" t="str">
        <f>'様式2(一覧)'!B19</f>
        <v>M</v>
      </c>
      <c r="C19" s="120"/>
      <c r="D19" s="259"/>
      <c r="E19" s="259"/>
      <c r="F19" s="259"/>
      <c r="G19" s="194"/>
      <c r="H19" s="195"/>
      <c r="I19" s="120"/>
      <c r="J19" s="259"/>
      <c r="K19" s="259"/>
      <c r="L19" s="259"/>
      <c r="M19" s="194"/>
      <c r="N19" s="195"/>
      <c r="O19" s="120"/>
      <c r="P19" s="259"/>
      <c r="Q19" s="259"/>
      <c r="R19" s="259"/>
      <c r="S19" s="194"/>
      <c r="T19" s="195"/>
      <c r="U19" s="120"/>
      <c r="V19" s="259"/>
      <c r="W19" s="259"/>
      <c r="X19" s="259"/>
      <c r="Y19" s="194"/>
      <c r="Z19" s="195"/>
      <c r="AA19" s="120"/>
      <c r="AB19" s="259"/>
      <c r="AC19" s="259"/>
      <c r="AD19" s="259"/>
      <c r="AE19" s="194"/>
      <c r="AF19" s="195"/>
      <c r="AG19" s="190">
        <f t="shared" si="0"/>
        <v>0</v>
      </c>
      <c r="AH19" s="202">
        <f t="shared" si="0"/>
        <v>0</v>
      </c>
    </row>
    <row r="20" spans="1:34" x14ac:dyDescent="0.4">
      <c r="A20" s="16">
        <f>'様式2(一覧)'!A20</f>
        <v>13</v>
      </c>
      <c r="B20" s="73" t="str">
        <f>'様式2(一覧)'!B20</f>
        <v>N</v>
      </c>
      <c r="C20" s="120"/>
      <c r="D20" s="259"/>
      <c r="E20" s="259"/>
      <c r="F20" s="259"/>
      <c r="G20" s="194"/>
      <c r="H20" s="195"/>
      <c r="I20" s="120"/>
      <c r="J20" s="259"/>
      <c r="K20" s="259"/>
      <c r="L20" s="259"/>
      <c r="M20" s="194"/>
      <c r="N20" s="195"/>
      <c r="O20" s="120"/>
      <c r="P20" s="259"/>
      <c r="Q20" s="259"/>
      <c r="R20" s="259"/>
      <c r="S20" s="194"/>
      <c r="T20" s="195"/>
      <c r="U20" s="120"/>
      <c r="V20" s="259"/>
      <c r="W20" s="259"/>
      <c r="X20" s="259"/>
      <c r="Y20" s="194"/>
      <c r="Z20" s="195"/>
      <c r="AA20" s="120"/>
      <c r="AB20" s="259"/>
      <c r="AC20" s="259"/>
      <c r="AD20" s="259"/>
      <c r="AE20" s="194"/>
      <c r="AF20" s="195"/>
      <c r="AG20" s="190">
        <f t="shared" si="0"/>
        <v>0</v>
      </c>
      <c r="AH20" s="202">
        <f t="shared" si="0"/>
        <v>0</v>
      </c>
    </row>
    <row r="21" spans="1:34" x14ac:dyDescent="0.4">
      <c r="A21" s="16">
        <f>'様式2(一覧)'!A21</f>
        <v>14</v>
      </c>
      <c r="B21" s="73" t="str">
        <f>'様式2(一覧)'!B21</f>
        <v>O</v>
      </c>
      <c r="C21" s="120"/>
      <c r="D21" s="259"/>
      <c r="E21" s="259"/>
      <c r="F21" s="259"/>
      <c r="G21" s="194"/>
      <c r="H21" s="195"/>
      <c r="I21" s="120"/>
      <c r="J21" s="259"/>
      <c r="K21" s="259"/>
      <c r="L21" s="259"/>
      <c r="M21" s="194"/>
      <c r="N21" s="195"/>
      <c r="O21" s="120"/>
      <c r="P21" s="259"/>
      <c r="Q21" s="259"/>
      <c r="R21" s="259"/>
      <c r="S21" s="194"/>
      <c r="T21" s="195"/>
      <c r="U21" s="120"/>
      <c r="V21" s="259"/>
      <c r="W21" s="259"/>
      <c r="X21" s="259"/>
      <c r="Y21" s="194"/>
      <c r="Z21" s="195"/>
      <c r="AA21" s="120"/>
      <c r="AB21" s="259"/>
      <c r="AC21" s="259"/>
      <c r="AD21" s="259"/>
      <c r="AE21" s="194"/>
      <c r="AF21" s="195"/>
      <c r="AG21" s="190">
        <f t="shared" si="0"/>
        <v>0</v>
      </c>
      <c r="AH21" s="202">
        <f t="shared" si="0"/>
        <v>0</v>
      </c>
    </row>
    <row r="22" spans="1:34" x14ac:dyDescent="0.4">
      <c r="A22" s="16">
        <f>'様式2(一覧)'!A22</f>
        <v>15</v>
      </c>
      <c r="B22" s="73" t="str">
        <f>'様式2(一覧)'!B22</f>
        <v>P</v>
      </c>
      <c r="C22" s="120"/>
      <c r="D22" s="259"/>
      <c r="E22" s="259"/>
      <c r="F22" s="259"/>
      <c r="G22" s="194"/>
      <c r="H22" s="195"/>
      <c r="I22" s="120"/>
      <c r="J22" s="259"/>
      <c r="K22" s="259"/>
      <c r="L22" s="259"/>
      <c r="M22" s="194"/>
      <c r="N22" s="195"/>
      <c r="O22" s="120"/>
      <c r="P22" s="259"/>
      <c r="Q22" s="259"/>
      <c r="R22" s="259"/>
      <c r="S22" s="194"/>
      <c r="T22" s="195"/>
      <c r="U22" s="120"/>
      <c r="V22" s="259"/>
      <c r="W22" s="259"/>
      <c r="X22" s="259"/>
      <c r="Y22" s="194"/>
      <c r="Z22" s="195"/>
      <c r="AA22" s="120"/>
      <c r="AB22" s="259"/>
      <c r="AC22" s="259"/>
      <c r="AD22" s="259"/>
      <c r="AE22" s="194"/>
      <c r="AF22" s="195"/>
      <c r="AG22" s="190">
        <f t="shared" si="0"/>
        <v>0</v>
      </c>
      <c r="AH22" s="202">
        <f t="shared" si="0"/>
        <v>0</v>
      </c>
    </row>
    <row r="23" spans="1:34" x14ac:dyDescent="0.4">
      <c r="A23" s="16">
        <f>'様式2(一覧)'!A23</f>
        <v>16</v>
      </c>
      <c r="B23" s="73" t="str">
        <f>'様式2(一覧)'!B23</f>
        <v>Q</v>
      </c>
      <c r="C23" s="120"/>
      <c r="D23" s="259"/>
      <c r="E23" s="259"/>
      <c r="F23" s="259"/>
      <c r="G23" s="194"/>
      <c r="H23" s="195"/>
      <c r="I23" s="120"/>
      <c r="J23" s="259"/>
      <c r="K23" s="259"/>
      <c r="L23" s="259"/>
      <c r="M23" s="194"/>
      <c r="N23" s="195"/>
      <c r="O23" s="120"/>
      <c r="P23" s="259"/>
      <c r="Q23" s="259"/>
      <c r="R23" s="259"/>
      <c r="S23" s="194"/>
      <c r="T23" s="195"/>
      <c r="U23" s="120"/>
      <c r="V23" s="259"/>
      <c r="W23" s="259"/>
      <c r="X23" s="259"/>
      <c r="Y23" s="194"/>
      <c r="Z23" s="195"/>
      <c r="AA23" s="120"/>
      <c r="AB23" s="259"/>
      <c r="AC23" s="259"/>
      <c r="AD23" s="259"/>
      <c r="AE23" s="194"/>
      <c r="AF23" s="195"/>
      <c r="AG23" s="190">
        <f t="shared" si="0"/>
        <v>0</v>
      </c>
      <c r="AH23" s="202">
        <f t="shared" si="0"/>
        <v>0</v>
      </c>
    </row>
    <row r="24" spans="1:34" x14ac:dyDescent="0.4">
      <c r="A24" s="16">
        <f>'様式2(一覧)'!A24</f>
        <v>17</v>
      </c>
      <c r="B24" s="73" t="str">
        <f>'様式2(一覧)'!B24</f>
        <v>R</v>
      </c>
      <c r="C24" s="120"/>
      <c r="D24" s="259"/>
      <c r="E24" s="259"/>
      <c r="F24" s="259"/>
      <c r="G24" s="194"/>
      <c r="H24" s="195"/>
      <c r="I24" s="120"/>
      <c r="J24" s="259"/>
      <c r="K24" s="259"/>
      <c r="L24" s="259"/>
      <c r="M24" s="194"/>
      <c r="N24" s="195"/>
      <c r="O24" s="120"/>
      <c r="P24" s="259"/>
      <c r="Q24" s="259"/>
      <c r="R24" s="259"/>
      <c r="S24" s="194"/>
      <c r="T24" s="195"/>
      <c r="U24" s="120"/>
      <c r="V24" s="259"/>
      <c r="W24" s="259"/>
      <c r="X24" s="259"/>
      <c r="Y24" s="194"/>
      <c r="Z24" s="195"/>
      <c r="AA24" s="120"/>
      <c r="AB24" s="259"/>
      <c r="AC24" s="259"/>
      <c r="AD24" s="259"/>
      <c r="AE24" s="194"/>
      <c r="AF24" s="195"/>
      <c r="AG24" s="190">
        <f t="shared" si="0"/>
        <v>0</v>
      </c>
      <c r="AH24" s="202">
        <f t="shared" si="0"/>
        <v>0</v>
      </c>
    </row>
    <row r="25" spans="1:34" x14ac:dyDescent="0.4">
      <c r="A25" s="16">
        <f>'様式2(一覧)'!A25</f>
        <v>18</v>
      </c>
      <c r="B25" s="73">
        <f>'様式2(一覧)'!B25</f>
        <v>0</v>
      </c>
      <c r="C25" s="120"/>
      <c r="D25" s="259"/>
      <c r="E25" s="259"/>
      <c r="F25" s="259"/>
      <c r="G25" s="194"/>
      <c r="H25" s="195"/>
      <c r="I25" s="120"/>
      <c r="J25" s="259"/>
      <c r="K25" s="259"/>
      <c r="L25" s="259"/>
      <c r="M25" s="194"/>
      <c r="N25" s="195"/>
      <c r="O25" s="120"/>
      <c r="P25" s="259"/>
      <c r="Q25" s="259"/>
      <c r="R25" s="259"/>
      <c r="S25" s="194"/>
      <c r="T25" s="195"/>
      <c r="U25" s="120"/>
      <c r="V25" s="259"/>
      <c r="W25" s="259"/>
      <c r="X25" s="259"/>
      <c r="Y25" s="194"/>
      <c r="Z25" s="195"/>
      <c r="AA25" s="120"/>
      <c r="AB25" s="259"/>
      <c r="AC25" s="259"/>
      <c r="AD25" s="259"/>
      <c r="AE25" s="194"/>
      <c r="AF25" s="195"/>
      <c r="AG25" s="190">
        <f t="shared" si="0"/>
        <v>0</v>
      </c>
      <c r="AH25" s="202">
        <f t="shared" si="0"/>
        <v>0</v>
      </c>
    </row>
    <row r="26" spans="1:34" x14ac:dyDescent="0.4">
      <c r="A26" s="16">
        <f>'様式2(一覧)'!A26</f>
        <v>19</v>
      </c>
      <c r="B26" s="73">
        <f>'様式2(一覧)'!B26</f>
        <v>0</v>
      </c>
      <c r="C26" s="120"/>
      <c r="D26" s="259"/>
      <c r="E26" s="259"/>
      <c r="F26" s="259"/>
      <c r="G26" s="194"/>
      <c r="H26" s="195"/>
      <c r="I26" s="120"/>
      <c r="J26" s="259"/>
      <c r="K26" s="259"/>
      <c r="L26" s="259"/>
      <c r="M26" s="194"/>
      <c r="N26" s="195"/>
      <c r="O26" s="120"/>
      <c r="P26" s="259"/>
      <c r="Q26" s="259"/>
      <c r="R26" s="259"/>
      <c r="S26" s="194"/>
      <c r="T26" s="195"/>
      <c r="U26" s="120"/>
      <c r="V26" s="259"/>
      <c r="W26" s="259"/>
      <c r="X26" s="259"/>
      <c r="Y26" s="194"/>
      <c r="Z26" s="195"/>
      <c r="AA26" s="120"/>
      <c r="AB26" s="259"/>
      <c r="AC26" s="259"/>
      <c r="AD26" s="259"/>
      <c r="AE26" s="194"/>
      <c r="AF26" s="195"/>
      <c r="AG26" s="190">
        <f t="shared" si="0"/>
        <v>0</v>
      </c>
      <c r="AH26" s="202">
        <f t="shared" si="0"/>
        <v>0</v>
      </c>
    </row>
    <row r="27" spans="1:34" x14ac:dyDescent="0.4">
      <c r="A27" s="16">
        <f>'様式2(一覧)'!A27</f>
        <v>20</v>
      </c>
      <c r="B27" s="73">
        <f>'様式2(一覧)'!B27</f>
        <v>0</v>
      </c>
      <c r="C27" s="120"/>
      <c r="D27" s="259"/>
      <c r="E27" s="259"/>
      <c r="F27" s="259"/>
      <c r="G27" s="194"/>
      <c r="H27" s="195"/>
      <c r="I27" s="120"/>
      <c r="J27" s="259"/>
      <c r="K27" s="259"/>
      <c r="L27" s="259"/>
      <c r="M27" s="194"/>
      <c r="N27" s="195"/>
      <c r="O27" s="120"/>
      <c r="P27" s="259"/>
      <c r="Q27" s="259"/>
      <c r="R27" s="259"/>
      <c r="S27" s="194"/>
      <c r="T27" s="195"/>
      <c r="U27" s="120"/>
      <c r="V27" s="259"/>
      <c r="W27" s="259"/>
      <c r="X27" s="259"/>
      <c r="Y27" s="194"/>
      <c r="Z27" s="195"/>
      <c r="AA27" s="120"/>
      <c r="AB27" s="259"/>
      <c r="AC27" s="259"/>
      <c r="AD27" s="259"/>
      <c r="AE27" s="194"/>
      <c r="AF27" s="195"/>
      <c r="AG27" s="190">
        <f t="shared" si="0"/>
        <v>0</v>
      </c>
      <c r="AH27" s="202">
        <f t="shared" si="0"/>
        <v>0</v>
      </c>
    </row>
    <row r="28" spans="1:34" x14ac:dyDescent="0.4">
      <c r="A28" s="16">
        <f>'様式2(一覧)'!A28</f>
        <v>21</v>
      </c>
      <c r="B28" s="73">
        <f>'様式2(一覧)'!B28</f>
        <v>0</v>
      </c>
      <c r="C28" s="120"/>
      <c r="D28" s="259"/>
      <c r="E28" s="259"/>
      <c r="F28" s="259"/>
      <c r="G28" s="194"/>
      <c r="H28" s="195"/>
      <c r="I28" s="120"/>
      <c r="J28" s="259"/>
      <c r="K28" s="259"/>
      <c r="L28" s="259"/>
      <c r="M28" s="194"/>
      <c r="N28" s="195"/>
      <c r="O28" s="120"/>
      <c r="P28" s="259"/>
      <c r="Q28" s="259"/>
      <c r="R28" s="259"/>
      <c r="S28" s="194"/>
      <c r="T28" s="195"/>
      <c r="U28" s="120"/>
      <c r="V28" s="259"/>
      <c r="W28" s="259"/>
      <c r="X28" s="259"/>
      <c r="Y28" s="194"/>
      <c r="Z28" s="195"/>
      <c r="AA28" s="120"/>
      <c r="AB28" s="259"/>
      <c r="AC28" s="259"/>
      <c r="AD28" s="259"/>
      <c r="AE28" s="194"/>
      <c r="AF28" s="195"/>
      <c r="AG28" s="190">
        <f t="shared" si="0"/>
        <v>0</v>
      </c>
      <c r="AH28" s="202">
        <f t="shared" si="0"/>
        <v>0</v>
      </c>
    </row>
    <row r="29" spans="1:34" x14ac:dyDescent="0.4">
      <c r="A29" s="16">
        <f>'様式2(一覧)'!A29</f>
        <v>22</v>
      </c>
      <c r="B29" s="73">
        <f>'様式2(一覧)'!B29</f>
        <v>0</v>
      </c>
      <c r="C29" s="120"/>
      <c r="D29" s="259"/>
      <c r="E29" s="259"/>
      <c r="F29" s="259"/>
      <c r="G29" s="194"/>
      <c r="H29" s="195"/>
      <c r="I29" s="120"/>
      <c r="J29" s="259"/>
      <c r="K29" s="259"/>
      <c r="L29" s="259"/>
      <c r="M29" s="194"/>
      <c r="N29" s="195"/>
      <c r="O29" s="120"/>
      <c r="P29" s="259"/>
      <c r="Q29" s="259"/>
      <c r="R29" s="259"/>
      <c r="S29" s="194"/>
      <c r="T29" s="195"/>
      <c r="U29" s="120"/>
      <c r="V29" s="259"/>
      <c r="W29" s="259"/>
      <c r="X29" s="259"/>
      <c r="Y29" s="194"/>
      <c r="Z29" s="195"/>
      <c r="AA29" s="120"/>
      <c r="AB29" s="259"/>
      <c r="AC29" s="259"/>
      <c r="AD29" s="259"/>
      <c r="AE29" s="194"/>
      <c r="AF29" s="195"/>
      <c r="AG29" s="190">
        <f t="shared" si="0"/>
        <v>0</v>
      </c>
      <c r="AH29" s="202">
        <f t="shared" si="0"/>
        <v>0</v>
      </c>
    </row>
    <row r="30" spans="1:34" x14ac:dyDescent="0.4">
      <c r="A30" s="16">
        <f>'様式2(一覧)'!A30</f>
        <v>23</v>
      </c>
      <c r="B30" s="73">
        <f>'様式2(一覧)'!B30</f>
        <v>0</v>
      </c>
      <c r="C30" s="120"/>
      <c r="D30" s="259"/>
      <c r="E30" s="259"/>
      <c r="F30" s="259"/>
      <c r="G30" s="194"/>
      <c r="H30" s="195"/>
      <c r="I30" s="120"/>
      <c r="J30" s="259"/>
      <c r="K30" s="259"/>
      <c r="L30" s="259"/>
      <c r="M30" s="194"/>
      <c r="N30" s="195"/>
      <c r="O30" s="120"/>
      <c r="P30" s="259"/>
      <c r="Q30" s="259"/>
      <c r="R30" s="259"/>
      <c r="S30" s="194"/>
      <c r="T30" s="195"/>
      <c r="U30" s="120"/>
      <c r="V30" s="259"/>
      <c r="W30" s="259"/>
      <c r="X30" s="259"/>
      <c r="Y30" s="194"/>
      <c r="Z30" s="195"/>
      <c r="AA30" s="120"/>
      <c r="AB30" s="259"/>
      <c r="AC30" s="259"/>
      <c r="AD30" s="259"/>
      <c r="AE30" s="194"/>
      <c r="AF30" s="195"/>
      <c r="AG30" s="190">
        <f t="shared" si="0"/>
        <v>0</v>
      </c>
      <c r="AH30" s="202">
        <f t="shared" si="0"/>
        <v>0</v>
      </c>
    </row>
    <row r="31" spans="1:34" x14ac:dyDescent="0.4">
      <c r="A31" s="16">
        <f>'様式2(一覧)'!A31</f>
        <v>24</v>
      </c>
      <c r="B31" s="73">
        <f>'様式2(一覧)'!B31</f>
        <v>0</v>
      </c>
      <c r="C31" s="120"/>
      <c r="D31" s="259"/>
      <c r="E31" s="259"/>
      <c r="F31" s="259"/>
      <c r="G31" s="194"/>
      <c r="H31" s="195"/>
      <c r="I31" s="120"/>
      <c r="J31" s="259"/>
      <c r="K31" s="259"/>
      <c r="L31" s="259"/>
      <c r="M31" s="194"/>
      <c r="N31" s="195"/>
      <c r="O31" s="120"/>
      <c r="P31" s="259"/>
      <c r="Q31" s="259"/>
      <c r="R31" s="259"/>
      <c r="S31" s="194"/>
      <c r="T31" s="195"/>
      <c r="U31" s="120"/>
      <c r="V31" s="259"/>
      <c r="W31" s="259"/>
      <c r="X31" s="259"/>
      <c r="Y31" s="194"/>
      <c r="Z31" s="195"/>
      <c r="AA31" s="120"/>
      <c r="AB31" s="259"/>
      <c r="AC31" s="259"/>
      <c r="AD31" s="259"/>
      <c r="AE31" s="194"/>
      <c r="AF31" s="195"/>
      <c r="AG31" s="190">
        <f t="shared" si="0"/>
        <v>0</v>
      </c>
      <c r="AH31" s="202">
        <f t="shared" si="0"/>
        <v>0</v>
      </c>
    </row>
    <row r="32" spans="1:34" x14ac:dyDescent="0.4">
      <c r="A32" s="16">
        <f>'様式2(一覧)'!A32</f>
        <v>25</v>
      </c>
      <c r="B32" s="73">
        <f>'様式2(一覧)'!B32</f>
        <v>0</v>
      </c>
      <c r="C32" s="120"/>
      <c r="D32" s="259"/>
      <c r="E32" s="259"/>
      <c r="F32" s="259"/>
      <c r="G32" s="194"/>
      <c r="H32" s="195"/>
      <c r="I32" s="120"/>
      <c r="J32" s="259"/>
      <c r="K32" s="259"/>
      <c r="L32" s="259"/>
      <c r="M32" s="194"/>
      <c r="N32" s="195"/>
      <c r="O32" s="120"/>
      <c r="P32" s="259"/>
      <c r="Q32" s="259"/>
      <c r="R32" s="259"/>
      <c r="S32" s="194"/>
      <c r="T32" s="195"/>
      <c r="U32" s="120"/>
      <c r="V32" s="259"/>
      <c r="W32" s="259"/>
      <c r="X32" s="259"/>
      <c r="Y32" s="194"/>
      <c r="Z32" s="195"/>
      <c r="AA32" s="120"/>
      <c r="AB32" s="259"/>
      <c r="AC32" s="259"/>
      <c r="AD32" s="259"/>
      <c r="AE32" s="194"/>
      <c r="AF32" s="195"/>
      <c r="AG32" s="190">
        <f t="shared" si="0"/>
        <v>0</v>
      </c>
      <c r="AH32" s="202">
        <f t="shared" si="0"/>
        <v>0</v>
      </c>
    </row>
    <row r="33" spans="1:34" x14ac:dyDescent="0.4">
      <c r="A33" s="245">
        <f>'様式2(一覧)'!A33</f>
        <v>26</v>
      </c>
      <c r="B33" s="246">
        <f>'様式2(一覧)'!B33</f>
        <v>0</v>
      </c>
      <c r="C33" s="120"/>
      <c r="D33" s="259"/>
      <c r="E33" s="259"/>
      <c r="F33" s="259"/>
      <c r="G33" s="194"/>
      <c r="H33" s="195"/>
      <c r="I33" s="120"/>
      <c r="J33" s="259"/>
      <c r="K33" s="259"/>
      <c r="L33" s="259"/>
      <c r="M33" s="194"/>
      <c r="N33" s="195"/>
      <c r="O33" s="120"/>
      <c r="P33" s="259"/>
      <c r="Q33" s="259"/>
      <c r="R33" s="259"/>
      <c r="S33" s="194"/>
      <c r="T33" s="195"/>
      <c r="U33" s="120"/>
      <c r="V33" s="259"/>
      <c r="W33" s="259"/>
      <c r="X33" s="259"/>
      <c r="Y33" s="194"/>
      <c r="Z33" s="195"/>
      <c r="AA33" s="120"/>
      <c r="AB33" s="259"/>
      <c r="AC33" s="259"/>
      <c r="AD33" s="259"/>
      <c r="AE33" s="194"/>
      <c r="AF33" s="195"/>
      <c r="AG33" s="243">
        <f t="shared" si="0"/>
        <v>0</v>
      </c>
      <c r="AH33" s="247">
        <f t="shared" si="0"/>
        <v>0</v>
      </c>
    </row>
    <row r="34" spans="1:34" x14ac:dyDescent="0.4">
      <c r="A34" s="16">
        <f>'様式2(一覧)'!A34</f>
        <v>27</v>
      </c>
      <c r="B34" s="73">
        <f>'様式2(一覧)'!B34</f>
        <v>0</v>
      </c>
      <c r="C34" s="120"/>
      <c r="D34" s="259"/>
      <c r="E34" s="259"/>
      <c r="F34" s="259"/>
      <c r="G34" s="194"/>
      <c r="H34" s="195"/>
      <c r="I34" s="120"/>
      <c r="J34" s="259"/>
      <c r="K34" s="259"/>
      <c r="L34" s="259"/>
      <c r="M34" s="194"/>
      <c r="N34" s="195"/>
      <c r="O34" s="120"/>
      <c r="P34" s="259"/>
      <c r="Q34" s="259"/>
      <c r="R34" s="259"/>
      <c r="S34" s="194"/>
      <c r="T34" s="195"/>
      <c r="U34" s="120"/>
      <c r="V34" s="259"/>
      <c r="W34" s="259"/>
      <c r="X34" s="259"/>
      <c r="Y34" s="194"/>
      <c r="Z34" s="195"/>
      <c r="AA34" s="120"/>
      <c r="AB34" s="259"/>
      <c r="AC34" s="259"/>
      <c r="AD34" s="259"/>
      <c r="AE34" s="194"/>
      <c r="AF34" s="195"/>
      <c r="AG34" s="190">
        <f t="shared" si="0"/>
        <v>0</v>
      </c>
      <c r="AH34" s="202">
        <f t="shared" si="0"/>
        <v>0</v>
      </c>
    </row>
    <row r="35" spans="1:34" x14ac:dyDescent="0.4">
      <c r="A35" s="16">
        <f>'様式2(一覧)'!A35</f>
        <v>28</v>
      </c>
      <c r="B35" s="73">
        <f>'様式2(一覧)'!B35</f>
        <v>0</v>
      </c>
      <c r="C35" s="120"/>
      <c r="D35" s="259"/>
      <c r="E35" s="259"/>
      <c r="F35" s="259"/>
      <c r="G35" s="194"/>
      <c r="H35" s="195"/>
      <c r="I35" s="120"/>
      <c r="J35" s="259"/>
      <c r="K35" s="259"/>
      <c r="L35" s="259"/>
      <c r="M35" s="194"/>
      <c r="N35" s="195"/>
      <c r="O35" s="120"/>
      <c r="P35" s="259"/>
      <c r="Q35" s="259"/>
      <c r="R35" s="259"/>
      <c r="S35" s="194"/>
      <c r="T35" s="195"/>
      <c r="U35" s="120"/>
      <c r="V35" s="259"/>
      <c r="W35" s="259"/>
      <c r="X35" s="259"/>
      <c r="Y35" s="194"/>
      <c r="Z35" s="195"/>
      <c r="AA35" s="120"/>
      <c r="AB35" s="259"/>
      <c r="AC35" s="259"/>
      <c r="AD35" s="259"/>
      <c r="AE35" s="194"/>
      <c r="AF35" s="195"/>
      <c r="AG35" s="190">
        <f t="shared" si="0"/>
        <v>0</v>
      </c>
      <c r="AH35" s="202">
        <f t="shared" si="0"/>
        <v>0</v>
      </c>
    </row>
    <row r="36" spans="1:34" x14ac:dyDescent="0.4">
      <c r="A36" s="16">
        <f>'様式2(一覧)'!A36</f>
        <v>29</v>
      </c>
      <c r="B36" s="73">
        <f>'様式2(一覧)'!B36</f>
        <v>0</v>
      </c>
      <c r="C36" s="120"/>
      <c r="D36" s="259"/>
      <c r="E36" s="259"/>
      <c r="F36" s="259"/>
      <c r="G36" s="194"/>
      <c r="H36" s="195"/>
      <c r="I36" s="120"/>
      <c r="J36" s="259"/>
      <c r="K36" s="259"/>
      <c r="L36" s="259"/>
      <c r="M36" s="194"/>
      <c r="N36" s="195"/>
      <c r="O36" s="120"/>
      <c r="P36" s="259"/>
      <c r="Q36" s="259"/>
      <c r="R36" s="259"/>
      <c r="S36" s="194"/>
      <c r="T36" s="195"/>
      <c r="U36" s="120"/>
      <c r="V36" s="259"/>
      <c r="W36" s="259"/>
      <c r="X36" s="259"/>
      <c r="Y36" s="194"/>
      <c r="Z36" s="195"/>
      <c r="AA36" s="120"/>
      <c r="AB36" s="259"/>
      <c r="AC36" s="259"/>
      <c r="AD36" s="259"/>
      <c r="AE36" s="194"/>
      <c r="AF36" s="195"/>
      <c r="AG36" s="190">
        <f t="shared" si="0"/>
        <v>0</v>
      </c>
      <c r="AH36" s="203">
        <f t="shared" si="0"/>
        <v>0</v>
      </c>
    </row>
    <row r="37" spans="1:34" x14ac:dyDescent="0.4">
      <c r="A37" s="16">
        <f>'様式2(一覧)'!A37</f>
        <v>30</v>
      </c>
      <c r="B37" s="73">
        <f>'様式2(一覧)'!B37</f>
        <v>0</v>
      </c>
      <c r="C37" s="120"/>
      <c r="D37" s="259"/>
      <c r="E37" s="259"/>
      <c r="F37" s="259"/>
      <c r="G37" s="194"/>
      <c r="H37" s="195"/>
      <c r="I37" s="120"/>
      <c r="J37" s="259"/>
      <c r="K37" s="259"/>
      <c r="L37" s="259"/>
      <c r="M37" s="194"/>
      <c r="N37" s="195"/>
      <c r="O37" s="120"/>
      <c r="P37" s="259"/>
      <c r="Q37" s="259"/>
      <c r="R37" s="259"/>
      <c r="S37" s="194"/>
      <c r="T37" s="195"/>
      <c r="U37" s="120"/>
      <c r="V37" s="259"/>
      <c r="W37" s="259"/>
      <c r="X37" s="259"/>
      <c r="Y37" s="194"/>
      <c r="Z37" s="195"/>
      <c r="AA37" s="120"/>
      <c r="AB37" s="259"/>
      <c r="AC37" s="259"/>
      <c r="AD37" s="259"/>
      <c r="AE37" s="194"/>
      <c r="AF37" s="195"/>
      <c r="AG37" s="190">
        <f t="shared" si="0"/>
        <v>0</v>
      </c>
      <c r="AH37" s="203">
        <f t="shared" si="0"/>
        <v>0</v>
      </c>
    </row>
    <row r="38" spans="1:34" x14ac:dyDescent="0.4">
      <c r="A38" s="16">
        <f>'様式2(一覧)'!A38</f>
        <v>31</v>
      </c>
      <c r="B38" s="73">
        <f>'様式2(一覧)'!B38</f>
        <v>0</v>
      </c>
      <c r="C38" s="120"/>
      <c r="D38" s="259"/>
      <c r="E38" s="259"/>
      <c r="F38" s="259"/>
      <c r="G38" s="194"/>
      <c r="H38" s="195"/>
      <c r="I38" s="120"/>
      <c r="J38" s="259"/>
      <c r="K38" s="259"/>
      <c r="L38" s="259"/>
      <c r="M38" s="194"/>
      <c r="N38" s="195"/>
      <c r="O38" s="120"/>
      <c r="P38" s="259"/>
      <c r="Q38" s="259"/>
      <c r="R38" s="259"/>
      <c r="S38" s="194"/>
      <c r="T38" s="195"/>
      <c r="U38" s="120"/>
      <c r="V38" s="259"/>
      <c r="W38" s="259"/>
      <c r="X38" s="259"/>
      <c r="Y38" s="194"/>
      <c r="Z38" s="195"/>
      <c r="AA38" s="120"/>
      <c r="AB38" s="259"/>
      <c r="AC38" s="259"/>
      <c r="AD38" s="259"/>
      <c r="AE38" s="194"/>
      <c r="AF38" s="195"/>
      <c r="AG38" s="190">
        <f t="shared" si="0"/>
        <v>0</v>
      </c>
      <c r="AH38" s="203">
        <f t="shared" si="0"/>
        <v>0</v>
      </c>
    </row>
    <row r="39" spans="1:34" x14ac:dyDescent="0.4">
      <c r="A39" s="16">
        <f>'様式2(一覧)'!A39</f>
        <v>32</v>
      </c>
      <c r="B39" s="73">
        <f>'様式2(一覧)'!B39</f>
        <v>0</v>
      </c>
      <c r="C39" s="120"/>
      <c r="D39" s="259"/>
      <c r="E39" s="259"/>
      <c r="F39" s="259"/>
      <c r="G39" s="194"/>
      <c r="H39" s="195"/>
      <c r="I39" s="120"/>
      <c r="J39" s="259"/>
      <c r="K39" s="259"/>
      <c r="L39" s="259"/>
      <c r="M39" s="194"/>
      <c r="N39" s="195"/>
      <c r="O39" s="120"/>
      <c r="P39" s="259"/>
      <c r="Q39" s="259"/>
      <c r="R39" s="259"/>
      <c r="S39" s="194"/>
      <c r="T39" s="195"/>
      <c r="U39" s="120"/>
      <c r="V39" s="259"/>
      <c r="W39" s="259"/>
      <c r="X39" s="259"/>
      <c r="Y39" s="194"/>
      <c r="Z39" s="195"/>
      <c r="AA39" s="120"/>
      <c r="AB39" s="259"/>
      <c r="AC39" s="259"/>
      <c r="AD39" s="259"/>
      <c r="AE39" s="194"/>
      <c r="AF39" s="195"/>
      <c r="AG39" s="204">
        <f t="shared" si="0"/>
        <v>0</v>
      </c>
      <c r="AH39" s="203">
        <f t="shared" si="0"/>
        <v>0</v>
      </c>
    </row>
    <row r="40" spans="1:34" x14ac:dyDescent="0.4">
      <c r="A40" s="16">
        <f>'様式2(一覧)'!A40</f>
        <v>33</v>
      </c>
      <c r="B40" s="73">
        <f>'様式2(一覧)'!B40</f>
        <v>0</v>
      </c>
      <c r="C40" s="120"/>
      <c r="D40" s="259"/>
      <c r="E40" s="259"/>
      <c r="F40" s="259"/>
      <c r="G40" s="194"/>
      <c r="H40" s="195"/>
      <c r="I40" s="120"/>
      <c r="J40" s="259"/>
      <c r="K40" s="259"/>
      <c r="L40" s="259"/>
      <c r="M40" s="194"/>
      <c r="N40" s="195"/>
      <c r="O40" s="120"/>
      <c r="P40" s="259"/>
      <c r="Q40" s="259"/>
      <c r="R40" s="259"/>
      <c r="S40" s="194"/>
      <c r="T40" s="195"/>
      <c r="U40" s="120"/>
      <c r="V40" s="259"/>
      <c r="W40" s="259"/>
      <c r="X40" s="259"/>
      <c r="Y40" s="194"/>
      <c r="Z40" s="195"/>
      <c r="AA40" s="120"/>
      <c r="AB40" s="259"/>
      <c r="AC40" s="259"/>
      <c r="AD40" s="259"/>
      <c r="AE40" s="194"/>
      <c r="AF40" s="195"/>
      <c r="AG40" s="204">
        <f t="shared" si="0"/>
        <v>0</v>
      </c>
      <c r="AH40" s="203">
        <f t="shared" si="0"/>
        <v>0</v>
      </c>
    </row>
    <row r="41" spans="1:34" x14ac:dyDescent="0.4">
      <c r="A41" s="16">
        <f>'様式2(一覧)'!A41</f>
        <v>34</v>
      </c>
      <c r="B41" s="73">
        <f>'様式2(一覧)'!B41</f>
        <v>0</v>
      </c>
      <c r="C41" s="120"/>
      <c r="D41" s="259"/>
      <c r="E41" s="259"/>
      <c r="F41" s="259"/>
      <c r="G41" s="194"/>
      <c r="H41" s="195"/>
      <c r="I41" s="159"/>
      <c r="J41" s="259"/>
      <c r="K41" s="259"/>
      <c r="L41" s="259"/>
      <c r="M41" s="194"/>
      <c r="N41" s="196"/>
      <c r="O41" s="159"/>
      <c r="P41" s="259"/>
      <c r="Q41" s="259"/>
      <c r="R41" s="259"/>
      <c r="S41" s="122"/>
      <c r="T41" s="158"/>
      <c r="U41" s="159"/>
      <c r="V41" s="259"/>
      <c r="W41" s="259"/>
      <c r="X41" s="259"/>
      <c r="Y41" s="122"/>
      <c r="Z41" s="158"/>
      <c r="AA41" s="159"/>
      <c r="AB41" s="259"/>
      <c r="AC41" s="259"/>
      <c r="AD41" s="259"/>
      <c r="AE41" s="122"/>
      <c r="AF41" s="158"/>
      <c r="AG41" s="204">
        <f t="shared" si="0"/>
        <v>0</v>
      </c>
      <c r="AH41" s="203">
        <f t="shared" si="0"/>
        <v>0</v>
      </c>
    </row>
    <row r="42" spans="1:34" x14ac:dyDescent="0.4">
      <c r="A42" s="16">
        <f>'様式2(一覧)'!A42</f>
        <v>35</v>
      </c>
      <c r="B42" s="73">
        <f>'様式2(一覧)'!B42</f>
        <v>0</v>
      </c>
      <c r="C42" s="120"/>
      <c r="D42" s="259"/>
      <c r="E42" s="259"/>
      <c r="F42" s="259"/>
      <c r="G42" s="194"/>
      <c r="H42" s="195"/>
      <c r="I42" s="159"/>
      <c r="J42" s="259"/>
      <c r="K42" s="259"/>
      <c r="L42" s="259"/>
      <c r="M42" s="194"/>
      <c r="N42" s="196"/>
      <c r="O42" s="159"/>
      <c r="P42" s="259"/>
      <c r="Q42" s="259"/>
      <c r="R42" s="259"/>
      <c r="S42" s="122"/>
      <c r="T42" s="158"/>
      <c r="U42" s="159"/>
      <c r="V42" s="259"/>
      <c r="W42" s="259"/>
      <c r="X42" s="259"/>
      <c r="Y42" s="122"/>
      <c r="Z42" s="158"/>
      <c r="AA42" s="159"/>
      <c r="AB42" s="259"/>
      <c r="AC42" s="259"/>
      <c r="AD42" s="259"/>
      <c r="AE42" s="122"/>
      <c r="AF42" s="158"/>
      <c r="AG42" s="204">
        <f t="shared" si="0"/>
        <v>0</v>
      </c>
      <c r="AH42" s="203">
        <f t="shared" si="0"/>
        <v>0</v>
      </c>
    </row>
    <row r="43" spans="1:34" x14ac:dyDescent="0.4">
      <c r="A43" s="16">
        <f>'様式2(一覧)'!A43</f>
        <v>36</v>
      </c>
      <c r="B43" s="73">
        <f>'様式2(一覧)'!B43</f>
        <v>0</v>
      </c>
      <c r="C43" s="120"/>
      <c r="D43" s="259"/>
      <c r="E43" s="259"/>
      <c r="F43" s="259"/>
      <c r="G43" s="194"/>
      <c r="H43" s="195"/>
      <c r="I43" s="159"/>
      <c r="J43" s="259"/>
      <c r="K43" s="259"/>
      <c r="L43" s="259"/>
      <c r="M43" s="194"/>
      <c r="N43" s="196"/>
      <c r="O43" s="159"/>
      <c r="P43" s="259"/>
      <c r="Q43" s="259"/>
      <c r="R43" s="259"/>
      <c r="S43" s="122"/>
      <c r="T43" s="158"/>
      <c r="U43" s="159"/>
      <c r="V43" s="259"/>
      <c r="W43" s="259"/>
      <c r="X43" s="259"/>
      <c r="Y43" s="122"/>
      <c r="Z43" s="158"/>
      <c r="AA43" s="159"/>
      <c r="AB43" s="259"/>
      <c r="AC43" s="259"/>
      <c r="AD43" s="259"/>
      <c r="AE43" s="122"/>
      <c r="AF43" s="158"/>
      <c r="AG43" s="204">
        <f t="shared" si="0"/>
        <v>0</v>
      </c>
      <c r="AH43" s="203">
        <f t="shared" si="0"/>
        <v>0</v>
      </c>
    </row>
    <row r="44" spans="1:34" x14ac:dyDescent="0.4">
      <c r="A44" s="16">
        <f>'様式2(一覧)'!A44</f>
        <v>37</v>
      </c>
      <c r="B44" s="73">
        <f>'様式2(一覧)'!B44</f>
        <v>0</v>
      </c>
      <c r="C44" s="120"/>
      <c r="D44" s="259"/>
      <c r="E44" s="259"/>
      <c r="F44" s="259"/>
      <c r="G44" s="194"/>
      <c r="H44" s="195"/>
      <c r="I44" s="159"/>
      <c r="J44" s="259"/>
      <c r="K44" s="259"/>
      <c r="L44" s="259"/>
      <c r="M44" s="194"/>
      <c r="N44" s="196"/>
      <c r="O44" s="159"/>
      <c r="P44" s="259"/>
      <c r="Q44" s="259"/>
      <c r="R44" s="259"/>
      <c r="S44" s="122"/>
      <c r="T44" s="158"/>
      <c r="U44" s="159"/>
      <c r="V44" s="259"/>
      <c r="W44" s="259"/>
      <c r="X44" s="259"/>
      <c r="Y44" s="122"/>
      <c r="Z44" s="158"/>
      <c r="AA44" s="159"/>
      <c r="AB44" s="259"/>
      <c r="AC44" s="259"/>
      <c r="AD44" s="259"/>
      <c r="AE44" s="122"/>
      <c r="AF44" s="158"/>
      <c r="AG44" s="204">
        <f t="shared" si="0"/>
        <v>0</v>
      </c>
      <c r="AH44" s="203">
        <f t="shared" si="0"/>
        <v>0</v>
      </c>
    </row>
    <row r="45" spans="1:34" x14ac:dyDescent="0.4">
      <c r="A45" s="16">
        <f>'様式2(一覧)'!A45</f>
        <v>38</v>
      </c>
      <c r="B45" s="73">
        <f>'様式2(一覧)'!B45</f>
        <v>0</v>
      </c>
      <c r="C45" s="120"/>
      <c r="D45" s="259"/>
      <c r="E45" s="259"/>
      <c r="F45" s="259"/>
      <c r="G45" s="194"/>
      <c r="H45" s="195"/>
      <c r="I45" s="159"/>
      <c r="J45" s="259"/>
      <c r="K45" s="259"/>
      <c r="L45" s="259"/>
      <c r="M45" s="194"/>
      <c r="N45" s="196"/>
      <c r="O45" s="159"/>
      <c r="P45" s="259"/>
      <c r="Q45" s="259"/>
      <c r="R45" s="259"/>
      <c r="S45" s="122"/>
      <c r="T45" s="158"/>
      <c r="U45" s="159"/>
      <c r="V45" s="259"/>
      <c r="W45" s="259"/>
      <c r="X45" s="259"/>
      <c r="Y45" s="122"/>
      <c r="Z45" s="158"/>
      <c r="AA45" s="159"/>
      <c r="AB45" s="259"/>
      <c r="AC45" s="259"/>
      <c r="AD45" s="259"/>
      <c r="AE45" s="122"/>
      <c r="AF45" s="158"/>
      <c r="AG45" s="204">
        <f t="shared" si="0"/>
        <v>0</v>
      </c>
      <c r="AH45" s="203">
        <f t="shared" si="0"/>
        <v>0</v>
      </c>
    </row>
    <row r="46" spans="1:34" x14ac:dyDescent="0.4">
      <c r="A46" s="16">
        <f>'様式2(一覧)'!A46</f>
        <v>39</v>
      </c>
      <c r="B46" s="73">
        <f>'様式2(一覧)'!B46</f>
        <v>0</v>
      </c>
      <c r="C46" s="120"/>
      <c r="D46" s="259"/>
      <c r="E46" s="259"/>
      <c r="F46" s="259"/>
      <c r="G46" s="194"/>
      <c r="H46" s="195"/>
      <c r="I46" s="159"/>
      <c r="J46" s="259"/>
      <c r="K46" s="259"/>
      <c r="L46" s="259"/>
      <c r="M46" s="194"/>
      <c r="N46" s="196"/>
      <c r="O46" s="159"/>
      <c r="P46" s="259"/>
      <c r="Q46" s="259"/>
      <c r="R46" s="259"/>
      <c r="S46" s="122"/>
      <c r="T46" s="158"/>
      <c r="U46" s="159"/>
      <c r="V46" s="259"/>
      <c r="W46" s="259"/>
      <c r="X46" s="259"/>
      <c r="Y46" s="122"/>
      <c r="Z46" s="158"/>
      <c r="AA46" s="159"/>
      <c r="AB46" s="259"/>
      <c r="AC46" s="259"/>
      <c r="AD46" s="259"/>
      <c r="AE46" s="122"/>
      <c r="AF46" s="158"/>
      <c r="AG46" s="204">
        <f t="shared" si="0"/>
        <v>0</v>
      </c>
      <c r="AH46" s="203">
        <f t="shared" si="0"/>
        <v>0</v>
      </c>
    </row>
    <row r="47" spans="1:34" x14ac:dyDescent="0.4">
      <c r="A47" s="16">
        <f>'様式2(一覧)'!A47</f>
        <v>40</v>
      </c>
      <c r="B47" s="73">
        <f>'様式2(一覧)'!B47</f>
        <v>0</v>
      </c>
      <c r="C47" s="120"/>
      <c r="D47" s="259"/>
      <c r="E47" s="259"/>
      <c r="F47" s="259"/>
      <c r="G47" s="194"/>
      <c r="H47" s="195"/>
      <c r="I47" s="159"/>
      <c r="J47" s="259"/>
      <c r="K47" s="259"/>
      <c r="L47" s="259"/>
      <c r="M47" s="194"/>
      <c r="N47" s="196"/>
      <c r="O47" s="159"/>
      <c r="P47" s="259"/>
      <c r="Q47" s="259"/>
      <c r="R47" s="259"/>
      <c r="S47" s="122"/>
      <c r="T47" s="158"/>
      <c r="U47" s="159"/>
      <c r="V47" s="259"/>
      <c r="W47" s="259"/>
      <c r="X47" s="259"/>
      <c r="Y47" s="122"/>
      <c r="Z47" s="158"/>
      <c r="AA47" s="159"/>
      <c r="AB47" s="259"/>
      <c r="AC47" s="259"/>
      <c r="AD47" s="259"/>
      <c r="AE47" s="122"/>
      <c r="AF47" s="158"/>
      <c r="AG47" s="204">
        <f t="shared" si="0"/>
        <v>0</v>
      </c>
      <c r="AH47" s="203">
        <f t="shared" si="0"/>
        <v>0</v>
      </c>
    </row>
    <row r="48" spans="1:34" x14ac:dyDescent="0.4">
      <c r="A48" s="16">
        <f>'様式2(一覧)'!A48</f>
        <v>41</v>
      </c>
      <c r="B48" s="73">
        <f>'様式2(一覧)'!B48</f>
        <v>0</v>
      </c>
      <c r="C48" s="120"/>
      <c r="D48" s="259"/>
      <c r="E48" s="259"/>
      <c r="F48" s="259"/>
      <c r="G48" s="194"/>
      <c r="H48" s="196"/>
      <c r="I48" s="159"/>
      <c r="J48" s="259"/>
      <c r="K48" s="259"/>
      <c r="L48" s="259"/>
      <c r="M48" s="194"/>
      <c r="N48" s="196"/>
      <c r="O48" s="159"/>
      <c r="P48" s="259"/>
      <c r="Q48" s="259"/>
      <c r="R48" s="259"/>
      <c r="S48" s="122"/>
      <c r="T48" s="158"/>
      <c r="U48" s="159"/>
      <c r="V48" s="259"/>
      <c r="W48" s="259"/>
      <c r="X48" s="259"/>
      <c r="Y48" s="122"/>
      <c r="Z48" s="158"/>
      <c r="AA48" s="159"/>
      <c r="AB48" s="259"/>
      <c r="AC48" s="259"/>
      <c r="AD48" s="259"/>
      <c r="AE48" s="122"/>
      <c r="AF48" s="158"/>
      <c r="AG48" s="204">
        <f t="shared" si="0"/>
        <v>0</v>
      </c>
      <c r="AH48" s="203">
        <f t="shared" si="0"/>
        <v>0</v>
      </c>
    </row>
    <row r="49" spans="1:34" x14ac:dyDescent="0.4">
      <c r="A49" s="16">
        <f>'様式2(一覧)'!A49</f>
        <v>42</v>
      </c>
      <c r="B49" s="73">
        <f>'様式2(一覧)'!B49</f>
        <v>0</v>
      </c>
      <c r="C49" s="120"/>
      <c r="D49" s="259"/>
      <c r="E49" s="259"/>
      <c r="F49" s="259"/>
      <c r="G49" s="194"/>
      <c r="H49" s="196"/>
      <c r="I49" s="159"/>
      <c r="J49" s="259"/>
      <c r="K49" s="259"/>
      <c r="L49" s="259"/>
      <c r="M49" s="194"/>
      <c r="N49" s="196"/>
      <c r="O49" s="159"/>
      <c r="P49" s="259"/>
      <c r="Q49" s="259"/>
      <c r="R49" s="259"/>
      <c r="S49" s="122"/>
      <c r="T49" s="158"/>
      <c r="U49" s="159"/>
      <c r="V49" s="259"/>
      <c r="W49" s="259"/>
      <c r="X49" s="259"/>
      <c r="Y49" s="122"/>
      <c r="Z49" s="158"/>
      <c r="AA49" s="159"/>
      <c r="AB49" s="259"/>
      <c r="AC49" s="259"/>
      <c r="AD49" s="259"/>
      <c r="AE49" s="122"/>
      <c r="AF49" s="158"/>
      <c r="AG49" s="204">
        <f t="shared" si="0"/>
        <v>0</v>
      </c>
      <c r="AH49" s="203">
        <f t="shared" si="0"/>
        <v>0</v>
      </c>
    </row>
    <row r="50" spans="1:34" x14ac:dyDescent="0.4">
      <c r="A50" s="16">
        <f>'様式2(一覧)'!A50</f>
        <v>43</v>
      </c>
      <c r="B50" s="73">
        <f>'様式2(一覧)'!B50</f>
        <v>0</v>
      </c>
      <c r="C50" s="120"/>
      <c r="D50" s="259"/>
      <c r="E50" s="259"/>
      <c r="F50" s="259"/>
      <c r="G50" s="194"/>
      <c r="H50" s="196"/>
      <c r="I50" s="159"/>
      <c r="J50" s="259"/>
      <c r="K50" s="259"/>
      <c r="L50" s="259"/>
      <c r="M50" s="194"/>
      <c r="N50" s="196"/>
      <c r="O50" s="159"/>
      <c r="P50" s="259"/>
      <c r="Q50" s="259"/>
      <c r="R50" s="259"/>
      <c r="S50" s="122"/>
      <c r="T50" s="158"/>
      <c r="U50" s="159"/>
      <c r="V50" s="259"/>
      <c r="W50" s="259"/>
      <c r="X50" s="259"/>
      <c r="Y50" s="122"/>
      <c r="Z50" s="158"/>
      <c r="AA50" s="159"/>
      <c r="AB50" s="259"/>
      <c r="AC50" s="259"/>
      <c r="AD50" s="259"/>
      <c r="AE50" s="122"/>
      <c r="AF50" s="158"/>
      <c r="AG50" s="204">
        <f t="shared" si="0"/>
        <v>0</v>
      </c>
      <c r="AH50" s="203">
        <f t="shared" si="0"/>
        <v>0</v>
      </c>
    </row>
    <row r="51" spans="1:34" x14ac:dyDescent="0.4">
      <c r="A51" s="16">
        <f>'様式2(一覧)'!A51</f>
        <v>44</v>
      </c>
      <c r="B51" s="73">
        <f>'様式2(一覧)'!B51</f>
        <v>0</v>
      </c>
      <c r="C51" s="120"/>
      <c r="D51" s="259"/>
      <c r="E51" s="259"/>
      <c r="F51" s="259"/>
      <c r="G51" s="194"/>
      <c r="H51" s="196"/>
      <c r="I51" s="159"/>
      <c r="J51" s="259"/>
      <c r="K51" s="259"/>
      <c r="L51" s="259"/>
      <c r="M51" s="194"/>
      <c r="N51" s="196"/>
      <c r="O51" s="159"/>
      <c r="P51" s="259"/>
      <c r="Q51" s="259"/>
      <c r="R51" s="259"/>
      <c r="S51" s="122"/>
      <c r="T51" s="158"/>
      <c r="U51" s="159"/>
      <c r="V51" s="259"/>
      <c r="W51" s="259"/>
      <c r="X51" s="259"/>
      <c r="Y51" s="122"/>
      <c r="Z51" s="158"/>
      <c r="AA51" s="159"/>
      <c r="AB51" s="259"/>
      <c r="AC51" s="259"/>
      <c r="AD51" s="259"/>
      <c r="AE51" s="122"/>
      <c r="AF51" s="158"/>
      <c r="AG51" s="204">
        <f t="shared" si="0"/>
        <v>0</v>
      </c>
      <c r="AH51" s="203">
        <f t="shared" si="0"/>
        <v>0</v>
      </c>
    </row>
    <row r="52" spans="1:34" x14ac:dyDescent="0.4">
      <c r="A52" s="16">
        <f>'様式2(一覧)'!A52</f>
        <v>45</v>
      </c>
      <c r="B52" s="73">
        <f>'様式2(一覧)'!B52</f>
        <v>0</v>
      </c>
      <c r="C52" s="120"/>
      <c r="D52" s="259"/>
      <c r="E52" s="259"/>
      <c r="F52" s="259"/>
      <c r="G52" s="194"/>
      <c r="H52" s="196"/>
      <c r="I52" s="159"/>
      <c r="J52" s="259"/>
      <c r="K52" s="259"/>
      <c r="L52" s="259"/>
      <c r="M52" s="194"/>
      <c r="N52" s="196"/>
      <c r="O52" s="159"/>
      <c r="P52" s="259"/>
      <c r="Q52" s="259"/>
      <c r="R52" s="259"/>
      <c r="S52" s="122"/>
      <c r="T52" s="158"/>
      <c r="U52" s="159"/>
      <c r="V52" s="259"/>
      <c r="W52" s="259"/>
      <c r="X52" s="259"/>
      <c r="Y52" s="122"/>
      <c r="Z52" s="158"/>
      <c r="AA52" s="159"/>
      <c r="AB52" s="259"/>
      <c r="AC52" s="259"/>
      <c r="AD52" s="259"/>
      <c r="AE52" s="122"/>
      <c r="AF52" s="158"/>
      <c r="AG52" s="204">
        <f t="shared" si="0"/>
        <v>0</v>
      </c>
      <c r="AH52" s="203">
        <f t="shared" si="0"/>
        <v>0</v>
      </c>
    </row>
    <row r="53" spans="1:34" x14ac:dyDescent="0.4">
      <c r="A53" s="16">
        <f>'様式2(一覧)'!A53</f>
        <v>46</v>
      </c>
      <c r="B53" s="73">
        <f>'様式2(一覧)'!B53</f>
        <v>0</v>
      </c>
      <c r="C53" s="120"/>
      <c r="D53" s="259"/>
      <c r="E53" s="259"/>
      <c r="F53" s="259"/>
      <c r="G53" s="194"/>
      <c r="H53" s="196"/>
      <c r="I53" s="159"/>
      <c r="J53" s="259"/>
      <c r="K53" s="259"/>
      <c r="L53" s="259"/>
      <c r="M53" s="194"/>
      <c r="N53" s="196"/>
      <c r="O53" s="159"/>
      <c r="P53" s="259"/>
      <c r="Q53" s="259"/>
      <c r="R53" s="259"/>
      <c r="S53" s="122"/>
      <c r="T53" s="158"/>
      <c r="U53" s="159"/>
      <c r="V53" s="259"/>
      <c r="W53" s="259"/>
      <c r="X53" s="259"/>
      <c r="Y53" s="122"/>
      <c r="Z53" s="158"/>
      <c r="AA53" s="159"/>
      <c r="AB53" s="259"/>
      <c r="AC53" s="259"/>
      <c r="AD53" s="259"/>
      <c r="AE53" s="122"/>
      <c r="AF53" s="158"/>
      <c r="AG53" s="204">
        <f t="shared" si="0"/>
        <v>0</v>
      </c>
      <c r="AH53" s="203">
        <f t="shared" si="0"/>
        <v>0</v>
      </c>
    </row>
    <row r="54" spans="1:34" x14ac:dyDescent="0.4">
      <c r="A54" s="16">
        <f>'様式2(一覧)'!A54</f>
        <v>47</v>
      </c>
      <c r="B54" s="73">
        <f>'様式2(一覧)'!B54</f>
        <v>0</v>
      </c>
      <c r="C54" s="120"/>
      <c r="D54" s="259"/>
      <c r="E54" s="259"/>
      <c r="F54" s="259"/>
      <c r="G54" s="194"/>
      <c r="H54" s="196"/>
      <c r="I54" s="159"/>
      <c r="J54" s="259"/>
      <c r="K54" s="259"/>
      <c r="L54" s="259"/>
      <c r="M54" s="194"/>
      <c r="N54" s="196"/>
      <c r="O54" s="159"/>
      <c r="P54" s="259"/>
      <c r="Q54" s="259"/>
      <c r="R54" s="259"/>
      <c r="S54" s="122"/>
      <c r="T54" s="158"/>
      <c r="U54" s="159"/>
      <c r="V54" s="259"/>
      <c r="W54" s="259"/>
      <c r="X54" s="259"/>
      <c r="Y54" s="122"/>
      <c r="Z54" s="158"/>
      <c r="AA54" s="159"/>
      <c r="AB54" s="259"/>
      <c r="AC54" s="259"/>
      <c r="AD54" s="259"/>
      <c r="AE54" s="122"/>
      <c r="AF54" s="158"/>
      <c r="AG54" s="204">
        <f t="shared" si="0"/>
        <v>0</v>
      </c>
      <c r="AH54" s="203">
        <f t="shared" si="0"/>
        <v>0</v>
      </c>
    </row>
    <row r="55" spans="1:34" x14ac:dyDescent="0.4">
      <c r="A55" s="16">
        <f>'様式2(一覧)'!A55</f>
        <v>48</v>
      </c>
      <c r="B55" s="73">
        <f>'様式2(一覧)'!B55</f>
        <v>0</v>
      </c>
      <c r="C55" s="120"/>
      <c r="D55" s="259"/>
      <c r="E55" s="259"/>
      <c r="F55" s="259"/>
      <c r="G55" s="194"/>
      <c r="H55" s="196"/>
      <c r="I55" s="159"/>
      <c r="J55" s="259"/>
      <c r="K55" s="259"/>
      <c r="L55" s="259"/>
      <c r="M55" s="194"/>
      <c r="N55" s="196"/>
      <c r="O55" s="159"/>
      <c r="P55" s="259"/>
      <c r="Q55" s="259"/>
      <c r="R55" s="259"/>
      <c r="S55" s="122"/>
      <c r="T55" s="158"/>
      <c r="U55" s="159"/>
      <c r="V55" s="259"/>
      <c r="W55" s="259"/>
      <c r="X55" s="259"/>
      <c r="Y55" s="122"/>
      <c r="Z55" s="158"/>
      <c r="AA55" s="159"/>
      <c r="AB55" s="259"/>
      <c r="AC55" s="259"/>
      <c r="AD55" s="259"/>
      <c r="AE55" s="122"/>
      <c r="AF55" s="158"/>
      <c r="AG55" s="204">
        <f t="shared" si="0"/>
        <v>0</v>
      </c>
      <c r="AH55" s="203">
        <f t="shared" si="0"/>
        <v>0</v>
      </c>
    </row>
    <row r="56" spans="1:34" x14ac:dyDescent="0.4">
      <c r="A56" s="16">
        <f>'様式2(一覧)'!A56</f>
        <v>49</v>
      </c>
      <c r="B56" s="73">
        <f>'様式2(一覧)'!B56</f>
        <v>0</v>
      </c>
      <c r="C56" s="120"/>
      <c r="D56" s="259"/>
      <c r="E56" s="259"/>
      <c r="F56" s="259"/>
      <c r="G56" s="194"/>
      <c r="H56" s="196"/>
      <c r="I56" s="159"/>
      <c r="J56" s="259"/>
      <c r="K56" s="259"/>
      <c r="L56" s="259"/>
      <c r="M56" s="194"/>
      <c r="N56" s="196"/>
      <c r="O56" s="159"/>
      <c r="P56" s="259"/>
      <c r="Q56" s="259"/>
      <c r="R56" s="259"/>
      <c r="S56" s="122"/>
      <c r="T56" s="158"/>
      <c r="U56" s="159"/>
      <c r="V56" s="259"/>
      <c r="W56" s="259"/>
      <c r="X56" s="259"/>
      <c r="Y56" s="122"/>
      <c r="Z56" s="158"/>
      <c r="AA56" s="159"/>
      <c r="AB56" s="259"/>
      <c r="AC56" s="259"/>
      <c r="AD56" s="259"/>
      <c r="AE56" s="122"/>
      <c r="AF56" s="158"/>
      <c r="AG56" s="204">
        <f t="shared" si="0"/>
        <v>0</v>
      </c>
      <c r="AH56" s="203">
        <f t="shared" si="0"/>
        <v>0</v>
      </c>
    </row>
    <row r="57" spans="1:34" x14ac:dyDescent="0.4">
      <c r="A57" s="16">
        <f>'様式2(一覧)'!A57</f>
        <v>50</v>
      </c>
      <c r="B57" s="73">
        <f>'様式2(一覧)'!B57</f>
        <v>0</v>
      </c>
      <c r="C57" s="120"/>
      <c r="D57" s="259"/>
      <c r="E57" s="259"/>
      <c r="F57" s="259"/>
      <c r="G57" s="194"/>
      <c r="H57" s="196"/>
      <c r="I57" s="159"/>
      <c r="J57" s="259"/>
      <c r="K57" s="259"/>
      <c r="L57" s="259"/>
      <c r="M57" s="194"/>
      <c r="N57" s="196"/>
      <c r="O57" s="159"/>
      <c r="P57" s="259"/>
      <c r="Q57" s="259"/>
      <c r="R57" s="259"/>
      <c r="S57" s="122"/>
      <c r="T57" s="158"/>
      <c r="U57" s="159"/>
      <c r="V57" s="259"/>
      <c r="W57" s="259"/>
      <c r="X57" s="259"/>
      <c r="Y57" s="122"/>
      <c r="Z57" s="158"/>
      <c r="AA57" s="159"/>
      <c r="AB57" s="259"/>
      <c r="AC57" s="259"/>
      <c r="AD57" s="259"/>
      <c r="AE57" s="122"/>
      <c r="AF57" s="158"/>
      <c r="AG57" s="204">
        <f t="shared" si="0"/>
        <v>0</v>
      </c>
      <c r="AH57" s="203">
        <f t="shared" si="0"/>
        <v>0</v>
      </c>
    </row>
    <row r="58" spans="1:34" x14ac:dyDescent="0.4">
      <c r="A58" s="16">
        <f>'様式2(一覧)'!A58</f>
        <v>51</v>
      </c>
      <c r="B58" s="73">
        <f>'様式2(一覧)'!B58</f>
        <v>0</v>
      </c>
      <c r="C58" s="120"/>
      <c r="D58" s="259"/>
      <c r="E58" s="259"/>
      <c r="F58" s="259"/>
      <c r="G58" s="194"/>
      <c r="H58" s="196"/>
      <c r="I58" s="159"/>
      <c r="J58" s="259"/>
      <c r="K58" s="259"/>
      <c r="L58" s="259"/>
      <c r="M58" s="194"/>
      <c r="N58" s="196"/>
      <c r="O58" s="159"/>
      <c r="P58" s="259"/>
      <c r="Q58" s="259"/>
      <c r="R58" s="259"/>
      <c r="S58" s="122"/>
      <c r="T58" s="158"/>
      <c r="U58" s="159"/>
      <c r="V58" s="259"/>
      <c r="W58" s="259"/>
      <c r="X58" s="259"/>
      <c r="Y58" s="122"/>
      <c r="Z58" s="158"/>
      <c r="AA58" s="159"/>
      <c r="AB58" s="259"/>
      <c r="AC58" s="259"/>
      <c r="AD58" s="259"/>
      <c r="AE58" s="122"/>
      <c r="AF58" s="158"/>
      <c r="AG58" s="204">
        <f t="shared" si="0"/>
        <v>0</v>
      </c>
      <c r="AH58" s="203">
        <f t="shared" si="0"/>
        <v>0</v>
      </c>
    </row>
    <row r="59" spans="1:34" x14ac:dyDescent="0.4">
      <c r="A59" s="16">
        <f>'様式2(一覧)'!A59</f>
        <v>52</v>
      </c>
      <c r="B59" s="73">
        <f>'様式2(一覧)'!B59</f>
        <v>0</v>
      </c>
      <c r="C59" s="120"/>
      <c r="D59" s="259"/>
      <c r="E59" s="259"/>
      <c r="F59" s="259"/>
      <c r="G59" s="194"/>
      <c r="H59" s="196"/>
      <c r="I59" s="159"/>
      <c r="J59" s="259"/>
      <c r="K59" s="259"/>
      <c r="L59" s="259"/>
      <c r="M59" s="194"/>
      <c r="N59" s="196"/>
      <c r="O59" s="159"/>
      <c r="P59" s="259"/>
      <c r="Q59" s="259"/>
      <c r="R59" s="259"/>
      <c r="S59" s="122"/>
      <c r="T59" s="158"/>
      <c r="U59" s="159"/>
      <c r="V59" s="259"/>
      <c r="W59" s="259"/>
      <c r="X59" s="259"/>
      <c r="Y59" s="122"/>
      <c r="Z59" s="158"/>
      <c r="AA59" s="159"/>
      <c r="AB59" s="259"/>
      <c r="AC59" s="259"/>
      <c r="AD59" s="259"/>
      <c r="AE59" s="122"/>
      <c r="AF59" s="158"/>
      <c r="AG59" s="204">
        <f t="shared" si="0"/>
        <v>0</v>
      </c>
      <c r="AH59" s="203">
        <f t="shared" si="0"/>
        <v>0</v>
      </c>
    </row>
    <row r="60" spans="1:34" x14ac:dyDescent="0.4">
      <c r="A60" s="16">
        <f>'様式2(一覧)'!A60</f>
        <v>53</v>
      </c>
      <c r="B60" s="73">
        <f>'様式2(一覧)'!B60</f>
        <v>0</v>
      </c>
      <c r="C60" s="120"/>
      <c r="D60" s="259"/>
      <c r="E60" s="259"/>
      <c r="F60" s="259"/>
      <c r="G60" s="194"/>
      <c r="H60" s="196"/>
      <c r="I60" s="159"/>
      <c r="J60" s="259"/>
      <c r="K60" s="259"/>
      <c r="L60" s="259"/>
      <c r="M60" s="194"/>
      <c r="N60" s="196"/>
      <c r="O60" s="159"/>
      <c r="P60" s="259"/>
      <c r="Q60" s="259"/>
      <c r="R60" s="259"/>
      <c r="S60" s="122"/>
      <c r="T60" s="158"/>
      <c r="U60" s="159"/>
      <c r="V60" s="259"/>
      <c r="W60" s="259"/>
      <c r="X60" s="259"/>
      <c r="Y60" s="122"/>
      <c r="Z60" s="158"/>
      <c r="AA60" s="159"/>
      <c r="AB60" s="259"/>
      <c r="AC60" s="259"/>
      <c r="AD60" s="259"/>
      <c r="AE60" s="122"/>
      <c r="AF60" s="158"/>
      <c r="AG60" s="204">
        <f t="shared" si="0"/>
        <v>0</v>
      </c>
      <c r="AH60" s="203">
        <f t="shared" si="0"/>
        <v>0</v>
      </c>
    </row>
    <row r="61" spans="1:34" x14ac:dyDescent="0.4">
      <c r="A61" s="16">
        <f>'様式2(一覧)'!A61</f>
        <v>54</v>
      </c>
      <c r="B61" s="73">
        <f>'様式2(一覧)'!B61</f>
        <v>0</v>
      </c>
      <c r="C61" s="120"/>
      <c r="D61" s="259"/>
      <c r="E61" s="259"/>
      <c r="F61" s="259"/>
      <c r="G61" s="194"/>
      <c r="H61" s="196"/>
      <c r="I61" s="159"/>
      <c r="J61" s="259"/>
      <c r="K61" s="259"/>
      <c r="L61" s="259"/>
      <c r="M61" s="194"/>
      <c r="N61" s="196"/>
      <c r="O61" s="159"/>
      <c r="P61" s="259"/>
      <c r="Q61" s="259"/>
      <c r="R61" s="259"/>
      <c r="S61" s="122"/>
      <c r="T61" s="158"/>
      <c r="U61" s="159"/>
      <c r="V61" s="259"/>
      <c r="W61" s="259"/>
      <c r="X61" s="259"/>
      <c r="Y61" s="122"/>
      <c r="Z61" s="158"/>
      <c r="AA61" s="159"/>
      <c r="AB61" s="259"/>
      <c r="AC61" s="259"/>
      <c r="AD61" s="259"/>
      <c r="AE61" s="122"/>
      <c r="AF61" s="158"/>
      <c r="AG61" s="204">
        <f t="shared" si="0"/>
        <v>0</v>
      </c>
      <c r="AH61" s="203">
        <f t="shared" si="0"/>
        <v>0</v>
      </c>
    </row>
    <row r="62" spans="1:34" x14ac:dyDescent="0.4">
      <c r="A62" s="16">
        <f>'様式2(一覧)'!A62</f>
        <v>55</v>
      </c>
      <c r="B62" s="73">
        <f>'様式2(一覧)'!B62</f>
        <v>0</v>
      </c>
      <c r="C62" s="120"/>
      <c r="D62" s="259"/>
      <c r="E62" s="259"/>
      <c r="F62" s="259"/>
      <c r="G62" s="194"/>
      <c r="H62" s="196"/>
      <c r="I62" s="159"/>
      <c r="J62" s="259"/>
      <c r="K62" s="259"/>
      <c r="L62" s="259"/>
      <c r="M62" s="194"/>
      <c r="N62" s="196"/>
      <c r="O62" s="159"/>
      <c r="P62" s="259"/>
      <c r="Q62" s="259"/>
      <c r="R62" s="259"/>
      <c r="S62" s="122"/>
      <c r="T62" s="158"/>
      <c r="U62" s="159"/>
      <c r="V62" s="259"/>
      <c r="W62" s="259"/>
      <c r="X62" s="259"/>
      <c r="Y62" s="122"/>
      <c r="Z62" s="158"/>
      <c r="AA62" s="159"/>
      <c r="AB62" s="259"/>
      <c r="AC62" s="259"/>
      <c r="AD62" s="259"/>
      <c r="AE62" s="122"/>
      <c r="AF62" s="158"/>
      <c r="AG62" s="204">
        <f t="shared" si="0"/>
        <v>0</v>
      </c>
      <c r="AH62" s="203">
        <f t="shared" si="0"/>
        <v>0</v>
      </c>
    </row>
    <row r="63" spans="1:34" x14ac:dyDescent="0.4">
      <c r="A63" s="16">
        <f>'様式2(一覧)'!A63</f>
        <v>56</v>
      </c>
      <c r="B63" s="73">
        <f>'様式2(一覧)'!B63</f>
        <v>0</v>
      </c>
      <c r="C63" s="120"/>
      <c r="D63" s="259"/>
      <c r="E63" s="259"/>
      <c r="F63" s="259"/>
      <c r="G63" s="194"/>
      <c r="H63" s="196"/>
      <c r="I63" s="159"/>
      <c r="J63" s="259"/>
      <c r="K63" s="259"/>
      <c r="L63" s="259"/>
      <c r="M63" s="194"/>
      <c r="N63" s="196"/>
      <c r="O63" s="159"/>
      <c r="P63" s="259"/>
      <c r="Q63" s="259"/>
      <c r="R63" s="259"/>
      <c r="S63" s="122"/>
      <c r="T63" s="158"/>
      <c r="U63" s="159"/>
      <c r="V63" s="259"/>
      <c r="W63" s="259"/>
      <c r="X63" s="259"/>
      <c r="Y63" s="122"/>
      <c r="Z63" s="158"/>
      <c r="AA63" s="159"/>
      <c r="AB63" s="259"/>
      <c r="AC63" s="259"/>
      <c r="AD63" s="259"/>
      <c r="AE63" s="122"/>
      <c r="AF63" s="158"/>
      <c r="AG63" s="204">
        <f t="shared" si="0"/>
        <v>0</v>
      </c>
      <c r="AH63" s="203">
        <f t="shared" si="0"/>
        <v>0</v>
      </c>
    </row>
    <row r="64" spans="1:34" x14ac:dyDescent="0.4">
      <c r="A64" s="16">
        <f>'様式2(一覧)'!A64</f>
        <v>57</v>
      </c>
      <c r="B64" s="73">
        <f>'様式2(一覧)'!B64</f>
        <v>0</v>
      </c>
      <c r="C64" s="120"/>
      <c r="D64" s="259"/>
      <c r="E64" s="259"/>
      <c r="F64" s="259"/>
      <c r="G64" s="194"/>
      <c r="H64" s="196"/>
      <c r="I64" s="159"/>
      <c r="J64" s="259"/>
      <c r="K64" s="259"/>
      <c r="L64" s="259"/>
      <c r="M64" s="194"/>
      <c r="N64" s="196"/>
      <c r="O64" s="159"/>
      <c r="P64" s="259"/>
      <c r="Q64" s="259"/>
      <c r="R64" s="259"/>
      <c r="S64" s="122"/>
      <c r="T64" s="158"/>
      <c r="U64" s="159"/>
      <c r="V64" s="259"/>
      <c r="W64" s="259"/>
      <c r="X64" s="259"/>
      <c r="Y64" s="122"/>
      <c r="Z64" s="158"/>
      <c r="AA64" s="159"/>
      <c r="AB64" s="259"/>
      <c r="AC64" s="259"/>
      <c r="AD64" s="259"/>
      <c r="AE64" s="122"/>
      <c r="AF64" s="158"/>
      <c r="AG64" s="204">
        <f t="shared" si="0"/>
        <v>0</v>
      </c>
      <c r="AH64" s="203">
        <f t="shared" si="0"/>
        <v>0</v>
      </c>
    </row>
    <row r="65" spans="1:34" x14ac:dyDescent="0.4">
      <c r="A65" s="16">
        <f>'様式2(一覧)'!A65</f>
        <v>58</v>
      </c>
      <c r="B65" s="73">
        <f>'様式2(一覧)'!B65</f>
        <v>0</v>
      </c>
      <c r="C65" s="120"/>
      <c r="D65" s="259"/>
      <c r="E65" s="259"/>
      <c r="F65" s="259"/>
      <c r="G65" s="194"/>
      <c r="H65" s="196"/>
      <c r="I65" s="159"/>
      <c r="J65" s="259"/>
      <c r="K65" s="259"/>
      <c r="L65" s="259"/>
      <c r="M65" s="194"/>
      <c r="N65" s="196"/>
      <c r="O65" s="159"/>
      <c r="P65" s="259"/>
      <c r="Q65" s="259"/>
      <c r="R65" s="259"/>
      <c r="S65" s="122"/>
      <c r="T65" s="158"/>
      <c r="U65" s="159"/>
      <c r="V65" s="259"/>
      <c r="W65" s="259"/>
      <c r="X65" s="259"/>
      <c r="Y65" s="122"/>
      <c r="Z65" s="158"/>
      <c r="AA65" s="159"/>
      <c r="AB65" s="259"/>
      <c r="AC65" s="259"/>
      <c r="AD65" s="259"/>
      <c r="AE65" s="122"/>
      <c r="AF65" s="158"/>
      <c r="AG65" s="204">
        <f t="shared" si="0"/>
        <v>0</v>
      </c>
      <c r="AH65" s="203">
        <f t="shared" si="0"/>
        <v>0</v>
      </c>
    </row>
    <row r="66" spans="1:34" x14ac:dyDescent="0.4">
      <c r="A66" s="16">
        <f>'様式2(一覧)'!A66</f>
        <v>59</v>
      </c>
      <c r="B66" s="73">
        <f>'様式2(一覧)'!B66</f>
        <v>0</v>
      </c>
      <c r="C66" s="120"/>
      <c r="D66" s="259"/>
      <c r="E66" s="259"/>
      <c r="F66" s="259"/>
      <c r="G66" s="194"/>
      <c r="H66" s="196"/>
      <c r="I66" s="159"/>
      <c r="J66" s="259"/>
      <c r="K66" s="259"/>
      <c r="L66" s="259"/>
      <c r="M66" s="194"/>
      <c r="N66" s="196"/>
      <c r="O66" s="159"/>
      <c r="P66" s="259"/>
      <c r="Q66" s="259"/>
      <c r="R66" s="259"/>
      <c r="S66" s="122"/>
      <c r="T66" s="158"/>
      <c r="U66" s="159"/>
      <c r="V66" s="259"/>
      <c r="W66" s="259"/>
      <c r="X66" s="259"/>
      <c r="Y66" s="122"/>
      <c r="Z66" s="158"/>
      <c r="AA66" s="159"/>
      <c r="AB66" s="259"/>
      <c r="AC66" s="259"/>
      <c r="AD66" s="259"/>
      <c r="AE66" s="122"/>
      <c r="AF66" s="158"/>
      <c r="AG66" s="204">
        <f t="shared" si="0"/>
        <v>0</v>
      </c>
      <c r="AH66" s="203">
        <f t="shared" si="0"/>
        <v>0</v>
      </c>
    </row>
    <row r="67" spans="1:34" x14ac:dyDescent="0.4">
      <c r="A67" s="16">
        <f>'様式2(一覧)'!A67</f>
        <v>60</v>
      </c>
      <c r="B67" s="73">
        <f>'様式2(一覧)'!B67</f>
        <v>0</v>
      </c>
      <c r="C67" s="120"/>
      <c r="D67" s="259"/>
      <c r="E67" s="259"/>
      <c r="F67" s="259"/>
      <c r="G67" s="194"/>
      <c r="H67" s="196"/>
      <c r="I67" s="159"/>
      <c r="J67" s="259"/>
      <c r="K67" s="259"/>
      <c r="L67" s="259"/>
      <c r="M67" s="194"/>
      <c r="N67" s="196"/>
      <c r="O67" s="159"/>
      <c r="P67" s="259"/>
      <c r="Q67" s="259"/>
      <c r="R67" s="259"/>
      <c r="S67" s="122"/>
      <c r="T67" s="158"/>
      <c r="U67" s="159"/>
      <c r="V67" s="259"/>
      <c r="W67" s="259"/>
      <c r="X67" s="259"/>
      <c r="Y67" s="122"/>
      <c r="Z67" s="158"/>
      <c r="AA67" s="159"/>
      <c r="AB67" s="259"/>
      <c r="AC67" s="259"/>
      <c r="AD67" s="259"/>
      <c r="AE67" s="122"/>
      <c r="AF67" s="158"/>
      <c r="AG67" s="204">
        <f t="shared" si="0"/>
        <v>0</v>
      </c>
      <c r="AH67" s="203">
        <f t="shared" si="0"/>
        <v>0</v>
      </c>
    </row>
    <row r="68" spans="1:34" x14ac:dyDescent="0.4">
      <c r="A68" s="16">
        <f>'様式2(一覧)'!A68</f>
        <v>61</v>
      </c>
      <c r="B68" s="73">
        <f>'様式2(一覧)'!B68</f>
        <v>0</v>
      </c>
      <c r="C68" s="120"/>
      <c r="D68" s="259"/>
      <c r="E68" s="259"/>
      <c r="F68" s="259"/>
      <c r="G68" s="194"/>
      <c r="H68" s="196"/>
      <c r="I68" s="159"/>
      <c r="J68" s="259"/>
      <c r="K68" s="259"/>
      <c r="L68" s="259"/>
      <c r="M68" s="194"/>
      <c r="N68" s="196"/>
      <c r="O68" s="159"/>
      <c r="P68" s="259"/>
      <c r="Q68" s="259"/>
      <c r="R68" s="259"/>
      <c r="S68" s="122"/>
      <c r="T68" s="158"/>
      <c r="U68" s="159"/>
      <c r="V68" s="259"/>
      <c r="W68" s="259"/>
      <c r="X68" s="259"/>
      <c r="Y68" s="122"/>
      <c r="Z68" s="158"/>
      <c r="AA68" s="159"/>
      <c r="AB68" s="259"/>
      <c r="AC68" s="259"/>
      <c r="AD68" s="259"/>
      <c r="AE68" s="122"/>
      <c r="AF68" s="158"/>
      <c r="AG68" s="204">
        <f t="shared" si="0"/>
        <v>0</v>
      </c>
      <c r="AH68" s="203">
        <f t="shared" si="0"/>
        <v>0</v>
      </c>
    </row>
    <row r="69" spans="1:34" x14ac:dyDescent="0.4">
      <c r="A69" s="16">
        <f>'様式2(一覧)'!A69</f>
        <v>62</v>
      </c>
      <c r="B69" s="73">
        <f>'様式2(一覧)'!B69</f>
        <v>0</v>
      </c>
      <c r="C69" s="120"/>
      <c r="D69" s="259"/>
      <c r="E69" s="259"/>
      <c r="F69" s="259"/>
      <c r="G69" s="194"/>
      <c r="H69" s="196"/>
      <c r="I69" s="159"/>
      <c r="J69" s="259"/>
      <c r="K69" s="259"/>
      <c r="L69" s="259"/>
      <c r="M69" s="194"/>
      <c r="N69" s="196"/>
      <c r="O69" s="159"/>
      <c r="P69" s="259"/>
      <c r="Q69" s="259"/>
      <c r="R69" s="259"/>
      <c r="S69" s="122"/>
      <c r="T69" s="158"/>
      <c r="U69" s="159"/>
      <c r="V69" s="259"/>
      <c r="W69" s="259"/>
      <c r="X69" s="259"/>
      <c r="Y69" s="122"/>
      <c r="Z69" s="158"/>
      <c r="AA69" s="159"/>
      <c r="AB69" s="259"/>
      <c r="AC69" s="259"/>
      <c r="AD69" s="259"/>
      <c r="AE69" s="122"/>
      <c r="AF69" s="158"/>
      <c r="AG69" s="204">
        <f t="shared" si="0"/>
        <v>0</v>
      </c>
      <c r="AH69" s="203">
        <f t="shared" si="0"/>
        <v>0</v>
      </c>
    </row>
    <row r="70" spans="1:34" x14ac:dyDescent="0.4">
      <c r="A70" s="16">
        <f>'様式2(一覧)'!A70</f>
        <v>63</v>
      </c>
      <c r="B70" s="73">
        <f>'様式2(一覧)'!B70</f>
        <v>0</v>
      </c>
      <c r="C70" s="120"/>
      <c r="D70" s="259"/>
      <c r="E70" s="259"/>
      <c r="F70" s="259"/>
      <c r="G70" s="194"/>
      <c r="H70" s="196"/>
      <c r="I70" s="159"/>
      <c r="J70" s="259"/>
      <c r="K70" s="259"/>
      <c r="L70" s="259"/>
      <c r="M70" s="194"/>
      <c r="N70" s="196"/>
      <c r="O70" s="159"/>
      <c r="P70" s="259"/>
      <c r="Q70" s="259"/>
      <c r="R70" s="259"/>
      <c r="S70" s="122"/>
      <c r="T70" s="158"/>
      <c r="U70" s="159"/>
      <c r="V70" s="259"/>
      <c r="W70" s="259"/>
      <c r="X70" s="259"/>
      <c r="Y70" s="122"/>
      <c r="Z70" s="158"/>
      <c r="AA70" s="159"/>
      <c r="AB70" s="259"/>
      <c r="AC70" s="259"/>
      <c r="AD70" s="259"/>
      <c r="AE70" s="122"/>
      <c r="AF70" s="158"/>
      <c r="AG70" s="204">
        <f t="shared" si="0"/>
        <v>0</v>
      </c>
      <c r="AH70" s="203">
        <f t="shared" si="0"/>
        <v>0</v>
      </c>
    </row>
    <row r="71" spans="1:34" x14ac:dyDescent="0.4">
      <c r="A71" s="16">
        <f>'様式2(一覧)'!A71</f>
        <v>64</v>
      </c>
      <c r="B71" s="73">
        <f>'様式2(一覧)'!B71</f>
        <v>0</v>
      </c>
      <c r="C71" s="120"/>
      <c r="D71" s="259"/>
      <c r="E71" s="259"/>
      <c r="F71" s="259"/>
      <c r="G71" s="194"/>
      <c r="H71" s="196"/>
      <c r="I71" s="159"/>
      <c r="J71" s="259"/>
      <c r="K71" s="259"/>
      <c r="L71" s="259"/>
      <c r="M71" s="194"/>
      <c r="N71" s="196"/>
      <c r="O71" s="159"/>
      <c r="P71" s="259"/>
      <c r="Q71" s="259"/>
      <c r="R71" s="259"/>
      <c r="S71" s="122"/>
      <c r="T71" s="158"/>
      <c r="U71" s="159"/>
      <c r="V71" s="259"/>
      <c r="W71" s="259"/>
      <c r="X71" s="259"/>
      <c r="Y71" s="122"/>
      <c r="Z71" s="158"/>
      <c r="AA71" s="159"/>
      <c r="AB71" s="259"/>
      <c r="AC71" s="259"/>
      <c r="AD71" s="259"/>
      <c r="AE71" s="122"/>
      <c r="AF71" s="158"/>
      <c r="AG71" s="204">
        <f t="shared" si="0"/>
        <v>0</v>
      </c>
      <c r="AH71" s="203">
        <f t="shared" si="0"/>
        <v>0</v>
      </c>
    </row>
    <row r="72" spans="1:34" x14ac:dyDescent="0.4">
      <c r="A72" s="16">
        <f>'様式2(一覧)'!A72</f>
        <v>65</v>
      </c>
      <c r="B72" s="73">
        <f>'様式2(一覧)'!B72</f>
        <v>0</v>
      </c>
      <c r="C72" s="120"/>
      <c r="D72" s="259"/>
      <c r="E72" s="259"/>
      <c r="F72" s="259"/>
      <c r="G72" s="194"/>
      <c r="H72" s="196"/>
      <c r="I72" s="159"/>
      <c r="J72" s="259"/>
      <c r="K72" s="259"/>
      <c r="L72" s="259"/>
      <c r="M72" s="194"/>
      <c r="N72" s="196"/>
      <c r="O72" s="159"/>
      <c r="P72" s="259"/>
      <c r="Q72" s="259"/>
      <c r="R72" s="259"/>
      <c r="S72" s="122"/>
      <c r="T72" s="158"/>
      <c r="U72" s="159"/>
      <c r="V72" s="259"/>
      <c r="W72" s="259"/>
      <c r="X72" s="259"/>
      <c r="Y72" s="122"/>
      <c r="Z72" s="158"/>
      <c r="AA72" s="159"/>
      <c r="AB72" s="259"/>
      <c r="AC72" s="259"/>
      <c r="AD72" s="259"/>
      <c r="AE72" s="122"/>
      <c r="AF72" s="158"/>
      <c r="AG72" s="204">
        <f t="shared" ref="AG72:AH107" si="1">G72+M72+S72+Y72+AE72</f>
        <v>0</v>
      </c>
      <c r="AH72" s="203">
        <f t="shared" si="1"/>
        <v>0</v>
      </c>
    </row>
    <row r="73" spans="1:34" x14ac:dyDescent="0.4">
      <c r="A73" s="16">
        <f>'様式2(一覧)'!A73</f>
        <v>66</v>
      </c>
      <c r="B73" s="73">
        <f>'様式2(一覧)'!B73</f>
        <v>0</v>
      </c>
      <c r="C73" s="120"/>
      <c r="D73" s="259"/>
      <c r="E73" s="259"/>
      <c r="F73" s="259"/>
      <c r="G73" s="194"/>
      <c r="H73" s="196"/>
      <c r="I73" s="159"/>
      <c r="J73" s="259"/>
      <c r="K73" s="259"/>
      <c r="L73" s="259"/>
      <c r="M73" s="194"/>
      <c r="N73" s="196"/>
      <c r="O73" s="159"/>
      <c r="P73" s="259"/>
      <c r="Q73" s="259"/>
      <c r="R73" s="259"/>
      <c r="S73" s="122"/>
      <c r="T73" s="158"/>
      <c r="U73" s="159"/>
      <c r="V73" s="259"/>
      <c r="W73" s="259"/>
      <c r="X73" s="259"/>
      <c r="Y73" s="122"/>
      <c r="Z73" s="158"/>
      <c r="AA73" s="159"/>
      <c r="AB73" s="259"/>
      <c r="AC73" s="259"/>
      <c r="AD73" s="259"/>
      <c r="AE73" s="122"/>
      <c r="AF73" s="158"/>
      <c r="AG73" s="204">
        <f t="shared" si="1"/>
        <v>0</v>
      </c>
      <c r="AH73" s="203">
        <f t="shared" si="1"/>
        <v>0</v>
      </c>
    </row>
    <row r="74" spans="1:34" x14ac:dyDescent="0.4">
      <c r="A74" s="16">
        <f>'様式2(一覧)'!A74</f>
        <v>67</v>
      </c>
      <c r="B74" s="73">
        <f>'様式2(一覧)'!B74</f>
        <v>0</v>
      </c>
      <c r="C74" s="120"/>
      <c r="D74" s="259"/>
      <c r="E74" s="259"/>
      <c r="F74" s="259"/>
      <c r="G74" s="194"/>
      <c r="H74" s="196"/>
      <c r="I74" s="159"/>
      <c r="J74" s="259"/>
      <c r="K74" s="259"/>
      <c r="L74" s="259"/>
      <c r="M74" s="194"/>
      <c r="N74" s="196"/>
      <c r="O74" s="159"/>
      <c r="P74" s="259"/>
      <c r="Q74" s="259"/>
      <c r="R74" s="259"/>
      <c r="S74" s="122"/>
      <c r="T74" s="158"/>
      <c r="U74" s="159"/>
      <c r="V74" s="259"/>
      <c r="W74" s="259"/>
      <c r="X74" s="259"/>
      <c r="Y74" s="122"/>
      <c r="Z74" s="158"/>
      <c r="AA74" s="159"/>
      <c r="AB74" s="259"/>
      <c r="AC74" s="259"/>
      <c r="AD74" s="259"/>
      <c r="AE74" s="122"/>
      <c r="AF74" s="158"/>
      <c r="AG74" s="204">
        <f t="shared" si="1"/>
        <v>0</v>
      </c>
      <c r="AH74" s="203">
        <f t="shared" si="1"/>
        <v>0</v>
      </c>
    </row>
    <row r="75" spans="1:34" x14ac:dyDescent="0.4">
      <c r="A75" s="16">
        <f>'様式2(一覧)'!A75</f>
        <v>68</v>
      </c>
      <c r="B75" s="73">
        <f>'様式2(一覧)'!B75</f>
        <v>0</v>
      </c>
      <c r="C75" s="120"/>
      <c r="D75" s="259"/>
      <c r="E75" s="259"/>
      <c r="F75" s="259"/>
      <c r="G75" s="194"/>
      <c r="H75" s="196"/>
      <c r="I75" s="159"/>
      <c r="J75" s="259"/>
      <c r="K75" s="259"/>
      <c r="L75" s="259"/>
      <c r="M75" s="194"/>
      <c r="N75" s="196"/>
      <c r="O75" s="159"/>
      <c r="P75" s="259"/>
      <c r="Q75" s="259"/>
      <c r="R75" s="259"/>
      <c r="S75" s="122"/>
      <c r="T75" s="158"/>
      <c r="U75" s="159"/>
      <c r="V75" s="259"/>
      <c r="W75" s="259"/>
      <c r="X75" s="259"/>
      <c r="Y75" s="122"/>
      <c r="Z75" s="158"/>
      <c r="AA75" s="159"/>
      <c r="AB75" s="259"/>
      <c r="AC75" s="259"/>
      <c r="AD75" s="259"/>
      <c r="AE75" s="122"/>
      <c r="AF75" s="158"/>
      <c r="AG75" s="204">
        <f t="shared" si="1"/>
        <v>0</v>
      </c>
      <c r="AH75" s="203">
        <f t="shared" si="1"/>
        <v>0</v>
      </c>
    </row>
    <row r="76" spans="1:34" x14ac:dyDescent="0.4">
      <c r="A76" s="16">
        <f>'様式2(一覧)'!A76</f>
        <v>69</v>
      </c>
      <c r="B76" s="73">
        <f>'様式2(一覧)'!B76</f>
        <v>0</v>
      </c>
      <c r="C76" s="120"/>
      <c r="D76" s="259"/>
      <c r="E76" s="259"/>
      <c r="F76" s="259"/>
      <c r="G76" s="194"/>
      <c r="H76" s="196"/>
      <c r="I76" s="159"/>
      <c r="J76" s="259"/>
      <c r="K76" s="259"/>
      <c r="L76" s="259"/>
      <c r="M76" s="194"/>
      <c r="N76" s="196"/>
      <c r="O76" s="159"/>
      <c r="P76" s="259"/>
      <c r="Q76" s="259"/>
      <c r="R76" s="259"/>
      <c r="S76" s="122"/>
      <c r="T76" s="158"/>
      <c r="U76" s="159"/>
      <c r="V76" s="259"/>
      <c r="W76" s="259"/>
      <c r="X76" s="259"/>
      <c r="Y76" s="122"/>
      <c r="Z76" s="158"/>
      <c r="AA76" s="159"/>
      <c r="AB76" s="259"/>
      <c r="AC76" s="259"/>
      <c r="AD76" s="259"/>
      <c r="AE76" s="122"/>
      <c r="AF76" s="158"/>
      <c r="AG76" s="204">
        <f t="shared" si="1"/>
        <v>0</v>
      </c>
      <c r="AH76" s="203">
        <f t="shared" si="1"/>
        <v>0</v>
      </c>
    </row>
    <row r="77" spans="1:34" x14ac:dyDescent="0.4">
      <c r="A77" s="16">
        <f>'様式2(一覧)'!A77</f>
        <v>70</v>
      </c>
      <c r="B77" s="73">
        <f>'様式2(一覧)'!B77</f>
        <v>0</v>
      </c>
      <c r="C77" s="120"/>
      <c r="D77" s="259"/>
      <c r="E77" s="259"/>
      <c r="F77" s="259"/>
      <c r="G77" s="194"/>
      <c r="H77" s="196"/>
      <c r="I77" s="159"/>
      <c r="J77" s="259"/>
      <c r="K77" s="259"/>
      <c r="L77" s="259"/>
      <c r="M77" s="194"/>
      <c r="N77" s="196"/>
      <c r="O77" s="159"/>
      <c r="P77" s="259"/>
      <c r="Q77" s="259"/>
      <c r="R77" s="259"/>
      <c r="S77" s="122"/>
      <c r="T77" s="158"/>
      <c r="U77" s="159"/>
      <c r="V77" s="259"/>
      <c r="W77" s="259"/>
      <c r="X77" s="259"/>
      <c r="Y77" s="122"/>
      <c r="Z77" s="158"/>
      <c r="AA77" s="159"/>
      <c r="AB77" s="259"/>
      <c r="AC77" s="259"/>
      <c r="AD77" s="259"/>
      <c r="AE77" s="122"/>
      <c r="AF77" s="158"/>
      <c r="AG77" s="204">
        <f t="shared" si="1"/>
        <v>0</v>
      </c>
      <c r="AH77" s="203">
        <f t="shared" si="1"/>
        <v>0</v>
      </c>
    </row>
    <row r="78" spans="1:34" x14ac:dyDescent="0.4">
      <c r="A78" s="16">
        <f>'様式2(一覧)'!A78</f>
        <v>71</v>
      </c>
      <c r="B78" s="73">
        <f>'様式2(一覧)'!B78</f>
        <v>0</v>
      </c>
      <c r="C78" s="120"/>
      <c r="D78" s="259"/>
      <c r="E78" s="259"/>
      <c r="F78" s="259"/>
      <c r="G78" s="194"/>
      <c r="H78" s="196"/>
      <c r="I78" s="159"/>
      <c r="J78" s="259"/>
      <c r="K78" s="259"/>
      <c r="L78" s="259"/>
      <c r="M78" s="194"/>
      <c r="N78" s="196"/>
      <c r="O78" s="159"/>
      <c r="P78" s="259"/>
      <c r="Q78" s="259"/>
      <c r="R78" s="259"/>
      <c r="S78" s="122"/>
      <c r="T78" s="158"/>
      <c r="U78" s="159"/>
      <c r="V78" s="259"/>
      <c r="W78" s="259"/>
      <c r="X78" s="259"/>
      <c r="Y78" s="122"/>
      <c r="Z78" s="158"/>
      <c r="AA78" s="159"/>
      <c r="AB78" s="259"/>
      <c r="AC78" s="259"/>
      <c r="AD78" s="259"/>
      <c r="AE78" s="122"/>
      <c r="AF78" s="158"/>
      <c r="AG78" s="204">
        <f t="shared" si="1"/>
        <v>0</v>
      </c>
      <c r="AH78" s="203">
        <f t="shared" si="1"/>
        <v>0</v>
      </c>
    </row>
    <row r="79" spans="1:34" x14ac:dyDescent="0.4">
      <c r="A79" s="16">
        <f>'様式2(一覧)'!A79</f>
        <v>72</v>
      </c>
      <c r="B79" s="73">
        <f>'様式2(一覧)'!B79</f>
        <v>0</v>
      </c>
      <c r="C79" s="120"/>
      <c r="D79" s="259"/>
      <c r="E79" s="259"/>
      <c r="F79" s="259"/>
      <c r="G79" s="194"/>
      <c r="H79" s="196"/>
      <c r="I79" s="159"/>
      <c r="J79" s="259"/>
      <c r="K79" s="259"/>
      <c r="L79" s="259"/>
      <c r="M79" s="194"/>
      <c r="N79" s="196"/>
      <c r="O79" s="159"/>
      <c r="P79" s="259"/>
      <c r="Q79" s="259"/>
      <c r="R79" s="259"/>
      <c r="S79" s="122"/>
      <c r="T79" s="158"/>
      <c r="U79" s="159"/>
      <c r="V79" s="259"/>
      <c r="W79" s="259"/>
      <c r="X79" s="259"/>
      <c r="Y79" s="122"/>
      <c r="Z79" s="158"/>
      <c r="AA79" s="159"/>
      <c r="AB79" s="259"/>
      <c r="AC79" s="259"/>
      <c r="AD79" s="259"/>
      <c r="AE79" s="122"/>
      <c r="AF79" s="158"/>
      <c r="AG79" s="204">
        <f t="shared" si="1"/>
        <v>0</v>
      </c>
      <c r="AH79" s="203">
        <f t="shared" si="1"/>
        <v>0</v>
      </c>
    </row>
    <row r="80" spans="1:34" x14ac:dyDescent="0.4">
      <c r="A80" s="16">
        <f>'様式2(一覧)'!A80</f>
        <v>73</v>
      </c>
      <c r="B80" s="73">
        <f>'様式2(一覧)'!B80</f>
        <v>0</v>
      </c>
      <c r="C80" s="120"/>
      <c r="D80" s="259"/>
      <c r="E80" s="259"/>
      <c r="F80" s="259"/>
      <c r="G80" s="194"/>
      <c r="H80" s="196"/>
      <c r="I80" s="159"/>
      <c r="J80" s="259"/>
      <c r="K80" s="259"/>
      <c r="L80" s="259"/>
      <c r="M80" s="194"/>
      <c r="N80" s="196"/>
      <c r="O80" s="159"/>
      <c r="P80" s="259"/>
      <c r="Q80" s="259"/>
      <c r="R80" s="259"/>
      <c r="S80" s="122"/>
      <c r="T80" s="158"/>
      <c r="U80" s="159"/>
      <c r="V80" s="259"/>
      <c r="W80" s="259"/>
      <c r="X80" s="259"/>
      <c r="Y80" s="122"/>
      <c r="Z80" s="158"/>
      <c r="AA80" s="159"/>
      <c r="AB80" s="259"/>
      <c r="AC80" s="259"/>
      <c r="AD80" s="259"/>
      <c r="AE80" s="122"/>
      <c r="AF80" s="158"/>
      <c r="AG80" s="204">
        <f t="shared" si="1"/>
        <v>0</v>
      </c>
      <c r="AH80" s="203">
        <f t="shared" si="1"/>
        <v>0</v>
      </c>
    </row>
    <row r="81" spans="1:34" x14ac:dyDescent="0.4">
      <c r="A81" s="16">
        <f>'様式2(一覧)'!A81</f>
        <v>74</v>
      </c>
      <c r="B81" s="73">
        <f>'様式2(一覧)'!B81</f>
        <v>0</v>
      </c>
      <c r="C81" s="120"/>
      <c r="D81" s="259"/>
      <c r="E81" s="259"/>
      <c r="F81" s="259"/>
      <c r="G81" s="194"/>
      <c r="H81" s="196"/>
      <c r="I81" s="159"/>
      <c r="J81" s="259"/>
      <c r="K81" s="259"/>
      <c r="L81" s="259"/>
      <c r="M81" s="194"/>
      <c r="N81" s="196"/>
      <c r="O81" s="159"/>
      <c r="P81" s="259"/>
      <c r="Q81" s="259"/>
      <c r="R81" s="259"/>
      <c r="S81" s="122"/>
      <c r="T81" s="158"/>
      <c r="U81" s="159"/>
      <c r="V81" s="259"/>
      <c r="W81" s="259"/>
      <c r="X81" s="259"/>
      <c r="Y81" s="122"/>
      <c r="Z81" s="158"/>
      <c r="AA81" s="159"/>
      <c r="AB81" s="259"/>
      <c r="AC81" s="259"/>
      <c r="AD81" s="259"/>
      <c r="AE81" s="122"/>
      <c r="AF81" s="158"/>
      <c r="AG81" s="204">
        <f t="shared" si="1"/>
        <v>0</v>
      </c>
      <c r="AH81" s="203">
        <f t="shared" si="1"/>
        <v>0</v>
      </c>
    </row>
    <row r="82" spans="1:34" x14ac:dyDescent="0.4">
      <c r="A82" s="16">
        <f>'様式2(一覧)'!A82</f>
        <v>75</v>
      </c>
      <c r="B82" s="73">
        <f>'様式2(一覧)'!B82</f>
        <v>0</v>
      </c>
      <c r="C82" s="120"/>
      <c r="D82" s="259"/>
      <c r="E82" s="259"/>
      <c r="F82" s="259"/>
      <c r="G82" s="194"/>
      <c r="H82" s="196"/>
      <c r="I82" s="159"/>
      <c r="J82" s="259"/>
      <c r="K82" s="259"/>
      <c r="L82" s="259"/>
      <c r="M82" s="194"/>
      <c r="N82" s="196"/>
      <c r="O82" s="159"/>
      <c r="P82" s="259"/>
      <c r="Q82" s="259"/>
      <c r="R82" s="259"/>
      <c r="S82" s="122"/>
      <c r="T82" s="158"/>
      <c r="U82" s="159"/>
      <c r="V82" s="259"/>
      <c r="W82" s="259"/>
      <c r="X82" s="259"/>
      <c r="Y82" s="122"/>
      <c r="Z82" s="158"/>
      <c r="AA82" s="159"/>
      <c r="AB82" s="259"/>
      <c r="AC82" s="259"/>
      <c r="AD82" s="259"/>
      <c r="AE82" s="122"/>
      <c r="AF82" s="158"/>
      <c r="AG82" s="204">
        <f t="shared" si="1"/>
        <v>0</v>
      </c>
      <c r="AH82" s="203">
        <f t="shared" si="1"/>
        <v>0</v>
      </c>
    </row>
    <row r="83" spans="1:34" x14ac:dyDescent="0.4">
      <c r="A83" s="16">
        <f>'様式2(一覧)'!A83</f>
        <v>76</v>
      </c>
      <c r="B83" s="73">
        <f>'様式2(一覧)'!B83</f>
        <v>0</v>
      </c>
      <c r="C83" s="120"/>
      <c r="D83" s="259"/>
      <c r="E83" s="259"/>
      <c r="F83" s="259"/>
      <c r="G83" s="194"/>
      <c r="H83" s="196"/>
      <c r="I83" s="159"/>
      <c r="J83" s="259"/>
      <c r="K83" s="259"/>
      <c r="L83" s="259"/>
      <c r="M83" s="194"/>
      <c r="N83" s="196"/>
      <c r="O83" s="159"/>
      <c r="P83" s="259"/>
      <c r="Q83" s="259"/>
      <c r="R83" s="259"/>
      <c r="S83" s="122"/>
      <c r="T83" s="158"/>
      <c r="U83" s="159"/>
      <c r="V83" s="259"/>
      <c r="W83" s="259"/>
      <c r="X83" s="259"/>
      <c r="Y83" s="122"/>
      <c r="Z83" s="158"/>
      <c r="AA83" s="159"/>
      <c r="AB83" s="259"/>
      <c r="AC83" s="259"/>
      <c r="AD83" s="259"/>
      <c r="AE83" s="122"/>
      <c r="AF83" s="158"/>
      <c r="AG83" s="204">
        <f t="shared" si="1"/>
        <v>0</v>
      </c>
      <c r="AH83" s="203">
        <f t="shared" si="1"/>
        <v>0</v>
      </c>
    </row>
    <row r="84" spans="1:34" x14ac:dyDescent="0.4">
      <c r="A84" s="16">
        <f>'様式2(一覧)'!A84</f>
        <v>77</v>
      </c>
      <c r="B84" s="73">
        <f>'様式2(一覧)'!B84</f>
        <v>0</v>
      </c>
      <c r="C84" s="120"/>
      <c r="D84" s="259"/>
      <c r="E84" s="259"/>
      <c r="F84" s="259"/>
      <c r="G84" s="194"/>
      <c r="H84" s="196"/>
      <c r="I84" s="159"/>
      <c r="J84" s="259"/>
      <c r="K84" s="259"/>
      <c r="L84" s="259"/>
      <c r="M84" s="194"/>
      <c r="N84" s="196"/>
      <c r="O84" s="159"/>
      <c r="P84" s="259"/>
      <c r="Q84" s="259"/>
      <c r="R84" s="259"/>
      <c r="S84" s="122"/>
      <c r="T84" s="158"/>
      <c r="U84" s="159"/>
      <c r="V84" s="259"/>
      <c r="W84" s="259"/>
      <c r="X84" s="259"/>
      <c r="Y84" s="122"/>
      <c r="Z84" s="158"/>
      <c r="AA84" s="159"/>
      <c r="AB84" s="259"/>
      <c r="AC84" s="259"/>
      <c r="AD84" s="259"/>
      <c r="AE84" s="122"/>
      <c r="AF84" s="158"/>
      <c r="AG84" s="204">
        <f t="shared" si="1"/>
        <v>0</v>
      </c>
      <c r="AH84" s="203">
        <f t="shared" si="1"/>
        <v>0</v>
      </c>
    </row>
    <row r="85" spans="1:34" x14ac:dyDescent="0.4">
      <c r="A85" s="16">
        <f>'様式2(一覧)'!A85</f>
        <v>78</v>
      </c>
      <c r="B85" s="73">
        <f>'様式2(一覧)'!B85</f>
        <v>0</v>
      </c>
      <c r="C85" s="120"/>
      <c r="D85" s="259"/>
      <c r="E85" s="259"/>
      <c r="F85" s="259"/>
      <c r="G85" s="194"/>
      <c r="H85" s="196"/>
      <c r="I85" s="159"/>
      <c r="J85" s="259"/>
      <c r="K85" s="259"/>
      <c r="L85" s="259"/>
      <c r="M85" s="194"/>
      <c r="N85" s="196"/>
      <c r="O85" s="159"/>
      <c r="P85" s="259"/>
      <c r="Q85" s="259"/>
      <c r="R85" s="259"/>
      <c r="S85" s="122"/>
      <c r="T85" s="158"/>
      <c r="U85" s="159"/>
      <c r="V85" s="259"/>
      <c r="W85" s="259"/>
      <c r="X85" s="259"/>
      <c r="Y85" s="122"/>
      <c r="Z85" s="158"/>
      <c r="AA85" s="159"/>
      <c r="AB85" s="259"/>
      <c r="AC85" s="259"/>
      <c r="AD85" s="259"/>
      <c r="AE85" s="122"/>
      <c r="AF85" s="158"/>
      <c r="AG85" s="204">
        <f t="shared" si="1"/>
        <v>0</v>
      </c>
      <c r="AH85" s="203">
        <f t="shared" si="1"/>
        <v>0</v>
      </c>
    </row>
    <row r="86" spans="1:34" x14ac:dyDescent="0.4">
      <c r="A86" s="16">
        <f>'様式2(一覧)'!A86</f>
        <v>79</v>
      </c>
      <c r="B86" s="73">
        <f>'様式2(一覧)'!B86</f>
        <v>0</v>
      </c>
      <c r="C86" s="120"/>
      <c r="D86" s="259"/>
      <c r="E86" s="259"/>
      <c r="F86" s="259"/>
      <c r="G86" s="194"/>
      <c r="H86" s="196"/>
      <c r="I86" s="159"/>
      <c r="J86" s="259"/>
      <c r="K86" s="259"/>
      <c r="L86" s="259"/>
      <c r="M86" s="194"/>
      <c r="N86" s="196"/>
      <c r="O86" s="159"/>
      <c r="P86" s="259"/>
      <c r="Q86" s="259"/>
      <c r="R86" s="259"/>
      <c r="S86" s="122"/>
      <c r="T86" s="158"/>
      <c r="U86" s="159"/>
      <c r="V86" s="259"/>
      <c r="W86" s="259"/>
      <c r="X86" s="259"/>
      <c r="Y86" s="122"/>
      <c r="Z86" s="158"/>
      <c r="AA86" s="159"/>
      <c r="AB86" s="259"/>
      <c r="AC86" s="259"/>
      <c r="AD86" s="259"/>
      <c r="AE86" s="122"/>
      <c r="AF86" s="158"/>
      <c r="AG86" s="204">
        <f t="shared" si="1"/>
        <v>0</v>
      </c>
      <c r="AH86" s="203">
        <f t="shared" si="1"/>
        <v>0</v>
      </c>
    </row>
    <row r="87" spans="1:34" x14ac:dyDescent="0.4">
      <c r="A87" s="16">
        <f>'様式2(一覧)'!A87</f>
        <v>80</v>
      </c>
      <c r="B87" s="73">
        <f>'様式2(一覧)'!B87</f>
        <v>0</v>
      </c>
      <c r="C87" s="120"/>
      <c r="D87" s="259"/>
      <c r="E87" s="259"/>
      <c r="F87" s="259"/>
      <c r="G87" s="194"/>
      <c r="H87" s="196"/>
      <c r="I87" s="159"/>
      <c r="J87" s="259"/>
      <c r="K87" s="259"/>
      <c r="L87" s="259"/>
      <c r="M87" s="194"/>
      <c r="N87" s="196"/>
      <c r="O87" s="159"/>
      <c r="P87" s="259"/>
      <c r="Q87" s="259"/>
      <c r="R87" s="259"/>
      <c r="S87" s="122"/>
      <c r="T87" s="158"/>
      <c r="U87" s="159"/>
      <c r="V87" s="259"/>
      <c r="W87" s="259"/>
      <c r="X87" s="259"/>
      <c r="Y87" s="122"/>
      <c r="Z87" s="158"/>
      <c r="AA87" s="159"/>
      <c r="AB87" s="259"/>
      <c r="AC87" s="259"/>
      <c r="AD87" s="259"/>
      <c r="AE87" s="122"/>
      <c r="AF87" s="158"/>
      <c r="AG87" s="204">
        <f t="shared" si="1"/>
        <v>0</v>
      </c>
      <c r="AH87" s="203">
        <f t="shared" si="1"/>
        <v>0</v>
      </c>
    </row>
    <row r="88" spans="1:34" x14ac:dyDescent="0.4">
      <c r="A88" s="16">
        <f>'様式2(一覧)'!A88</f>
        <v>81</v>
      </c>
      <c r="B88" s="73">
        <f>'様式2(一覧)'!B88</f>
        <v>0</v>
      </c>
      <c r="C88" s="120"/>
      <c r="D88" s="259"/>
      <c r="E88" s="259"/>
      <c r="F88" s="259"/>
      <c r="G88" s="194"/>
      <c r="H88" s="196"/>
      <c r="I88" s="159"/>
      <c r="J88" s="259"/>
      <c r="K88" s="259"/>
      <c r="L88" s="259"/>
      <c r="M88" s="194"/>
      <c r="N88" s="196"/>
      <c r="O88" s="159"/>
      <c r="P88" s="259"/>
      <c r="Q88" s="259"/>
      <c r="R88" s="259"/>
      <c r="S88" s="122"/>
      <c r="T88" s="158"/>
      <c r="U88" s="159"/>
      <c r="V88" s="259"/>
      <c r="W88" s="259"/>
      <c r="X88" s="259"/>
      <c r="Y88" s="122"/>
      <c r="Z88" s="158"/>
      <c r="AA88" s="159"/>
      <c r="AB88" s="259"/>
      <c r="AC88" s="259"/>
      <c r="AD88" s="259"/>
      <c r="AE88" s="122"/>
      <c r="AF88" s="158"/>
      <c r="AG88" s="204">
        <f t="shared" si="1"/>
        <v>0</v>
      </c>
      <c r="AH88" s="203">
        <f t="shared" si="1"/>
        <v>0</v>
      </c>
    </row>
    <row r="89" spans="1:34" x14ac:dyDescent="0.4">
      <c r="A89" s="16">
        <f>'様式2(一覧)'!A89</f>
        <v>82</v>
      </c>
      <c r="B89" s="73">
        <f>'様式2(一覧)'!B89</f>
        <v>0</v>
      </c>
      <c r="C89" s="120"/>
      <c r="D89" s="259"/>
      <c r="E89" s="259"/>
      <c r="F89" s="259"/>
      <c r="G89" s="194"/>
      <c r="H89" s="196"/>
      <c r="I89" s="159"/>
      <c r="J89" s="259"/>
      <c r="K89" s="259"/>
      <c r="L89" s="259"/>
      <c r="M89" s="194"/>
      <c r="N89" s="196"/>
      <c r="O89" s="159"/>
      <c r="P89" s="259"/>
      <c r="Q89" s="259"/>
      <c r="R89" s="259"/>
      <c r="S89" s="122"/>
      <c r="T89" s="158"/>
      <c r="U89" s="159"/>
      <c r="V89" s="259"/>
      <c r="W89" s="259"/>
      <c r="X89" s="259"/>
      <c r="Y89" s="122"/>
      <c r="Z89" s="158"/>
      <c r="AA89" s="159"/>
      <c r="AB89" s="259"/>
      <c r="AC89" s="259"/>
      <c r="AD89" s="259"/>
      <c r="AE89" s="122"/>
      <c r="AF89" s="158"/>
      <c r="AG89" s="204">
        <f t="shared" si="1"/>
        <v>0</v>
      </c>
      <c r="AH89" s="203">
        <f t="shared" si="1"/>
        <v>0</v>
      </c>
    </row>
    <row r="90" spans="1:34" x14ac:dyDescent="0.4">
      <c r="A90" s="16">
        <f>'様式2(一覧)'!A90</f>
        <v>83</v>
      </c>
      <c r="B90" s="73">
        <f>'様式2(一覧)'!B90</f>
        <v>0</v>
      </c>
      <c r="C90" s="120"/>
      <c r="D90" s="259"/>
      <c r="E90" s="259"/>
      <c r="F90" s="259"/>
      <c r="G90" s="194"/>
      <c r="H90" s="196"/>
      <c r="I90" s="159"/>
      <c r="J90" s="259"/>
      <c r="K90" s="259"/>
      <c r="L90" s="259"/>
      <c r="M90" s="194"/>
      <c r="N90" s="196"/>
      <c r="O90" s="159"/>
      <c r="P90" s="259"/>
      <c r="Q90" s="259"/>
      <c r="R90" s="259"/>
      <c r="S90" s="122"/>
      <c r="T90" s="158"/>
      <c r="U90" s="159"/>
      <c r="V90" s="259"/>
      <c r="W90" s="259"/>
      <c r="X90" s="259"/>
      <c r="Y90" s="122"/>
      <c r="Z90" s="158"/>
      <c r="AA90" s="159"/>
      <c r="AB90" s="259"/>
      <c r="AC90" s="259"/>
      <c r="AD90" s="259"/>
      <c r="AE90" s="122"/>
      <c r="AF90" s="158"/>
      <c r="AG90" s="204">
        <f t="shared" si="1"/>
        <v>0</v>
      </c>
      <c r="AH90" s="203">
        <f t="shared" si="1"/>
        <v>0</v>
      </c>
    </row>
    <row r="91" spans="1:34" x14ac:dyDescent="0.4">
      <c r="A91" s="16">
        <f>'様式2(一覧)'!A91</f>
        <v>84</v>
      </c>
      <c r="B91" s="73">
        <f>'様式2(一覧)'!B91</f>
        <v>0</v>
      </c>
      <c r="C91" s="120"/>
      <c r="D91" s="259"/>
      <c r="E91" s="259"/>
      <c r="F91" s="259"/>
      <c r="G91" s="194"/>
      <c r="H91" s="196"/>
      <c r="I91" s="159"/>
      <c r="J91" s="259"/>
      <c r="K91" s="259"/>
      <c r="L91" s="259"/>
      <c r="M91" s="194"/>
      <c r="N91" s="196"/>
      <c r="O91" s="159"/>
      <c r="P91" s="259"/>
      <c r="Q91" s="259"/>
      <c r="R91" s="259"/>
      <c r="S91" s="122"/>
      <c r="T91" s="158"/>
      <c r="U91" s="159"/>
      <c r="V91" s="259"/>
      <c r="W91" s="259"/>
      <c r="X91" s="259"/>
      <c r="Y91" s="122"/>
      <c r="Z91" s="158"/>
      <c r="AA91" s="159"/>
      <c r="AB91" s="259"/>
      <c r="AC91" s="259"/>
      <c r="AD91" s="259"/>
      <c r="AE91" s="122"/>
      <c r="AF91" s="158"/>
      <c r="AG91" s="204">
        <f t="shared" si="1"/>
        <v>0</v>
      </c>
      <c r="AH91" s="203">
        <f t="shared" si="1"/>
        <v>0</v>
      </c>
    </row>
    <row r="92" spans="1:34" x14ac:dyDescent="0.4">
      <c r="A92" s="16">
        <f>'様式2(一覧)'!A92</f>
        <v>85</v>
      </c>
      <c r="B92" s="73">
        <f>'様式2(一覧)'!B92</f>
        <v>0</v>
      </c>
      <c r="C92" s="120"/>
      <c r="D92" s="259"/>
      <c r="E92" s="259"/>
      <c r="F92" s="259"/>
      <c r="G92" s="194"/>
      <c r="H92" s="196"/>
      <c r="I92" s="159"/>
      <c r="J92" s="259"/>
      <c r="K92" s="259"/>
      <c r="L92" s="259"/>
      <c r="M92" s="194"/>
      <c r="N92" s="196"/>
      <c r="O92" s="159"/>
      <c r="P92" s="259"/>
      <c r="Q92" s="259"/>
      <c r="R92" s="259"/>
      <c r="S92" s="122"/>
      <c r="T92" s="158"/>
      <c r="U92" s="159"/>
      <c r="V92" s="259"/>
      <c r="W92" s="259"/>
      <c r="X92" s="259"/>
      <c r="Y92" s="122"/>
      <c r="Z92" s="158"/>
      <c r="AA92" s="159"/>
      <c r="AB92" s="259"/>
      <c r="AC92" s="259"/>
      <c r="AD92" s="259"/>
      <c r="AE92" s="122"/>
      <c r="AF92" s="158"/>
      <c r="AG92" s="204">
        <f t="shared" si="1"/>
        <v>0</v>
      </c>
      <c r="AH92" s="203">
        <f t="shared" si="1"/>
        <v>0</v>
      </c>
    </row>
    <row r="93" spans="1:34" x14ac:dyDescent="0.4">
      <c r="A93" s="16">
        <f>'様式2(一覧)'!A93</f>
        <v>86</v>
      </c>
      <c r="B93" s="73">
        <f>'様式2(一覧)'!B93</f>
        <v>0</v>
      </c>
      <c r="C93" s="120"/>
      <c r="D93" s="259"/>
      <c r="E93" s="259"/>
      <c r="F93" s="259"/>
      <c r="G93" s="194"/>
      <c r="H93" s="196"/>
      <c r="I93" s="159"/>
      <c r="J93" s="259"/>
      <c r="K93" s="259"/>
      <c r="L93" s="259"/>
      <c r="M93" s="194"/>
      <c r="N93" s="196"/>
      <c r="O93" s="159"/>
      <c r="P93" s="259"/>
      <c r="Q93" s="259"/>
      <c r="R93" s="259"/>
      <c r="S93" s="122"/>
      <c r="T93" s="158"/>
      <c r="U93" s="159"/>
      <c r="V93" s="259"/>
      <c r="W93" s="259"/>
      <c r="X93" s="259"/>
      <c r="Y93" s="122"/>
      <c r="Z93" s="158"/>
      <c r="AA93" s="159"/>
      <c r="AB93" s="259"/>
      <c r="AC93" s="259"/>
      <c r="AD93" s="259"/>
      <c r="AE93" s="122"/>
      <c r="AF93" s="158"/>
      <c r="AG93" s="204">
        <f t="shared" si="1"/>
        <v>0</v>
      </c>
      <c r="AH93" s="203">
        <f t="shared" si="1"/>
        <v>0</v>
      </c>
    </row>
    <row r="94" spans="1:34" x14ac:dyDescent="0.4">
      <c r="A94" s="16">
        <f>'様式2(一覧)'!A94</f>
        <v>87</v>
      </c>
      <c r="B94" s="73">
        <f>'様式2(一覧)'!B94</f>
        <v>0</v>
      </c>
      <c r="C94" s="120"/>
      <c r="D94" s="259"/>
      <c r="E94" s="259"/>
      <c r="F94" s="259"/>
      <c r="G94" s="194"/>
      <c r="H94" s="196"/>
      <c r="I94" s="159"/>
      <c r="J94" s="259"/>
      <c r="K94" s="259"/>
      <c r="L94" s="259"/>
      <c r="M94" s="194"/>
      <c r="N94" s="196"/>
      <c r="O94" s="159"/>
      <c r="P94" s="259"/>
      <c r="Q94" s="259"/>
      <c r="R94" s="259"/>
      <c r="S94" s="122"/>
      <c r="T94" s="158"/>
      <c r="U94" s="159"/>
      <c r="V94" s="259"/>
      <c r="W94" s="259"/>
      <c r="X94" s="259"/>
      <c r="Y94" s="122"/>
      <c r="Z94" s="158"/>
      <c r="AA94" s="159"/>
      <c r="AB94" s="259"/>
      <c r="AC94" s="259"/>
      <c r="AD94" s="259"/>
      <c r="AE94" s="122"/>
      <c r="AF94" s="158"/>
      <c r="AG94" s="204">
        <f t="shared" si="1"/>
        <v>0</v>
      </c>
      <c r="AH94" s="203">
        <f t="shared" si="1"/>
        <v>0</v>
      </c>
    </row>
    <row r="95" spans="1:34" x14ac:dyDescent="0.4">
      <c r="A95" s="16">
        <f>'様式2(一覧)'!A95</f>
        <v>88</v>
      </c>
      <c r="B95" s="73">
        <f>'様式2(一覧)'!B95</f>
        <v>0</v>
      </c>
      <c r="C95" s="120"/>
      <c r="D95" s="259"/>
      <c r="E95" s="259"/>
      <c r="F95" s="259"/>
      <c r="G95" s="194"/>
      <c r="H95" s="196"/>
      <c r="I95" s="159"/>
      <c r="J95" s="259"/>
      <c r="K95" s="259"/>
      <c r="L95" s="259"/>
      <c r="M95" s="194"/>
      <c r="N95" s="196"/>
      <c r="O95" s="159"/>
      <c r="P95" s="259"/>
      <c r="Q95" s="259"/>
      <c r="R95" s="259"/>
      <c r="S95" s="122"/>
      <c r="T95" s="158"/>
      <c r="U95" s="159"/>
      <c r="V95" s="259"/>
      <c r="W95" s="259"/>
      <c r="X95" s="259"/>
      <c r="Y95" s="122"/>
      <c r="Z95" s="158"/>
      <c r="AA95" s="159"/>
      <c r="AB95" s="259"/>
      <c r="AC95" s="259"/>
      <c r="AD95" s="259"/>
      <c r="AE95" s="122"/>
      <c r="AF95" s="158"/>
      <c r="AG95" s="204">
        <f t="shared" si="1"/>
        <v>0</v>
      </c>
      <c r="AH95" s="203">
        <f t="shared" si="1"/>
        <v>0</v>
      </c>
    </row>
    <row r="96" spans="1:34" x14ac:dyDescent="0.4">
      <c r="A96" s="16">
        <f>'様式2(一覧)'!A96</f>
        <v>89</v>
      </c>
      <c r="B96" s="73">
        <f>'様式2(一覧)'!B96</f>
        <v>0</v>
      </c>
      <c r="C96" s="120"/>
      <c r="D96" s="259"/>
      <c r="E96" s="259"/>
      <c r="F96" s="259"/>
      <c r="G96" s="194"/>
      <c r="H96" s="196"/>
      <c r="I96" s="159"/>
      <c r="J96" s="259"/>
      <c r="K96" s="259"/>
      <c r="L96" s="259"/>
      <c r="M96" s="194"/>
      <c r="N96" s="196"/>
      <c r="O96" s="159"/>
      <c r="P96" s="259"/>
      <c r="Q96" s="259"/>
      <c r="R96" s="259"/>
      <c r="S96" s="122"/>
      <c r="T96" s="158"/>
      <c r="U96" s="159"/>
      <c r="V96" s="259"/>
      <c r="W96" s="259"/>
      <c r="X96" s="259"/>
      <c r="Y96" s="122"/>
      <c r="Z96" s="158"/>
      <c r="AA96" s="159"/>
      <c r="AB96" s="259"/>
      <c r="AC96" s="259"/>
      <c r="AD96" s="259"/>
      <c r="AE96" s="122"/>
      <c r="AF96" s="158"/>
      <c r="AG96" s="204">
        <f t="shared" si="1"/>
        <v>0</v>
      </c>
      <c r="AH96" s="203">
        <f t="shared" si="1"/>
        <v>0</v>
      </c>
    </row>
    <row r="97" spans="1:36" x14ac:dyDescent="0.4">
      <c r="A97" s="16">
        <f>'様式2(一覧)'!A97</f>
        <v>90</v>
      </c>
      <c r="B97" s="73">
        <f>'様式2(一覧)'!B97</f>
        <v>0</v>
      </c>
      <c r="C97" s="120"/>
      <c r="D97" s="259"/>
      <c r="E97" s="259"/>
      <c r="F97" s="259"/>
      <c r="G97" s="194"/>
      <c r="H97" s="196"/>
      <c r="I97" s="159"/>
      <c r="J97" s="259"/>
      <c r="K97" s="259"/>
      <c r="L97" s="259"/>
      <c r="M97" s="194"/>
      <c r="N97" s="196"/>
      <c r="O97" s="159"/>
      <c r="P97" s="259"/>
      <c r="Q97" s="259"/>
      <c r="R97" s="259"/>
      <c r="S97" s="122"/>
      <c r="T97" s="158"/>
      <c r="U97" s="159"/>
      <c r="V97" s="259"/>
      <c r="W97" s="259"/>
      <c r="X97" s="259"/>
      <c r="Y97" s="122"/>
      <c r="Z97" s="158"/>
      <c r="AA97" s="159"/>
      <c r="AB97" s="259"/>
      <c r="AC97" s="259"/>
      <c r="AD97" s="259"/>
      <c r="AE97" s="122"/>
      <c r="AF97" s="158"/>
      <c r="AG97" s="204">
        <f t="shared" si="1"/>
        <v>0</v>
      </c>
      <c r="AH97" s="203">
        <f t="shared" si="1"/>
        <v>0</v>
      </c>
    </row>
    <row r="98" spans="1:36" x14ac:dyDescent="0.4">
      <c r="A98" s="16">
        <f>'様式2(一覧)'!A98</f>
        <v>91</v>
      </c>
      <c r="B98" s="73">
        <f>'様式2(一覧)'!B98</f>
        <v>0</v>
      </c>
      <c r="C98" s="120"/>
      <c r="D98" s="259"/>
      <c r="E98" s="259"/>
      <c r="F98" s="259"/>
      <c r="G98" s="194"/>
      <c r="H98" s="196"/>
      <c r="I98" s="159"/>
      <c r="J98" s="259"/>
      <c r="K98" s="259"/>
      <c r="L98" s="259"/>
      <c r="M98" s="194"/>
      <c r="N98" s="196"/>
      <c r="O98" s="159"/>
      <c r="P98" s="259"/>
      <c r="Q98" s="259"/>
      <c r="R98" s="259"/>
      <c r="S98" s="122"/>
      <c r="T98" s="158"/>
      <c r="U98" s="159"/>
      <c r="V98" s="259"/>
      <c r="W98" s="259"/>
      <c r="X98" s="259"/>
      <c r="Y98" s="122"/>
      <c r="Z98" s="158"/>
      <c r="AA98" s="159"/>
      <c r="AB98" s="259"/>
      <c r="AC98" s="259"/>
      <c r="AD98" s="259"/>
      <c r="AE98" s="122"/>
      <c r="AF98" s="158"/>
      <c r="AG98" s="204">
        <f t="shared" si="1"/>
        <v>0</v>
      </c>
      <c r="AH98" s="203">
        <f t="shared" si="1"/>
        <v>0</v>
      </c>
    </row>
    <row r="99" spans="1:36" x14ac:dyDescent="0.4">
      <c r="A99" s="16">
        <f>'様式2(一覧)'!A99</f>
        <v>92</v>
      </c>
      <c r="B99" s="73">
        <f>'様式2(一覧)'!B99</f>
        <v>0</v>
      </c>
      <c r="C99" s="120"/>
      <c r="D99" s="259"/>
      <c r="E99" s="259"/>
      <c r="F99" s="259"/>
      <c r="G99" s="194"/>
      <c r="H99" s="196"/>
      <c r="I99" s="159"/>
      <c r="J99" s="259"/>
      <c r="K99" s="259"/>
      <c r="L99" s="259"/>
      <c r="M99" s="194"/>
      <c r="N99" s="196"/>
      <c r="O99" s="159"/>
      <c r="P99" s="259"/>
      <c r="Q99" s="259"/>
      <c r="R99" s="259"/>
      <c r="S99" s="122"/>
      <c r="T99" s="158"/>
      <c r="U99" s="159"/>
      <c r="V99" s="259"/>
      <c r="W99" s="259"/>
      <c r="X99" s="259"/>
      <c r="Y99" s="122"/>
      <c r="Z99" s="158"/>
      <c r="AA99" s="159"/>
      <c r="AB99" s="259"/>
      <c r="AC99" s="259"/>
      <c r="AD99" s="259"/>
      <c r="AE99" s="122"/>
      <c r="AF99" s="158"/>
      <c r="AG99" s="204">
        <f t="shared" si="1"/>
        <v>0</v>
      </c>
      <c r="AH99" s="203">
        <f t="shared" si="1"/>
        <v>0</v>
      </c>
    </row>
    <row r="100" spans="1:36" x14ac:dyDescent="0.4">
      <c r="A100" s="16">
        <f>'様式2(一覧)'!A100</f>
        <v>93</v>
      </c>
      <c r="B100" s="73">
        <f>'様式2(一覧)'!B100</f>
        <v>0</v>
      </c>
      <c r="C100" s="120"/>
      <c r="D100" s="259"/>
      <c r="E100" s="259"/>
      <c r="F100" s="259"/>
      <c r="G100" s="194"/>
      <c r="H100" s="196"/>
      <c r="I100" s="159"/>
      <c r="J100" s="259"/>
      <c r="K100" s="259"/>
      <c r="L100" s="259"/>
      <c r="M100" s="194"/>
      <c r="N100" s="196"/>
      <c r="O100" s="159"/>
      <c r="P100" s="259"/>
      <c r="Q100" s="259"/>
      <c r="R100" s="259"/>
      <c r="S100" s="122"/>
      <c r="T100" s="158"/>
      <c r="U100" s="159"/>
      <c r="V100" s="259"/>
      <c r="W100" s="259"/>
      <c r="X100" s="259"/>
      <c r="Y100" s="122"/>
      <c r="Z100" s="158"/>
      <c r="AA100" s="159"/>
      <c r="AB100" s="259"/>
      <c r="AC100" s="259"/>
      <c r="AD100" s="259"/>
      <c r="AE100" s="122"/>
      <c r="AF100" s="158"/>
      <c r="AG100" s="204">
        <f t="shared" si="1"/>
        <v>0</v>
      </c>
      <c r="AH100" s="203">
        <f t="shared" si="1"/>
        <v>0</v>
      </c>
    </row>
    <row r="101" spans="1:36" x14ac:dyDescent="0.4">
      <c r="A101" s="16">
        <f>'様式2(一覧)'!A101</f>
        <v>94</v>
      </c>
      <c r="B101" s="73">
        <f>'様式2(一覧)'!B101</f>
        <v>0</v>
      </c>
      <c r="C101" s="120"/>
      <c r="D101" s="259"/>
      <c r="E101" s="259"/>
      <c r="F101" s="259"/>
      <c r="G101" s="194"/>
      <c r="H101" s="196"/>
      <c r="I101" s="159"/>
      <c r="J101" s="259"/>
      <c r="K101" s="259"/>
      <c r="L101" s="259"/>
      <c r="M101" s="194"/>
      <c r="N101" s="196"/>
      <c r="O101" s="159"/>
      <c r="P101" s="259"/>
      <c r="Q101" s="259"/>
      <c r="R101" s="259"/>
      <c r="S101" s="122"/>
      <c r="T101" s="158"/>
      <c r="U101" s="159"/>
      <c r="V101" s="259"/>
      <c r="W101" s="259"/>
      <c r="X101" s="259"/>
      <c r="Y101" s="122"/>
      <c r="Z101" s="158"/>
      <c r="AA101" s="159"/>
      <c r="AB101" s="259"/>
      <c r="AC101" s="259"/>
      <c r="AD101" s="259"/>
      <c r="AE101" s="122"/>
      <c r="AF101" s="158"/>
      <c r="AG101" s="204">
        <f t="shared" si="1"/>
        <v>0</v>
      </c>
      <c r="AH101" s="203">
        <f t="shared" si="1"/>
        <v>0</v>
      </c>
    </row>
    <row r="102" spans="1:36" x14ac:dyDescent="0.4">
      <c r="A102" s="16">
        <f>'様式2(一覧)'!A102</f>
        <v>95</v>
      </c>
      <c r="B102" s="73">
        <f>'様式2(一覧)'!B102</f>
        <v>0</v>
      </c>
      <c r="C102" s="120"/>
      <c r="D102" s="259"/>
      <c r="E102" s="259"/>
      <c r="F102" s="259"/>
      <c r="G102" s="194"/>
      <c r="H102" s="196"/>
      <c r="I102" s="159"/>
      <c r="J102" s="259"/>
      <c r="K102" s="259"/>
      <c r="L102" s="259"/>
      <c r="M102" s="194"/>
      <c r="N102" s="196"/>
      <c r="O102" s="159"/>
      <c r="P102" s="259"/>
      <c r="Q102" s="259"/>
      <c r="R102" s="259"/>
      <c r="S102" s="122"/>
      <c r="T102" s="158"/>
      <c r="U102" s="159"/>
      <c r="V102" s="259"/>
      <c r="W102" s="259"/>
      <c r="X102" s="259"/>
      <c r="Y102" s="122"/>
      <c r="Z102" s="158"/>
      <c r="AA102" s="159"/>
      <c r="AB102" s="259"/>
      <c r="AC102" s="259"/>
      <c r="AD102" s="259"/>
      <c r="AE102" s="122"/>
      <c r="AF102" s="158"/>
      <c r="AG102" s="204">
        <f t="shared" si="1"/>
        <v>0</v>
      </c>
      <c r="AH102" s="203">
        <f t="shared" si="1"/>
        <v>0</v>
      </c>
    </row>
    <row r="103" spans="1:36" x14ac:dyDescent="0.4">
      <c r="A103" s="16">
        <f>'様式2(一覧)'!A103</f>
        <v>96</v>
      </c>
      <c r="B103" s="73">
        <f>'様式2(一覧)'!B103</f>
        <v>0</v>
      </c>
      <c r="C103" s="120"/>
      <c r="D103" s="259"/>
      <c r="E103" s="259"/>
      <c r="F103" s="259"/>
      <c r="G103" s="194"/>
      <c r="H103" s="196"/>
      <c r="I103" s="159"/>
      <c r="J103" s="259"/>
      <c r="K103" s="259"/>
      <c r="L103" s="259"/>
      <c r="M103" s="194"/>
      <c r="N103" s="196"/>
      <c r="O103" s="159"/>
      <c r="P103" s="259"/>
      <c r="Q103" s="259"/>
      <c r="R103" s="259"/>
      <c r="S103" s="122"/>
      <c r="T103" s="158"/>
      <c r="U103" s="159"/>
      <c r="V103" s="259"/>
      <c r="W103" s="259"/>
      <c r="X103" s="259"/>
      <c r="Y103" s="122"/>
      <c r="Z103" s="158"/>
      <c r="AA103" s="159"/>
      <c r="AB103" s="259"/>
      <c r="AC103" s="259"/>
      <c r="AD103" s="259"/>
      <c r="AE103" s="122"/>
      <c r="AF103" s="158"/>
      <c r="AG103" s="204">
        <f t="shared" si="1"/>
        <v>0</v>
      </c>
      <c r="AH103" s="203">
        <f t="shared" si="1"/>
        <v>0</v>
      </c>
    </row>
    <row r="104" spans="1:36" x14ac:dyDescent="0.4">
      <c r="A104" s="16">
        <f>'様式2(一覧)'!A104</f>
        <v>97</v>
      </c>
      <c r="B104" s="73">
        <f>'様式2(一覧)'!B104</f>
        <v>0</v>
      </c>
      <c r="C104" s="120"/>
      <c r="D104" s="259"/>
      <c r="E104" s="259"/>
      <c r="F104" s="259"/>
      <c r="G104" s="194"/>
      <c r="H104" s="196"/>
      <c r="I104" s="159"/>
      <c r="J104" s="259"/>
      <c r="K104" s="259"/>
      <c r="L104" s="259"/>
      <c r="M104" s="194"/>
      <c r="N104" s="196"/>
      <c r="O104" s="159"/>
      <c r="P104" s="259"/>
      <c r="Q104" s="259"/>
      <c r="R104" s="259"/>
      <c r="S104" s="122"/>
      <c r="T104" s="158"/>
      <c r="U104" s="159"/>
      <c r="V104" s="259"/>
      <c r="W104" s="259"/>
      <c r="X104" s="259"/>
      <c r="Y104" s="122"/>
      <c r="Z104" s="158"/>
      <c r="AA104" s="159"/>
      <c r="AB104" s="259"/>
      <c r="AC104" s="259"/>
      <c r="AD104" s="259"/>
      <c r="AE104" s="122"/>
      <c r="AF104" s="158"/>
      <c r="AG104" s="204">
        <f t="shared" si="1"/>
        <v>0</v>
      </c>
      <c r="AH104" s="203">
        <f t="shared" si="1"/>
        <v>0</v>
      </c>
    </row>
    <row r="105" spans="1:36" x14ac:dyDescent="0.4">
      <c r="A105" s="16">
        <f>'様式2(一覧)'!A105</f>
        <v>98</v>
      </c>
      <c r="B105" s="73">
        <f>'様式2(一覧)'!B105</f>
        <v>0</v>
      </c>
      <c r="C105" s="120"/>
      <c r="D105" s="259"/>
      <c r="E105" s="259"/>
      <c r="F105" s="259"/>
      <c r="G105" s="194"/>
      <c r="H105" s="196"/>
      <c r="I105" s="159"/>
      <c r="J105" s="259"/>
      <c r="K105" s="259"/>
      <c r="L105" s="259"/>
      <c r="M105" s="194"/>
      <c r="N105" s="196"/>
      <c r="O105" s="159"/>
      <c r="P105" s="259"/>
      <c r="Q105" s="259"/>
      <c r="R105" s="259"/>
      <c r="S105" s="122"/>
      <c r="T105" s="158"/>
      <c r="U105" s="159"/>
      <c r="V105" s="259"/>
      <c r="W105" s="259"/>
      <c r="X105" s="259"/>
      <c r="Y105" s="122"/>
      <c r="Z105" s="158"/>
      <c r="AA105" s="159"/>
      <c r="AB105" s="259"/>
      <c r="AC105" s="259"/>
      <c r="AD105" s="259"/>
      <c r="AE105" s="122"/>
      <c r="AF105" s="158"/>
      <c r="AG105" s="204">
        <f t="shared" si="1"/>
        <v>0</v>
      </c>
      <c r="AH105" s="203">
        <f t="shared" si="1"/>
        <v>0</v>
      </c>
    </row>
    <row r="106" spans="1:36" x14ac:dyDescent="0.4">
      <c r="A106" s="16">
        <f>'様式2(一覧)'!A106</f>
        <v>99</v>
      </c>
      <c r="B106" s="73">
        <f>'様式2(一覧)'!B106</f>
        <v>0</v>
      </c>
      <c r="C106" s="120"/>
      <c r="D106" s="259"/>
      <c r="E106" s="259"/>
      <c r="F106" s="259"/>
      <c r="G106" s="194"/>
      <c r="H106" s="196"/>
      <c r="I106" s="159"/>
      <c r="J106" s="259"/>
      <c r="K106" s="259"/>
      <c r="L106" s="259"/>
      <c r="M106" s="194"/>
      <c r="N106" s="196"/>
      <c r="O106" s="159"/>
      <c r="P106" s="259"/>
      <c r="Q106" s="259"/>
      <c r="R106" s="259"/>
      <c r="S106" s="122"/>
      <c r="T106" s="158"/>
      <c r="U106" s="159"/>
      <c r="V106" s="259"/>
      <c r="W106" s="259"/>
      <c r="X106" s="259"/>
      <c r="Y106" s="122"/>
      <c r="Z106" s="158"/>
      <c r="AA106" s="159"/>
      <c r="AB106" s="259"/>
      <c r="AC106" s="259"/>
      <c r="AD106" s="259"/>
      <c r="AE106" s="122"/>
      <c r="AF106" s="158"/>
      <c r="AG106" s="204">
        <f t="shared" si="1"/>
        <v>0</v>
      </c>
      <c r="AH106" s="203">
        <f t="shared" si="1"/>
        <v>0</v>
      </c>
    </row>
    <row r="107" spans="1:36" ht="19.5" thickBot="1" x14ac:dyDescent="0.45">
      <c r="A107" s="41">
        <f>'様式2(一覧)'!A107</f>
        <v>100</v>
      </c>
      <c r="B107" s="42">
        <f>'様式2(一覧)'!B107</f>
        <v>0</v>
      </c>
      <c r="C107" s="142"/>
      <c r="D107" s="143"/>
      <c r="E107" s="143"/>
      <c r="F107" s="143"/>
      <c r="G107" s="197"/>
      <c r="H107" s="198"/>
      <c r="I107" s="161"/>
      <c r="J107" s="143"/>
      <c r="K107" s="143"/>
      <c r="L107" s="143"/>
      <c r="M107" s="197"/>
      <c r="N107" s="201"/>
      <c r="O107" s="146"/>
      <c r="P107" s="143"/>
      <c r="Q107" s="143"/>
      <c r="R107" s="143"/>
      <c r="S107" s="144"/>
      <c r="T107" s="160"/>
      <c r="U107" s="161"/>
      <c r="V107" s="143"/>
      <c r="W107" s="143"/>
      <c r="X107" s="143"/>
      <c r="Y107" s="144"/>
      <c r="Z107" s="160"/>
      <c r="AA107" s="161"/>
      <c r="AB107" s="143"/>
      <c r="AC107" s="143"/>
      <c r="AD107" s="143"/>
      <c r="AE107" s="144"/>
      <c r="AF107" s="145"/>
      <c r="AG107" s="205">
        <f t="shared" si="1"/>
        <v>0</v>
      </c>
      <c r="AH107" s="206">
        <f t="shared" si="1"/>
        <v>0</v>
      </c>
    </row>
    <row r="109" spans="1:36" x14ac:dyDescent="0.4">
      <c r="A109" s="260" t="s">
        <v>72</v>
      </c>
      <c r="B109" s="58"/>
      <c r="G109" s="81"/>
      <c r="H109" s="81"/>
      <c r="M109" s="81"/>
      <c r="N109" s="81"/>
      <c r="S109" s="81"/>
      <c r="T109" s="81"/>
      <c r="Y109" s="81"/>
      <c r="Z109" s="81"/>
      <c r="AE109" s="81"/>
      <c r="AF109" s="81"/>
      <c r="AI109" s="81"/>
      <c r="AJ109" s="81"/>
    </row>
    <row r="110" spans="1:36" x14ac:dyDescent="0.4">
      <c r="A110" t="s">
        <v>137</v>
      </c>
    </row>
  </sheetData>
  <mergeCells count="3">
    <mergeCell ref="J1:M1"/>
    <mergeCell ref="J2:M2"/>
    <mergeCell ref="C5:AH5"/>
  </mergeCells>
  <phoneticPr fontId="1"/>
  <pageMargins left="0.70866141732283472" right="0.31496062992125984" top="0.35433070866141736" bottom="0.35433070866141736" header="0.31496062992125984" footer="0.31496062992125984"/>
  <pageSetup paperSize="9" scale="3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選択肢!$B$8:$B$9</xm:f>
          </x14:formula1>
          <xm:sqref>AD7:AD107 R7:R107 F7:F107 L7:L107 X7:X107</xm:sqref>
        </x14:dataValidation>
        <x14:dataValidation type="list" allowBlank="1" showInputMessage="1" showErrorMessage="1">
          <x14:formula1>
            <xm:f>選択肢!$A$8:$A$15</xm:f>
          </x14:formula1>
          <xm:sqref>D7:D107 AB7:AB107 V7:V107 P7:P107 J7:J107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4" sqref="C14"/>
    </sheetView>
  </sheetViews>
  <sheetFormatPr defaultRowHeight="18.75" x14ac:dyDescent="0.4"/>
  <cols>
    <col min="3" max="3" width="31.75" bestFit="1" customWidth="1"/>
  </cols>
  <sheetData>
    <row r="1" spans="1:4" x14ac:dyDescent="0.4">
      <c r="A1" t="s">
        <v>51</v>
      </c>
    </row>
    <row r="2" spans="1:4" x14ac:dyDescent="0.4">
      <c r="A2" t="s">
        <v>52</v>
      </c>
    </row>
    <row r="3" spans="1:4" x14ac:dyDescent="0.4">
      <c r="A3" t="s">
        <v>53</v>
      </c>
    </row>
    <row r="4" spans="1:4" x14ac:dyDescent="0.4">
      <c r="A4" t="s">
        <v>54</v>
      </c>
    </row>
    <row r="5" spans="1:4" x14ac:dyDescent="0.4">
      <c r="A5" t="s">
        <v>55</v>
      </c>
    </row>
    <row r="8" spans="1:4" x14ac:dyDescent="0.4">
      <c r="A8" s="6" t="s">
        <v>10</v>
      </c>
      <c r="B8" s="6" t="s">
        <v>103</v>
      </c>
      <c r="C8" t="s">
        <v>106</v>
      </c>
      <c r="D8" t="s">
        <v>118</v>
      </c>
    </row>
    <row r="9" spans="1:4" x14ac:dyDescent="0.4">
      <c r="A9" s="6" t="s">
        <v>11</v>
      </c>
      <c r="B9" s="6" t="s">
        <v>104</v>
      </c>
      <c r="C9" t="s">
        <v>107</v>
      </c>
      <c r="D9" t="s">
        <v>119</v>
      </c>
    </row>
    <row r="10" spans="1:4" x14ac:dyDescent="0.4">
      <c r="A10" s="6" t="s">
        <v>12</v>
      </c>
      <c r="B10" s="6"/>
      <c r="C10" t="s">
        <v>108</v>
      </c>
    </row>
    <row r="11" spans="1:4" x14ac:dyDescent="0.4">
      <c r="A11" s="6" t="s">
        <v>13</v>
      </c>
      <c r="B11" s="6"/>
    </row>
    <row r="12" spans="1:4" x14ac:dyDescent="0.4">
      <c r="A12" s="6" t="s">
        <v>14</v>
      </c>
      <c r="B12" s="6"/>
    </row>
    <row r="13" spans="1:4" x14ac:dyDescent="0.4">
      <c r="A13" s="6" t="s">
        <v>15</v>
      </c>
      <c r="B13" s="6"/>
    </row>
    <row r="14" spans="1:4" x14ac:dyDescent="0.4">
      <c r="A14" s="6" t="s">
        <v>16</v>
      </c>
      <c r="B14" s="6"/>
    </row>
    <row r="15" spans="1:4" x14ac:dyDescent="0.4">
      <c r="A15" s="254" t="s">
        <v>17</v>
      </c>
      <c r="B15" s="254"/>
    </row>
    <row r="16" spans="1:4" x14ac:dyDescent="0.4">
      <c r="A16" s="1"/>
      <c r="B1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　個票</vt:lpstr>
      <vt:lpstr>様式2(一覧)</vt:lpstr>
      <vt:lpstr>様式2-1</vt:lpstr>
      <vt:lpstr>様式2-2</vt:lpstr>
      <vt:lpstr>様式2-3</vt:lpstr>
      <vt:lpstr>様式2-4</vt:lpstr>
      <vt:lpstr>選択肢</vt:lpstr>
      <vt:lpstr>'様式１　個票'!Print_Area</vt:lpstr>
      <vt:lpstr>'様式2-3'!Print_Area</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2025-07-25T02:14:18Z</dcterms:modified>
</cp:coreProperties>
</file>