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7\reg_common\"/>
    </mc:Choice>
  </mc:AlternateContent>
  <xr:revisionPtr revIDLastSave="0" documentId="13_ncr:1_{1985E337-22F7-4D8D-BF75-5E50CADB9D4C}" xr6:coauthVersionLast="47" xr6:coauthVersionMax="47" xr10:uidLastSave="{00000000-0000-0000-0000-000000000000}"/>
  <workbookProtection workbookAlgorithmName="SHA-512" workbookHashValue="UrzfxtYIatf662T/D9v8Wwxn+v7Shs/cUumDEoT4eq6PBrItj13XZjWel8gaSCrZXc172X4QbH7rqto8h4CpjA==" workbookSaltValue="zKEfbSvLiahGHktZ2VtJFg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8" state="hidden" r:id="rId2"/>
  </sheets>
  <definedNames>
    <definedName name="【01】印刷・写真類">settings!$B$8:$G$8</definedName>
    <definedName name="【02】事務用品">settings!$B$9:$D$9</definedName>
    <definedName name="【03】情報機器・家電">settings!$B$10:$H$10</definedName>
    <definedName name="【04】じゅう器類">settings!$B$11:$I$11</definedName>
    <definedName name="【05】図書・書籍">settings!$B$12:$D$12</definedName>
    <definedName name="【06】教育・保育教材">settings!$B$13:$E$13</definedName>
    <definedName name="【07】機械器具・設備類">settings!$B$14:$M$14</definedName>
    <definedName name="【08】燃料・ガス類">settings!$B$15:$F$15</definedName>
    <definedName name="【09】百貨・総合商社">settings!$B$16</definedName>
    <definedName name="【10】衣料・寝具">settings!$B$17:$F$17</definedName>
    <definedName name="【11】雑貨・日用品">settings!$B$18:$H$18</definedName>
    <definedName name="【12】食品">settings!$B$19:$E$19</definedName>
    <definedName name="【13】運動用具・機器">settings!$B$20:$E$20</definedName>
    <definedName name="【14】医療機器・福祉用具">settings!$B$21:$F$21</definedName>
    <definedName name="【15】薬品">settings!$B$22:$F$22</definedName>
    <definedName name="【16】農林水産用品・機械">settings!$B$23:$F$23</definedName>
    <definedName name="【17】建設資材">settings!$B$24:$L$24</definedName>
    <definedName name="【18】倉庫・仮設建物">settings!$B$25:$D$25</definedName>
    <definedName name="【19】車両販売">settings!$B$26:$H$26</definedName>
    <definedName name="【20】ﾘｰｽ・ﾚﾝﾀﾙ">settings!$B$27:$J$27</definedName>
    <definedName name="【21】不用品の買受">settings!$B$28:$F$28</definedName>
    <definedName name="【50】施設総合管理">settings!$B$29:$E$29</definedName>
    <definedName name="【51】警備業">settings!$B$30:$E$30</definedName>
    <definedName name="【52】清掃・防疫">settings!$B$31:$G$31</definedName>
    <definedName name="【53】設備保守">settings!$B$32:$H$32</definedName>
    <definedName name="【54】廃棄物処理">settings!$B$33:$F$33</definedName>
    <definedName name="【55】測定・検査・調査">settings!$B$34:$H$34</definedName>
    <definedName name="【56】分析・研究">settings!$B$35:$G$35</definedName>
    <definedName name="【57】情報処理・ICT">settings!$B$36:$F$36</definedName>
    <definedName name="【58】サービス">settings!$B$37:$S$37</definedName>
    <definedName name="【59】人材派遣">settings!$B$38:$E$38</definedName>
    <definedName name="【60】小規模修繕">settings!$B$39:$G$39</definedName>
    <definedName name="_xlnm.Print_Titles" localSheetId="0">入力シート!$1:$1</definedName>
    <definedName name="大小分類">settings!$B$42:$S$73</definedName>
    <definedName name="大分類">settings!$A$8:$A$39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9" i="7" l="1"/>
  <c r="A228" i="7"/>
  <c r="A224" i="7"/>
  <c r="A223" i="7"/>
  <c r="A219" i="7"/>
  <c r="A218" i="7"/>
  <c r="A214" i="7"/>
  <c r="A213" i="7"/>
  <c r="A209" i="7"/>
  <c r="A208" i="7"/>
  <c r="A204" i="7"/>
  <c r="A203" i="7"/>
  <c r="A199" i="7"/>
  <c r="A198" i="7"/>
  <c r="A194" i="7"/>
  <c r="A193" i="7"/>
  <c r="A189" i="7"/>
  <c r="A188" i="7"/>
  <c r="A184" i="7"/>
  <c r="A183" i="7"/>
  <c r="A182" i="7"/>
  <c r="A173" i="7"/>
  <c r="A171" i="7"/>
  <c r="A169" i="7"/>
  <c r="A161" i="7"/>
  <c r="A159" i="7"/>
  <c r="A157" i="7"/>
  <c r="A155" i="7"/>
  <c r="A153" i="7"/>
  <c r="A151" i="7"/>
  <c r="A149" i="7"/>
  <c r="A120" i="7"/>
  <c r="A118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D270" i="7" l="1"/>
  <c r="E267" i="7" l="1"/>
  <c r="E264" i="7"/>
  <c r="E261" i="7"/>
  <c r="E258" i="7"/>
  <c r="E255" i="7"/>
  <c r="E252" i="7"/>
  <c r="E249" i="7"/>
  <c r="E246" i="7"/>
  <c r="E243" i="7" l="1"/>
  <c r="E240" i="7"/>
  <c r="D169" i="7" l="1"/>
  <c r="A2" i="8" l="1"/>
  <c r="A1" i="8"/>
  <c r="D69" i="7" l="1"/>
  <c r="D71" i="7" s="1"/>
  <c r="D73" i="7" s="1"/>
  <c r="D75" i="7" s="1"/>
  <c r="D77" i="7" s="1"/>
  <c r="D79" i="7" s="1"/>
  <c r="D81" i="7" s="1"/>
  <c r="D83" i="7" s="1"/>
  <c r="D85" i="7" s="1"/>
</calcChain>
</file>

<file path=xl/sharedStrings.xml><?xml version="1.0" encoding="utf-8"?>
<sst xmlns="http://schemas.openxmlformats.org/spreadsheetml/2006/main" count="390" uniqueCount="319">
  <si>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</si>
  <si>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</si>
  <si>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</si>
  <si>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</si>
  <si>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</si>
  <si>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</si>
  <si>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</si>
  <si>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</si>
  <si>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</si>
  <si>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</si>
  <si>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</si>
  <si>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</si>
  <si>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</si>
  <si>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担当者氏名</t>
    <rPh sb="0" eb="3">
      <t>タントウシャ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</si>
  <si>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</si>
  <si>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</si>
  <si>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</si>
  <si>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</si>
  <si>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</si>
  <si>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</si>
  <si>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</si>
  <si>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</si>
  <si>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E.経営情報</t>
    <rPh sb="2" eb="4">
      <t>ケイエイ</t>
    </rPh>
    <rPh sb="4" eb="6">
      <t>ジョウホウ</t>
    </rPh>
    <phoneticPr fontId="5"/>
  </si>
  <si>
    <t>F.希望業種</t>
    <rPh sb="2" eb="4">
      <t>キボウ</t>
    </rPh>
    <rPh sb="4" eb="6">
      <t>ギョウシュ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</si>
  <si>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</si>
  <si>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</si>
  <si>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</si>
  <si>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D.行政書士情報</t>
    <rPh sb="2" eb="4">
      <t>ギョウセイ</t>
    </rPh>
    <rPh sb="4" eb="6">
      <t>ショシ</t>
    </rPh>
    <rPh sb="6" eb="8">
      <t>ジョウホウ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</si>
  <si>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</si>
  <si>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</si>
  <si>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物品</t>
  </si>
  <si>
    <t>年</t>
    <rPh sb="0" eb="1">
      <t>ネン</t>
    </rPh>
    <phoneticPr fontId="5"/>
  </si>
  <si>
    <t>リストから選択してください。</t>
    <phoneticPr fontId="5"/>
  </si>
  <si>
    <t>支店・営業所に入札・契約権限を委任する場合、(1)入札・契約権限の委任欄にリストから「する」を選択し、支店・営業所情報を入力してください。</t>
    <rPh sb="0" eb="2">
      <t>シテン</t>
    </rPh>
    <rPh sb="3" eb="6">
      <t>エイギョウショ</t>
    </rPh>
    <rPh sb="7" eb="9">
      <t>ニュウサツ</t>
    </rPh>
    <rPh sb="10" eb="12">
      <t>ケイヤク</t>
    </rPh>
    <rPh sb="12" eb="14">
      <t>ケンゲン</t>
    </rPh>
    <rPh sb="15" eb="17">
      <t>イニン</t>
    </rPh>
    <rPh sb="19" eb="21">
      <t>バアイ</t>
    </rPh>
    <rPh sb="25" eb="27">
      <t>ニュウサツ</t>
    </rPh>
    <rPh sb="28" eb="30">
      <t>ケイヤク</t>
    </rPh>
    <rPh sb="30" eb="32">
      <t>ケンゲン</t>
    </rPh>
    <rPh sb="33" eb="35">
      <t>イニン</t>
    </rPh>
    <rPh sb="35" eb="36">
      <t>ラン</t>
    </rPh>
    <rPh sb="47" eb="49">
      <t>センタク</t>
    </rPh>
    <rPh sb="51" eb="53">
      <t>シテン</t>
    </rPh>
    <rPh sb="54" eb="57">
      <t>エイギョウショ</t>
    </rPh>
    <rPh sb="57" eb="59">
      <t>ジョウホウ</t>
    </rPh>
    <rPh sb="60" eb="62">
      <t>ニュウリョク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</si>
  <si>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</si>
  <si>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</si>
  <si>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</si>
  <si>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</si>
  <si>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</si>
  <si>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</si>
  <si>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登記上の所在地</t>
    <rPh sb="0" eb="3">
      <t>トウキジョウ</t>
    </rPh>
    <rPh sb="4" eb="7">
      <t>ショザイチ</t>
    </rPh>
    <phoneticPr fontId="6"/>
  </si>
  <si>
    <t>一致する</t>
  </si>
  <si>
    <t>入札・契約権限の委任</t>
    <rPh sb="8" eb="10">
      <t>イニン</t>
    </rPh>
    <phoneticPr fontId="5"/>
  </si>
  <si>
    <t>半角の数字とハイフンで入力してください。保有していない場合は、入力する必要はありません。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</si>
  <si>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</si>
  <si>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</si>
  <si>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例)所長　正式名称で入力してください。</t>
    <rPh sb="10" eb="12">
      <t>ニュウリョク</t>
    </rPh>
    <phoneticPr fontId="5"/>
  </si>
  <si>
    <t>例)0000-00-0000　半角の数字とハイフンで入力してください。</t>
  </si>
  <si>
    <t>三木市 入札参加資格審査申請書【物品･役務等】</t>
    <rPh sb="0" eb="2">
      <t>ミキ</t>
    </rPh>
    <rPh sb="2" eb="3">
      <t>シ</t>
    </rPh>
    <rPh sb="16" eb="18">
      <t>ブッピン</t>
    </rPh>
    <rPh sb="19" eb="21">
      <t>エキム</t>
    </rPh>
    <rPh sb="21" eb="22">
      <t>ナド</t>
    </rPh>
    <phoneticPr fontId="5"/>
  </si>
  <si>
    <t>営業年数</t>
    <rPh sb="0" eb="4">
      <t>エイギョウネンスウ</t>
    </rPh>
    <phoneticPr fontId="6"/>
  </si>
  <si>
    <t>千円　※千円未満切り捨て</t>
    <rPh sb="0" eb="2">
      <t>センエン</t>
    </rPh>
    <phoneticPr fontId="5"/>
  </si>
  <si>
    <t>自己資本額</t>
    <rPh sb="0" eb="2">
      <t>ジコ</t>
    </rPh>
    <rPh sb="2" eb="4">
      <t>シホン</t>
    </rPh>
    <rPh sb="4" eb="5">
      <t>ガク</t>
    </rPh>
    <phoneticPr fontId="6"/>
  </si>
  <si>
    <t>第1希望</t>
    <rPh sb="0" eb="1">
      <t>ダイ</t>
    </rPh>
    <rPh sb="2" eb="4">
      <t>キボウ</t>
    </rPh>
    <phoneticPr fontId="5"/>
  </si>
  <si>
    <t>大分類</t>
    <rPh sb="0" eb="3">
      <t>ダイブンルイ</t>
    </rPh>
    <phoneticPr fontId="5"/>
  </si>
  <si>
    <t>小分類</t>
    <rPh sb="0" eb="3">
      <t>ショウブンルイ</t>
    </rPh>
    <phoneticPr fontId="5"/>
  </si>
  <si>
    <t>第2希望</t>
    <rPh sb="0" eb="1">
      <t>ダイ</t>
    </rPh>
    <rPh sb="2" eb="4">
      <t>キボウ</t>
    </rPh>
    <phoneticPr fontId="5"/>
  </si>
  <si>
    <t>第3希望</t>
    <rPh sb="0" eb="1">
      <t>ダイ</t>
    </rPh>
    <rPh sb="2" eb="4">
      <t>キボウ</t>
    </rPh>
    <phoneticPr fontId="5"/>
  </si>
  <si>
    <t>第4希望</t>
    <rPh sb="0" eb="1">
      <t>ダイ</t>
    </rPh>
    <rPh sb="2" eb="4">
      <t>キボウ</t>
    </rPh>
    <phoneticPr fontId="5"/>
  </si>
  <si>
    <t>第5希望</t>
    <rPh sb="0" eb="1">
      <t>ダイ</t>
    </rPh>
    <rPh sb="2" eb="4">
      <t>キボウ</t>
    </rPh>
    <phoneticPr fontId="5"/>
  </si>
  <si>
    <t>主要取扱品目または業務内容</t>
    <phoneticPr fontId="5"/>
  </si>
  <si>
    <t>主要取扱メーカー名等</t>
    <rPh sb="0" eb="2">
      <t>シュヨウ</t>
    </rPh>
    <rPh sb="2" eb="4">
      <t>トリアツカイ</t>
    </rPh>
    <rPh sb="8" eb="9">
      <t>メイ</t>
    </rPh>
    <rPh sb="9" eb="10">
      <t>トウ</t>
    </rPh>
    <phoneticPr fontId="5"/>
  </si>
  <si>
    <t>【0104】地図・航空写真</t>
  </si>
  <si>
    <t>【0105】カメラ撮影</t>
  </si>
  <si>
    <t>【0199】印刷写真類その他</t>
  </si>
  <si>
    <t>【0202】印判</t>
  </si>
  <si>
    <t>【0299】事務用品その他</t>
  </si>
  <si>
    <t>【0302】ｺﾝﾋﾟｭｰﾀ（ｿﾌﾄ）</t>
  </si>
  <si>
    <t>【0303】ＯＡ機器・消耗品</t>
  </si>
  <si>
    <t>【0304】ＡＶ家電</t>
  </si>
  <si>
    <t>【0305】生活家電</t>
  </si>
  <si>
    <t>【0306】給湯器・調理家電</t>
  </si>
  <si>
    <t>【0399】情報機器・家電その他</t>
  </si>
  <si>
    <t>【0402】学校用家具</t>
  </si>
  <si>
    <t>【0403】園児施設用家具</t>
  </si>
  <si>
    <t>【0404】特殊・大型家具</t>
  </si>
  <si>
    <t>【0405】屋内装飾</t>
  </si>
  <si>
    <t>【0406】電飾</t>
  </si>
  <si>
    <t>【0407】看板・帆布・テント</t>
  </si>
  <si>
    <t>【0499】じゅう器類その他</t>
  </si>
  <si>
    <t>【0502】学校図書・園児図書</t>
  </si>
  <si>
    <t>【0599】図書・書籍その他</t>
  </si>
  <si>
    <t>【0602】園児施設備品</t>
  </si>
  <si>
    <t>【0603】楽器</t>
  </si>
  <si>
    <t>【0699】教育・保育教材その他</t>
  </si>
  <si>
    <t>【0702】上下水道用機械器具</t>
  </si>
  <si>
    <t>【0703】業務用空調機器</t>
  </si>
  <si>
    <t>【0704】業務用厨房機器・食器</t>
  </si>
  <si>
    <t>【0705】発電機</t>
  </si>
  <si>
    <t>【0706】通信機器</t>
  </si>
  <si>
    <t>【0707】放送・音響設備機器</t>
  </si>
  <si>
    <t>【0708】計測・理化学機器</t>
  </si>
  <si>
    <t>【0709】消防用機械器具</t>
  </si>
  <si>
    <t>【0710】環境関連設備機器</t>
  </si>
  <si>
    <t>【0711】工具・工作用器具</t>
  </si>
  <si>
    <t>【0799】機械器具・設備類その他</t>
  </si>
  <si>
    <t>【0802】電力</t>
  </si>
  <si>
    <t>【0803】燃料系ガス</t>
  </si>
  <si>
    <t>【0804】産業用ガス</t>
  </si>
  <si>
    <t>【0899】燃料・ガス類その他</t>
  </si>
  <si>
    <t>【1002】消防用衣料品</t>
  </si>
  <si>
    <t>【1003】ゴム・革製品</t>
  </si>
  <si>
    <t>【1004】寝具</t>
  </si>
  <si>
    <t>【1099】衣料・寝具その他</t>
  </si>
  <si>
    <t>【1102】防災用品</t>
  </si>
  <si>
    <t>【1103】啓発用品</t>
  </si>
  <si>
    <t>【1104】選挙用品</t>
  </si>
  <si>
    <t>【1105】記念品・贈答品</t>
  </si>
  <si>
    <t>【1106】記章・トロフィー</t>
  </si>
  <si>
    <t>【1199】雑貨・日用品その他</t>
  </si>
  <si>
    <t>【1202】学校給食用食材</t>
  </si>
  <si>
    <t>【1203】非常食</t>
  </si>
  <si>
    <t>【1299】食品その他</t>
  </si>
  <si>
    <t>【1302】運動場設備機器</t>
  </si>
  <si>
    <t>【1303】フィットネス機器</t>
  </si>
  <si>
    <t>【1399】運動用具・機器その他</t>
  </si>
  <si>
    <t>【1402】医療器具・保健計器</t>
  </si>
  <si>
    <t>【1403】福祉用具</t>
  </si>
  <si>
    <t>【1404】衛生材料・介護用品</t>
  </si>
  <si>
    <t>【1499】医療機器・福祉用具その他</t>
  </si>
  <si>
    <t>【1502】工業用薬品</t>
  </si>
  <si>
    <t>【1503】農薬・防疫薬品</t>
  </si>
  <si>
    <t>【1504】運動場整備用薬品</t>
  </si>
  <si>
    <t>【1599】薬品その他</t>
  </si>
  <si>
    <t>【1602】動物・飼料・用具</t>
  </si>
  <si>
    <t>【1603】農林・園芸機械</t>
  </si>
  <si>
    <t>【1604】農作物被害対策器具</t>
  </si>
  <si>
    <t>【1699】農林水産用品・機械その他</t>
  </si>
  <si>
    <t>【1702】セメント二次製品</t>
  </si>
  <si>
    <t>【1703】鉄鋼・二次製品</t>
  </si>
  <si>
    <t>【1704】石材・二次製品</t>
  </si>
  <si>
    <t>【1705】土・砂・二次製品</t>
  </si>
  <si>
    <t>【1706】塩ビ・ﾌﾟﾗｽﾁｯｸ・二次製品</t>
  </si>
  <si>
    <t>【1707】木材・二次製品</t>
  </si>
  <si>
    <t>【1708】塗料</t>
  </si>
  <si>
    <t>【1709】道路保安用品</t>
  </si>
  <si>
    <t>【1710】建具・畳</t>
  </si>
  <si>
    <t>【1799】建設資材その他</t>
  </si>
  <si>
    <t>【1802】仮設建物・トイレ</t>
  </si>
  <si>
    <t>【1899】倉庫・仮設建物その他</t>
  </si>
  <si>
    <t>【1902】二輪車・雑車販売</t>
  </si>
  <si>
    <t>【1903】特殊車両販売</t>
  </si>
  <si>
    <t>【1904】架装・艤装</t>
  </si>
  <si>
    <t>【1905】車両部品販売・修理</t>
  </si>
  <si>
    <t>【1906】ﾅﾝﾊﾞｰﾌﾟﾚｰﾄ制作・販売</t>
  </si>
  <si>
    <t>【1999】車両販売その他</t>
  </si>
  <si>
    <t>【2002】事務OA機器ﾘｰｽ・ﾚﾝﾀﾙ</t>
  </si>
  <si>
    <t>【2003】情報機器ﾘｰｽ</t>
  </si>
  <si>
    <t>【2004】車両ﾘｰｽ・ﾚﾝﾀﾙ</t>
  </si>
  <si>
    <t>【2005】建設機械ﾘｰｽ・ﾚﾝﾀﾙ</t>
  </si>
  <si>
    <t>【2006】建築・構築物ﾘｰｽ・ﾚﾝﾀﾙ</t>
  </si>
  <si>
    <t>【2007】医療機器ﾘｰｽ･ﾚﾝﾀﾙ</t>
  </si>
  <si>
    <t>【2008】日用品・介護用品ﾚﾝﾀﾙ</t>
  </si>
  <si>
    <t>【2099】ﾘｰｽ・ﾚﾝﾀﾙその他</t>
  </si>
  <si>
    <t>【2102】紙・プラスチック買受</t>
  </si>
  <si>
    <t>【2103】金属類買受</t>
  </si>
  <si>
    <t>【2104】情報機器類買受</t>
  </si>
  <si>
    <t>【2199】不用品の買受その他</t>
  </si>
  <si>
    <t>【5002】上下水道施設運転管理</t>
  </si>
  <si>
    <t>【5003】ごみ処理施設運転管理</t>
  </si>
  <si>
    <t>【5099】施設総合管理その他</t>
  </si>
  <si>
    <t>【5102】機械警備</t>
  </si>
  <si>
    <t>【5103】交通誘導・保安・雑踏警備</t>
  </si>
  <si>
    <t>【5199】警備業その他</t>
  </si>
  <si>
    <t>【5202】衛生設備清掃</t>
  </si>
  <si>
    <t>【5203】浄化槽清掃</t>
  </si>
  <si>
    <t>【5204】消毒・防疫・防虫</t>
  </si>
  <si>
    <t>【5205】草花・樹木管理</t>
  </si>
  <si>
    <t>【5299】清掃・防疫その他</t>
  </si>
  <si>
    <t>【5302】給排水衛生設備保守</t>
  </si>
  <si>
    <t>【5303】消防設備保守</t>
  </si>
  <si>
    <t>【5304】電気設備保守</t>
  </si>
  <si>
    <t>【5305】浄化槽設備保守</t>
  </si>
  <si>
    <t>【5306】昇降機設備保守</t>
  </si>
  <si>
    <t>【5399】設備保守その他</t>
  </si>
  <si>
    <t>【5402】一般廃棄物処理</t>
  </si>
  <si>
    <t>【5403】産業廃棄物収集運搬</t>
  </si>
  <si>
    <t>【5404】産業廃棄物処理</t>
  </si>
  <si>
    <t>【5499】廃棄物処理その他</t>
  </si>
  <si>
    <t>【5502】上下水道管渠調査</t>
  </si>
  <si>
    <t>【5503】施設検査・調査</t>
  </si>
  <si>
    <t>【5504】健康診断・医療検診</t>
  </si>
  <si>
    <t>【5505】アンケート・統計調査</t>
  </si>
  <si>
    <t>【5506】埋蔵文化財</t>
  </si>
  <si>
    <t>【5599】測定・検査・調査その他</t>
  </si>
  <si>
    <t>【5602】経済・経営分析・研究</t>
  </si>
  <si>
    <t>【5603】福祉・医療分析・研究</t>
  </si>
  <si>
    <t>【5604】教育・保育分析・研究</t>
  </si>
  <si>
    <t>【5605】文化・歴史分析・研究</t>
  </si>
  <si>
    <t>【5699】分析・研究その他</t>
  </si>
  <si>
    <t>【5702】ｼｽﾃﾑ・ｿﾌﾄ開発・保守</t>
  </si>
  <si>
    <t>【5703】ICTｿﾘｭｰｼｮﾝ構築・保守</t>
  </si>
  <si>
    <t>【5704】通信・通話ｻｰﾋﾞｽ・保守</t>
  </si>
  <si>
    <t>【5799】情報処理・ICTその他</t>
  </si>
  <si>
    <t>【5802】封入・封緘・帳票加工</t>
  </si>
  <si>
    <t>【5803】筆耕・翻訳</t>
  </si>
  <si>
    <t>【5804】受付・案内・電話交換</t>
  </si>
  <si>
    <t>【5805】収納代行</t>
  </si>
  <si>
    <t>【5806】水道検針・料金収納代行</t>
  </si>
  <si>
    <t>【5807】介護・医療・福祉ｻｰﾋﾞｽ</t>
  </si>
  <si>
    <t>【5808】医療事務・介護事務</t>
  </si>
  <si>
    <t>【5809】クリーニング</t>
  </si>
  <si>
    <t>【5810】ｲﾍﾞﾝﾄ会場設営・企画運営</t>
  </si>
  <si>
    <t>【5811】広告・ﾎｰﾑﾍﾟｰｼﾞ</t>
  </si>
  <si>
    <t>【5812】ﾃﾞｻﾞｲﾝ・ｺﾝﾃﾝﾂ制作</t>
  </si>
  <si>
    <t>【5813】貨物運送・輸送・郵便</t>
  </si>
  <si>
    <t>【5814】旅客運送・車両運行管理</t>
  </si>
  <si>
    <t>【5815】旅行代理・通訳</t>
  </si>
  <si>
    <t>【5816】学校園運営管理</t>
  </si>
  <si>
    <t>【5817】給食調理業務</t>
  </si>
  <si>
    <t>【5899】サービスその他</t>
  </si>
  <si>
    <t>【5902】給食調理員派遣</t>
  </si>
  <si>
    <t>【5903】ＡＬＴ派遣</t>
  </si>
  <si>
    <t>【5999】人材派遣その他</t>
  </si>
  <si>
    <t>【6002】内装</t>
  </si>
  <si>
    <t>【6003】建具・ガラス</t>
  </si>
  <si>
    <t>【6004】電気</t>
  </si>
  <si>
    <t>【6005】塗装・防水</t>
  </si>
  <si>
    <t>【6099】小規模修繕その他</t>
  </si>
  <si>
    <t>【01】印刷・写真類</t>
    <rPh sb="4" eb="6">
      <t>インサツ</t>
    </rPh>
    <rPh sb="7" eb="9">
      <t>シャシン</t>
    </rPh>
    <rPh sb="9" eb="10">
      <t>ルイ</t>
    </rPh>
    <phoneticPr fontId="18"/>
  </si>
  <si>
    <t>【0201】文具・用紙</t>
    <phoneticPr fontId="5"/>
  </si>
  <si>
    <t>【02】事務用品</t>
    <rPh sb="4" eb="6">
      <t>ジム</t>
    </rPh>
    <rPh sb="6" eb="8">
      <t>ヨウヒン</t>
    </rPh>
    <phoneticPr fontId="18"/>
  </si>
  <si>
    <t>【0301】ｺﾝﾋﾟｭｰﾀ（ﾊｰﾄﾞ）</t>
    <phoneticPr fontId="5"/>
  </si>
  <si>
    <t>【03】情報機器・家電</t>
    <rPh sb="4" eb="6">
      <t>ジョウホウ</t>
    </rPh>
    <rPh sb="6" eb="8">
      <t>キキ</t>
    </rPh>
    <rPh sb="9" eb="11">
      <t>カデン</t>
    </rPh>
    <phoneticPr fontId="18"/>
  </si>
  <si>
    <t>【0401】事務用家具</t>
    <phoneticPr fontId="5"/>
  </si>
  <si>
    <t>【04】じゅう器類</t>
    <rPh sb="7" eb="8">
      <t>キ</t>
    </rPh>
    <rPh sb="8" eb="9">
      <t>ルイ</t>
    </rPh>
    <phoneticPr fontId="18"/>
  </si>
  <si>
    <t>【0501】一般図書・書籍</t>
    <phoneticPr fontId="5"/>
  </si>
  <si>
    <t>【05】図書・書籍</t>
    <rPh sb="4" eb="6">
      <t>トショ</t>
    </rPh>
    <rPh sb="7" eb="9">
      <t>ショセキ</t>
    </rPh>
    <phoneticPr fontId="18"/>
  </si>
  <si>
    <t>【0601】特別教室備品</t>
    <phoneticPr fontId="5"/>
  </si>
  <si>
    <t>【06】教育・保育教材</t>
    <rPh sb="4" eb="6">
      <t>キョウイク</t>
    </rPh>
    <rPh sb="7" eb="9">
      <t>ホイク</t>
    </rPh>
    <rPh sb="9" eb="11">
      <t>キョウザイ</t>
    </rPh>
    <phoneticPr fontId="18"/>
  </si>
  <si>
    <t>【0701】建設機械</t>
    <phoneticPr fontId="5"/>
  </si>
  <si>
    <t>【07】機械器具・設備類</t>
    <rPh sb="4" eb="6">
      <t>キカイ</t>
    </rPh>
    <rPh sb="6" eb="8">
      <t>キグ</t>
    </rPh>
    <rPh sb="9" eb="11">
      <t>セツビ</t>
    </rPh>
    <rPh sb="11" eb="12">
      <t>ルイ</t>
    </rPh>
    <phoneticPr fontId="18"/>
  </si>
  <si>
    <t>【0801】石油類</t>
    <phoneticPr fontId="5"/>
  </si>
  <si>
    <t>【08】燃料・ガス類</t>
    <phoneticPr fontId="5"/>
  </si>
  <si>
    <t>【0901】百貨・総合商社</t>
    <phoneticPr fontId="5"/>
  </si>
  <si>
    <t>【09】百貨・総合商社</t>
    <rPh sb="4" eb="6">
      <t>ヒャッカ</t>
    </rPh>
    <rPh sb="7" eb="9">
      <t>ソウゴウ</t>
    </rPh>
    <rPh sb="9" eb="11">
      <t>ショウシャ</t>
    </rPh>
    <phoneticPr fontId="19"/>
  </si>
  <si>
    <t>【1001】一般衣料品</t>
    <phoneticPr fontId="5"/>
  </si>
  <si>
    <t>【10】衣料・寝具</t>
    <rPh sb="4" eb="6">
      <t>イリョウ</t>
    </rPh>
    <rPh sb="7" eb="9">
      <t>シング</t>
    </rPh>
    <phoneticPr fontId="19"/>
  </si>
  <si>
    <t>【1101】荒物雑貨</t>
    <phoneticPr fontId="5"/>
  </si>
  <si>
    <t>【11】雑貨・日用品</t>
    <rPh sb="4" eb="6">
      <t>ザッカ</t>
    </rPh>
    <rPh sb="7" eb="10">
      <t>ニチヨウヒン</t>
    </rPh>
    <phoneticPr fontId="19"/>
  </si>
  <si>
    <t>【1201】食料品</t>
    <phoneticPr fontId="5"/>
  </si>
  <si>
    <t>【12】食品</t>
    <phoneticPr fontId="5"/>
  </si>
  <si>
    <t>【1301】スポーツ用品・体育用品</t>
    <phoneticPr fontId="5"/>
  </si>
  <si>
    <t>【13】運動用具・機器</t>
    <rPh sb="4" eb="6">
      <t>ウンドウ</t>
    </rPh>
    <rPh sb="6" eb="8">
      <t>ヨウグ</t>
    </rPh>
    <rPh sb="9" eb="11">
      <t>キキ</t>
    </rPh>
    <phoneticPr fontId="19"/>
  </si>
  <si>
    <t>【1401】医療用大型機器</t>
    <phoneticPr fontId="5"/>
  </si>
  <si>
    <t>【14】医療機器・福祉用具</t>
    <rPh sb="4" eb="6">
      <t>イリョウ</t>
    </rPh>
    <rPh sb="6" eb="8">
      <t>キキ</t>
    </rPh>
    <rPh sb="9" eb="11">
      <t>フクシ</t>
    </rPh>
    <rPh sb="11" eb="13">
      <t>ヨウグ</t>
    </rPh>
    <phoneticPr fontId="19"/>
  </si>
  <si>
    <t>【1501】医薬品</t>
    <phoneticPr fontId="5"/>
  </si>
  <si>
    <t>【15】薬品</t>
    <rPh sb="4" eb="6">
      <t>ヤクヒン</t>
    </rPh>
    <phoneticPr fontId="19"/>
  </si>
  <si>
    <t>【1601】植物・肥料・用具</t>
    <phoneticPr fontId="5"/>
  </si>
  <si>
    <t>【16】農林水産用品・機械</t>
    <rPh sb="4" eb="6">
      <t>ノウリン</t>
    </rPh>
    <rPh sb="6" eb="8">
      <t>スイサン</t>
    </rPh>
    <rPh sb="8" eb="10">
      <t>ヨウヒン</t>
    </rPh>
    <rPh sb="11" eb="13">
      <t>キカイ</t>
    </rPh>
    <phoneticPr fontId="19"/>
  </si>
  <si>
    <t>【1701】ｾﾒﾝﾄ・ｱｽﾌｧﾙﾄ・ｺﾝｸﾘｰﾄ</t>
    <phoneticPr fontId="5"/>
  </si>
  <si>
    <t>【17】建設資材</t>
    <rPh sb="4" eb="6">
      <t>ケンセツ</t>
    </rPh>
    <rPh sb="6" eb="8">
      <t>シザイ</t>
    </rPh>
    <phoneticPr fontId="19"/>
  </si>
  <si>
    <t>【1801】倉庫・物置</t>
    <phoneticPr fontId="5"/>
  </si>
  <si>
    <t>【18】倉庫・仮設建物</t>
    <rPh sb="4" eb="6">
      <t>ソウコ</t>
    </rPh>
    <rPh sb="7" eb="9">
      <t>カセツ</t>
    </rPh>
    <rPh sb="9" eb="11">
      <t>タテモノ</t>
    </rPh>
    <phoneticPr fontId="19"/>
  </si>
  <si>
    <t>【1901】自動車販売</t>
    <phoneticPr fontId="5"/>
  </si>
  <si>
    <t>【19】車両販売</t>
    <rPh sb="4" eb="6">
      <t>シャリョウ</t>
    </rPh>
    <rPh sb="6" eb="8">
      <t>ハンバイ</t>
    </rPh>
    <phoneticPr fontId="19"/>
  </si>
  <si>
    <t>【2001】ﾌｧｲﾅﾝｽﾘｰｽ</t>
    <phoneticPr fontId="5"/>
  </si>
  <si>
    <t>【20】ﾘｰｽ・ﾚﾝﾀﾙ</t>
    <phoneticPr fontId="5"/>
  </si>
  <si>
    <t>【2101】車両買受</t>
    <phoneticPr fontId="5"/>
  </si>
  <si>
    <t>【21】不用品の買受</t>
    <phoneticPr fontId="5"/>
  </si>
  <si>
    <t>【5001】一般施設・ﾋﾞﾙ総合管理</t>
    <phoneticPr fontId="5"/>
  </si>
  <si>
    <t>【50】施設総合管理</t>
    <rPh sb="4" eb="6">
      <t>シセツ</t>
    </rPh>
    <rPh sb="6" eb="8">
      <t>ソウゴウ</t>
    </rPh>
    <rPh sb="8" eb="10">
      <t>カンリ</t>
    </rPh>
    <phoneticPr fontId="19"/>
  </si>
  <si>
    <t>【5101】施設警備</t>
    <phoneticPr fontId="5"/>
  </si>
  <si>
    <t>【51】警備業</t>
    <rPh sb="4" eb="6">
      <t>ケイビ</t>
    </rPh>
    <rPh sb="6" eb="7">
      <t>ギョウ</t>
    </rPh>
    <phoneticPr fontId="19"/>
  </si>
  <si>
    <t>【5201】施設清掃</t>
    <phoneticPr fontId="5"/>
  </si>
  <si>
    <t>【52】清掃・防疫</t>
    <rPh sb="4" eb="6">
      <t>セイソウ</t>
    </rPh>
    <rPh sb="7" eb="9">
      <t>ボウエキ</t>
    </rPh>
    <phoneticPr fontId="19"/>
  </si>
  <si>
    <t>【5301】空調設備保守</t>
    <phoneticPr fontId="5"/>
  </si>
  <si>
    <t>【53】設備保守</t>
    <rPh sb="4" eb="6">
      <t>セツビ</t>
    </rPh>
    <rPh sb="6" eb="8">
      <t>ホシュ</t>
    </rPh>
    <phoneticPr fontId="19"/>
  </si>
  <si>
    <t>【5401】一般廃棄物収集運搬</t>
    <phoneticPr fontId="5"/>
  </si>
  <si>
    <t>【54】廃棄物処理</t>
    <rPh sb="4" eb="7">
      <t>ハイキブツ</t>
    </rPh>
    <rPh sb="7" eb="9">
      <t>ショリ</t>
    </rPh>
    <phoneticPr fontId="19"/>
  </si>
  <si>
    <t>【5501】環境測定・計量・検査</t>
    <phoneticPr fontId="5"/>
  </si>
  <si>
    <t>【55】測定・検査・調査</t>
    <rPh sb="4" eb="6">
      <t>ソクテイ</t>
    </rPh>
    <rPh sb="7" eb="9">
      <t>ケンサ</t>
    </rPh>
    <rPh sb="10" eb="12">
      <t>チョウサ</t>
    </rPh>
    <phoneticPr fontId="19"/>
  </si>
  <si>
    <t>【5601】環境分析・研究</t>
    <phoneticPr fontId="5"/>
  </si>
  <si>
    <t>【56】分析・研究</t>
    <rPh sb="4" eb="6">
      <t>ブンセキ</t>
    </rPh>
    <rPh sb="7" eb="9">
      <t>ケンキュウ</t>
    </rPh>
    <phoneticPr fontId="19"/>
  </si>
  <si>
    <t>【5701】データ化作業</t>
    <phoneticPr fontId="5"/>
  </si>
  <si>
    <t>【57】情報処理・ICT</t>
    <rPh sb="4" eb="6">
      <t>ジョウホウ</t>
    </rPh>
    <rPh sb="6" eb="8">
      <t>ショリ</t>
    </rPh>
    <phoneticPr fontId="19"/>
  </si>
  <si>
    <t>【5801】情報機器・OA機器保守点検</t>
    <phoneticPr fontId="5"/>
  </si>
  <si>
    <t>【58】サービス</t>
    <phoneticPr fontId="5"/>
  </si>
  <si>
    <t>【5901】一般事務員派遣</t>
    <phoneticPr fontId="5"/>
  </si>
  <si>
    <t>【59】人材派遣</t>
    <rPh sb="4" eb="6">
      <t>ジンザイ</t>
    </rPh>
    <rPh sb="6" eb="8">
      <t>ハケン</t>
    </rPh>
    <phoneticPr fontId="19"/>
  </si>
  <si>
    <t>【6001】外壁・外構・屋根</t>
    <phoneticPr fontId="5"/>
  </si>
  <si>
    <t>【60】小規模修繕</t>
    <rPh sb="4" eb="7">
      <t>ショウキボ</t>
    </rPh>
    <rPh sb="7" eb="9">
      <t>シュウゼン</t>
    </rPh>
    <phoneticPr fontId="19"/>
  </si>
  <si>
    <t>【0101】一般印刷</t>
  </si>
  <si>
    <t>【0102】フォーム印刷</t>
  </si>
  <si>
    <t>【0103】特殊印刷</t>
  </si>
  <si>
    <t>第6希望</t>
    <rPh sb="0" eb="1">
      <t>ダイ</t>
    </rPh>
    <rPh sb="2" eb="4">
      <t>キボウ</t>
    </rPh>
    <phoneticPr fontId="5"/>
  </si>
  <si>
    <t>第7希望</t>
    <rPh sb="0" eb="1">
      <t>ダイ</t>
    </rPh>
    <rPh sb="2" eb="4">
      <t>キボウ</t>
    </rPh>
    <phoneticPr fontId="5"/>
  </si>
  <si>
    <t>第8希望</t>
    <rPh sb="0" eb="1">
      <t>ダイ</t>
    </rPh>
    <rPh sb="2" eb="4">
      <t>キボウ</t>
    </rPh>
    <phoneticPr fontId="5"/>
  </si>
  <si>
    <t>第9希望</t>
    <rPh sb="0" eb="1">
      <t>ダイ</t>
    </rPh>
    <rPh sb="2" eb="4">
      <t>キボウ</t>
    </rPh>
    <phoneticPr fontId="5"/>
  </si>
  <si>
    <t>第10希望</t>
    <rPh sb="0" eb="1">
      <t>ダイ</t>
    </rPh>
    <rPh sb="3" eb="5">
      <t>キボウ</t>
    </rPh>
    <phoneticPr fontId="5"/>
  </si>
  <si>
    <t>G.実績調書</t>
    <rPh sb="2" eb="4">
      <t>ジッセキ</t>
    </rPh>
    <rPh sb="4" eb="6">
      <t>チョウショ</t>
    </rPh>
    <phoneticPr fontId="5"/>
  </si>
  <si>
    <t>分類</t>
    <rPh sb="0" eb="2">
      <t>ブンルイ</t>
    </rPh>
    <phoneticPr fontId="5"/>
  </si>
  <si>
    <t>発注者名</t>
    <phoneticPr fontId="5"/>
  </si>
  <si>
    <t>案件名（納入品または業務名等）</t>
    <phoneticPr fontId="5"/>
  </si>
  <si>
    <t>希望
順位</t>
    <rPh sb="0" eb="2">
      <t>キボウ</t>
    </rPh>
    <rPh sb="3" eb="5">
      <t>ジュンイ</t>
    </rPh>
    <phoneticPr fontId="18"/>
  </si>
  <si>
    <t>取得資格・許認可等</t>
    <rPh sb="2" eb="4">
      <t>シカク</t>
    </rPh>
    <phoneticPr fontId="5"/>
  </si>
  <si>
    <t>人</t>
    <rPh sb="0" eb="1">
      <t>ニン</t>
    </rPh>
    <phoneticPr fontId="5"/>
  </si>
  <si>
    <t>常勤職員の数</t>
    <rPh sb="0" eb="2">
      <t>ジョウキン</t>
    </rPh>
    <rPh sb="2" eb="4">
      <t>ショクイン</t>
    </rPh>
    <rPh sb="5" eb="6">
      <t>スウ</t>
    </rPh>
    <phoneticPr fontId="6"/>
  </si>
  <si>
    <t>契約金額(税込)
（千円）</t>
    <rPh sb="5" eb="7">
      <t>ゼイコ</t>
    </rPh>
    <rPh sb="10" eb="12">
      <t>センエン</t>
    </rPh>
    <phoneticPr fontId="5"/>
  </si>
  <si>
    <t>直近２年以内の実績を入力してください。（履行途中のものは除く。）
入力する優先順位は、三木市との取引⇒他の官公庁⇒民間</t>
    <rPh sb="10" eb="12">
      <t>ニュウリョク</t>
    </rPh>
    <rPh sb="33" eb="35">
      <t>ニュウリョク</t>
    </rPh>
    <phoneticPr fontId="5"/>
  </si>
  <si>
    <t>直近の決算書の貸借対照表（株主資本等変動計算書）に基づき以下のとおり入力してください。
法人…純資産合計、個人…元入金（事業の純資産合計）
負の場合、マイナス入力すること</t>
    <rPh sb="34" eb="36">
      <t>ニュウリョク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</si>
  <si>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</si>
  <si>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内線番号(</t>
    <rPh sb="0" eb="2">
      <t>ナイセン</t>
    </rPh>
    <rPh sb="2" eb="4">
      <t>バンゴウ</t>
    </rPh>
    <phoneticPr fontId="5"/>
  </si>
  <si>
    <t>)</t>
    <phoneticPr fontId="5"/>
  </si>
  <si>
    <t>例)カブシキガイシャスズキグミ　正式名称を全角カタカナで入力してください。</t>
    <phoneticPr fontId="5"/>
  </si>
  <si>
    <t>例)カブシキガイシャスズキグミ　カンサイエイギョウショ
正式名称を全角カタカナで入力してください。支店・営業所名は、１文字空けて入力してください。</t>
    <phoneticPr fontId="5"/>
  </si>
  <si>
    <t>例)株式会社鈴木組　関西営業所
正式名称で入力してください。支店・営業所名は、１文字空けて入力してください。</t>
    <rPh sb="10" eb="12">
      <t>カンサイ</t>
    </rPh>
    <phoneticPr fontId="5"/>
  </si>
  <si>
    <t>例)0000-00-0000　半角の数字とハイフンで入力してください。</t>
    <phoneticPr fontId="5"/>
  </si>
  <si>
    <t>取扱製品・業務（ｻｰﾋﾞｽ）のうち、参加を希望する分類をリストから選択してください。
「主要取扱品目または業務内容」については、品目や業務の具体的名称等を簡潔に入力してください。
希望した種目については、必ず、G.実績調書を入力してください。
公的機関等の許認可が必要な営業・事業は、その許認可の証明書（通知書）をPDFで提出してください。
正規代理店または特約店契約がある場合は、その証明書等をPDFで提出してください。</t>
    <rPh sb="80" eb="82">
      <t>ニュウリョク</t>
    </rPh>
    <phoneticPr fontId="5"/>
  </si>
  <si>
    <t>28_三木市</t>
  </si>
  <si>
    <t>しない</t>
  </si>
  <si>
    <t>例)1000001　「-（ハイフン）」を使わず7桁の数字で入力してください。</t>
  </si>
  <si>
    <r>
      <t xml:space="preserve">完了(納入)
年月日 </t>
    </r>
    <r>
      <rPr>
        <sz val="11"/>
        <color rgb="FFFF0000"/>
        <rFont val="ＭＳ ゴシック"/>
        <family val="3"/>
        <charset val="128"/>
      </rPr>
      <t>*1</t>
    </r>
    <rPh sb="8" eb="10">
      <t>ガッピ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</si>
  <si>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</si>
  <si>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例)2024/4/1、R6/4/1</t>
    <phoneticPr fontId="5"/>
  </si>
  <si>
    <t>例)2024/4/1</t>
    <phoneticPr fontId="5"/>
  </si>
  <si>
    <t>大分類と小分類の文字列を組み合わせたデータ</t>
    <rPh sb="0" eb="3">
      <t>ダイブンルイ</t>
    </rPh>
    <rPh sb="4" eb="7">
      <t>ショウブンルイ</t>
    </rPh>
    <rPh sb="8" eb="11">
      <t>モジレツ</t>
    </rPh>
    <rPh sb="12" eb="13">
      <t>ク</t>
    </rPh>
    <rPh sb="14" eb="15">
      <t>ア</t>
    </rPh>
    <phoneticPr fontId="5"/>
  </si>
  <si>
    <t>Ver.7.0.1</t>
    <phoneticPr fontId="5"/>
  </si>
  <si>
    <t>7.0.1</t>
  </si>
  <si>
    <t>三木市で行われる物品の納入、製造の請負または役務（サービス）の提供等の入札に参加したいので、入札参加資格の審査を申請します。</t>
    <rPh sb="0" eb="2">
      <t>ミキ</t>
    </rPh>
    <rPh sb="2" eb="3">
      <t>シ</t>
    </rPh>
    <rPh sb="4" eb="5">
      <t>オコナ</t>
    </rPh>
    <rPh sb="8" eb="10">
      <t>ブッピン</t>
    </rPh>
    <rPh sb="11" eb="13">
      <t>ノウニュウ</t>
    </rPh>
    <rPh sb="14" eb="16">
      <t>セイゾウ</t>
    </rPh>
    <rPh sb="17" eb="19">
      <t>ウケオイ</t>
    </rPh>
    <rPh sb="22" eb="24">
      <t>エキム</t>
    </rPh>
    <rPh sb="31" eb="33">
      <t>テイキョウ</t>
    </rPh>
    <rPh sb="33" eb="34">
      <t>トウ</t>
    </rPh>
    <rPh sb="35" eb="37">
      <t>ニュウサツ</t>
    </rPh>
    <rPh sb="38" eb="40">
      <t>サンカ</t>
    </rPh>
    <rPh sb="46" eb="48">
      <t>ニュウサツ</t>
    </rPh>
    <rPh sb="48" eb="50">
      <t>サンカ</t>
    </rPh>
    <rPh sb="50" eb="52">
      <t>シカク</t>
    </rPh>
    <rPh sb="53" eb="55">
      <t>シンサ</t>
    </rPh>
    <rPh sb="56" eb="58">
      <t>シンセイ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</si>
</sst>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;[Red]\-#,##0\ "/>
    <numFmt numFmtId="182" formatCode="0000000"/>
    <numFmt numFmtId="183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14" fontId="19" fillId="2" borderId="11" xfId="2" applyNumberFormat="1" applyFont="1" applyFill="1" applyBorder="1" applyAlignment="1" applyProtection="1">
      <alignment horizontal="left" vertical="center"/>
      <protection locked="0"/>
    </xf>
    <xf numFmtId="14" fontId="19" fillId="2" borderId="12" xfId="2" applyNumberFormat="1" applyFont="1" applyFill="1" applyBorder="1" applyAlignment="1" applyProtection="1">
      <alignment horizontal="left" vertical="center"/>
      <protection locked="0"/>
    </xf>
    <xf numFmtId="14" fontId="19" fillId="2" borderId="38" xfId="2" applyNumberFormat="1" applyFont="1" applyFill="1" applyBorder="1" applyAlignment="1" applyProtection="1">
      <alignment horizontal="left" vertical="center"/>
      <protection locked="0"/>
    </xf>
    <xf numFmtId="14" fontId="19" fillId="2" borderId="23" xfId="2" applyNumberFormat="1" applyFont="1" applyFill="1" applyBorder="1" applyAlignment="1" applyProtection="1">
      <alignment horizontal="left" vertical="center"/>
      <protection locked="0"/>
    </xf>
    <xf numFmtId="14" fontId="19" fillId="2" borderId="39" xfId="2" applyNumberFormat="1" applyFont="1" applyFill="1" applyBorder="1" applyAlignment="1" applyProtection="1">
      <alignment horizontal="left" vertical="center"/>
      <protection locked="0"/>
    </xf>
    <xf numFmtId="0" fontId="4" fillId="0" borderId="0" xfId="6" applyFont="1">
      <alignment vertical="center"/>
    </xf>
    <xf numFmtId="0" fontId="8" fillId="0" borderId="0" xfId="2" applyFont="1">
      <alignment vertical="center"/>
    </xf>
    <xf numFmtId="178" fontId="7" fillId="0" borderId="0" xfId="2" applyNumberFormat="1" applyAlignment="1">
      <alignment horizontal="right" vertical="top"/>
    </xf>
    <xf numFmtId="0" fontId="4" fillId="0" borderId="0" xfId="2" applyFont="1">
      <alignment vertical="center"/>
    </xf>
    <xf numFmtId="0" fontId="13" fillId="0" borderId="0" xfId="2" applyFont="1">
      <alignment vertical="center"/>
    </xf>
    <xf numFmtId="0" fontId="4" fillId="0" borderId="0" xfId="2" applyFont="1" applyAlignment="1">
      <alignment horizontal="right" vertical="top"/>
    </xf>
    <xf numFmtId="0" fontId="4" fillId="0" borderId="0" xfId="1" applyFont="1">
      <alignment vertical="center"/>
    </xf>
    <xf numFmtId="0" fontId="19" fillId="0" borderId="4" xfId="2" applyFont="1" applyBorder="1">
      <alignment vertical="center"/>
    </xf>
    <xf numFmtId="0" fontId="19" fillId="0" borderId="5" xfId="2" applyFont="1" applyBorder="1">
      <alignment vertical="center"/>
    </xf>
    <xf numFmtId="0" fontId="19" fillId="0" borderId="7" xfId="2" applyFont="1" applyBorder="1">
      <alignment vertical="center"/>
    </xf>
    <xf numFmtId="0" fontId="19" fillId="0" borderId="0" xfId="2" applyFont="1">
      <alignment vertical="center"/>
    </xf>
    <xf numFmtId="0" fontId="19" fillId="0" borderId="8" xfId="2" applyFont="1" applyBorder="1">
      <alignment vertical="center"/>
    </xf>
    <xf numFmtId="0" fontId="19" fillId="0" borderId="9" xfId="2" applyFont="1" applyBorder="1">
      <alignment vertical="center"/>
    </xf>
    <xf numFmtId="0" fontId="19" fillId="0" borderId="6" xfId="2" applyFont="1" applyBorder="1">
      <alignment vertical="center"/>
    </xf>
    <xf numFmtId="0" fontId="19" fillId="0" borderId="2" xfId="2" applyFont="1" applyBorder="1">
      <alignment vertical="center"/>
    </xf>
    <xf numFmtId="0" fontId="19" fillId="0" borderId="3" xfId="2" applyFont="1" applyBorder="1">
      <alignment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179" fontId="4" fillId="0" borderId="8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4" fillId="0" borderId="8" xfId="0" applyFont="1" applyBorder="1">
      <alignment vertical="center"/>
    </xf>
    <xf numFmtId="49" fontId="20" fillId="0" borderId="0" xfId="0" applyNumberFormat="1" applyFont="1" applyAlignment="1">
      <alignment horizontal="right" vertical="top"/>
    </xf>
    <xf numFmtId="0" fontId="4" fillId="0" borderId="9" xfId="0" applyFont="1" applyBorder="1" applyAlignment="1">
      <alignment vertical="top"/>
    </xf>
    <xf numFmtId="0" fontId="4" fillId="0" borderId="0" xfId="0" applyFont="1" applyAlignment="1">
      <alignment vertical="top"/>
    </xf>
    <xf numFmtId="180" fontId="20" fillId="0" borderId="0" xfId="0" applyNumberFormat="1" applyFont="1" applyAlignment="1">
      <alignment horizontal="right" vertical="top"/>
    </xf>
    <xf numFmtId="49" fontId="4" fillId="0" borderId="0" xfId="0" applyNumberFormat="1" applyFont="1">
      <alignment vertical="center"/>
    </xf>
    <xf numFmtId="49" fontId="4" fillId="0" borderId="9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>
      <alignment vertical="center"/>
    </xf>
    <xf numFmtId="180" fontId="4" fillId="0" borderId="0" xfId="0" applyNumberFormat="1" applyFont="1" applyAlignment="1">
      <alignment vertical="top"/>
    </xf>
    <xf numFmtId="49" fontId="4" fillId="0" borderId="5" xfId="0" applyNumberFormat="1" applyFont="1" applyBorder="1">
      <alignment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top"/>
    </xf>
    <xf numFmtId="177" fontId="20" fillId="0" borderId="0" xfId="0" applyNumberFormat="1" applyFont="1" applyAlignment="1">
      <alignment horizontal="right" vertical="top"/>
    </xf>
    <xf numFmtId="0" fontId="17" fillId="0" borderId="0" xfId="0" applyFont="1">
      <alignment vertical="center"/>
    </xf>
    <xf numFmtId="49" fontId="4" fillId="0" borderId="0" xfId="0" applyNumberFormat="1" applyFont="1" applyAlignment="1">
      <alignment vertical="top"/>
    </xf>
    <xf numFmtId="0" fontId="16" fillId="0" borderId="8" xfId="0" applyFont="1" applyBorder="1">
      <alignment vertical="center"/>
    </xf>
    <xf numFmtId="0" fontId="16" fillId="0" borderId="0" xfId="0" applyFont="1">
      <alignment vertical="center"/>
    </xf>
    <xf numFmtId="180" fontId="4" fillId="0" borderId="5" xfId="0" applyNumberFormat="1" applyFont="1" applyBorder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183" fontId="4" fillId="0" borderId="0" xfId="1" applyNumberFormat="1" applyFont="1">
      <alignment vertical="center"/>
    </xf>
    <xf numFmtId="181" fontId="4" fillId="0" borderId="0" xfId="1" applyNumberFormat="1" applyFont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5" fillId="0" borderId="6" xfId="0" applyFont="1" applyBorder="1">
      <alignment vertical="center"/>
    </xf>
    <xf numFmtId="0" fontId="4" fillId="0" borderId="2" xfId="2" applyFont="1" applyBorder="1">
      <alignment vertical="center"/>
    </xf>
    <xf numFmtId="0" fontId="15" fillId="0" borderId="8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4" fillId="0" borderId="5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21" xfId="2" applyFont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6" xfId="2" applyFont="1" applyBorder="1">
      <alignment vertical="center"/>
    </xf>
    <xf numFmtId="0" fontId="4" fillId="0" borderId="3" xfId="2" applyFont="1" applyBorder="1">
      <alignment vertical="center"/>
    </xf>
    <xf numFmtId="181" fontId="4" fillId="0" borderId="42" xfId="1" applyNumberFormat="1" applyFont="1" applyBorder="1" applyAlignment="1">
      <alignment vertical="center" wrapText="1"/>
    </xf>
    <xf numFmtId="0" fontId="4" fillId="0" borderId="43" xfId="2" applyFont="1" applyBorder="1" applyAlignment="1">
      <alignment horizontal="center" vertical="center" wrapText="1"/>
    </xf>
    <xf numFmtId="0" fontId="4" fillId="0" borderId="8" xfId="2" applyFont="1" applyBorder="1">
      <alignment vertical="center"/>
    </xf>
    <xf numFmtId="0" fontId="14" fillId="0" borderId="0" xfId="2" applyFont="1">
      <alignment vertical="center"/>
    </xf>
    <xf numFmtId="0" fontId="16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0" borderId="0" xfId="2" applyAlignment="1">
      <alignment horizontal="right" vertical="top"/>
    </xf>
    <xf numFmtId="178" fontId="7" fillId="0" borderId="0" xfId="2" applyNumberFormat="1" applyAlignment="1">
      <alignment horizontal="right" vertical="top"/>
    </xf>
    <xf numFmtId="38" fontId="19" fillId="2" borderId="34" xfId="2" applyNumberFormat="1" applyFont="1" applyFill="1" applyBorder="1" applyAlignment="1" applyProtection="1">
      <alignment horizontal="right" vertical="center"/>
      <protection locked="0"/>
    </xf>
    <xf numFmtId="38" fontId="19" fillId="2" borderId="32" xfId="2" applyNumberFormat="1" applyFont="1" applyFill="1" applyBorder="1" applyAlignment="1" applyProtection="1">
      <alignment horizontal="right" vertical="center"/>
      <protection locked="0"/>
    </xf>
    <xf numFmtId="0" fontId="19" fillId="2" borderId="33" xfId="2" applyFont="1" applyFill="1" applyBorder="1" applyAlignment="1" applyProtection="1">
      <alignment horizontal="right" vertical="center"/>
      <protection locked="0"/>
    </xf>
    <xf numFmtId="38" fontId="19" fillId="2" borderId="20" xfId="2" applyNumberFormat="1" applyFont="1" applyFill="1" applyBorder="1" applyAlignment="1" applyProtection="1">
      <alignment horizontal="right" vertical="center"/>
      <protection locked="0"/>
    </xf>
    <xf numFmtId="38" fontId="19" fillId="2" borderId="16" xfId="2" applyNumberFormat="1" applyFont="1" applyFill="1" applyBorder="1" applyAlignment="1" applyProtection="1">
      <alignment horizontal="right" vertical="center"/>
      <protection locked="0"/>
    </xf>
    <xf numFmtId="0" fontId="19" fillId="2" borderId="18" xfId="2" applyFont="1" applyFill="1" applyBorder="1" applyAlignment="1" applyProtection="1">
      <alignment horizontal="right" vertical="center"/>
      <protection locked="0"/>
    </xf>
    <xf numFmtId="38" fontId="19" fillId="2" borderId="14" xfId="2" applyNumberFormat="1" applyFont="1" applyFill="1" applyBorder="1" applyAlignment="1" applyProtection="1">
      <alignment horizontal="right" vertical="center"/>
      <protection locked="0"/>
    </xf>
    <xf numFmtId="38" fontId="19" fillId="2" borderId="15" xfId="2" applyNumberFormat="1" applyFont="1" applyFill="1" applyBorder="1" applyAlignment="1" applyProtection="1">
      <alignment horizontal="right" vertical="center"/>
      <protection locked="0"/>
    </xf>
    <xf numFmtId="0" fontId="19" fillId="2" borderId="17" xfId="2" applyFont="1" applyFill="1" applyBorder="1" applyAlignment="1" applyProtection="1">
      <alignment horizontal="right" vertical="center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left" vertical="center"/>
    </xf>
    <xf numFmtId="0" fontId="2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9" fontId="19" fillId="2" borderId="34" xfId="2" applyNumberFormat="1" applyFont="1" applyFill="1" applyBorder="1" applyAlignment="1" applyProtection="1">
      <alignment horizontal="left" vertical="center" shrinkToFit="1"/>
      <protection locked="0"/>
    </xf>
    <xf numFmtId="0" fontId="19" fillId="2" borderId="32" xfId="2" applyFont="1" applyFill="1" applyBorder="1" applyAlignment="1" applyProtection="1">
      <alignment horizontal="left" vertical="center" shrinkToFit="1"/>
      <protection locked="0"/>
    </xf>
    <xf numFmtId="0" fontId="19" fillId="2" borderId="33" xfId="2" applyFont="1" applyFill="1" applyBorder="1" applyAlignment="1" applyProtection="1">
      <alignment horizontal="left" vertical="center" shrinkToFit="1"/>
      <protection locked="0"/>
    </xf>
    <xf numFmtId="49" fontId="19" fillId="2" borderId="20" xfId="2" applyNumberFormat="1" applyFont="1" applyFill="1" applyBorder="1" applyAlignment="1" applyProtection="1">
      <alignment horizontal="left" vertical="center" shrinkToFit="1"/>
      <protection locked="0"/>
    </xf>
    <xf numFmtId="0" fontId="19" fillId="2" borderId="16" xfId="2" applyFont="1" applyFill="1" applyBorder="1" applyAlignment="1" applyProtection="1">
      <alignment horizontal="left" vertical="center" shrinkToFit="1"/>
      <protection locked="0"/>
    </xf>
    <xf numFmtId="0" fontId="19" fillId="2" borderId="18" xfId="2" applyFont="1" applyFill="1" applyBorder="1" applyAlignment="1" applyProtection="1">
      <alignment horizontal="left" vertical="center" shrinkToFit="1"/>
      <protection locked="0"/>
    </xf>
    <xf numFmtId="49" fontId="19" fillId="2" borderId="14" xfId="2" applyNumberFormat="1" applyFont="1" applyFill="1" applyBorder="1" applyAlignment="1" applyProtection="1">
      <alignment horizontal="left" vertical="center" shrinkToFit="1"/>
      <protection locked="0"/>
    </xf>
    <xf numFmtId="0" fontId="19" fillId="2" borderId="15" xfId="2" applyFont="1" applyFill="1" applyBorder="1" applyAlignment="1" applyProtection="1">
      <alignment horizontal="left" vertical="center" shrinkToFit="1"/>
      <protection locked="0"/>
    </xf>
    <xf numFmtId="0" fontId="19" fillId="2" borderId="17" xfId="2" applyFont="1" applyFill="1" applyBorder="1" applyAlignment="1" applyProtection="1">
      <alignment horizontal="left" vertical="center" shrinkToFit="1"/>
      <protection locked="0"/>
    </xf>
    <xf numFmtId="0" fontId="4" fillId="0" borderId="31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left" vertical="center" wrapText="1"/>
    </xf>
    <xf numFmtId="0" fontId="4" fillId="0" borderId="29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30" xfId="2" applyFont="1" applyBorder="1" applyAlignment="1">
      <alignment horizontal="left" vertical="center" wrapText="1"/>
    </xf>
    <xf numFmtId="0" fontId="4" fillId="0" borderId="40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41" xfId="2" applyFont="1" applyBorder="1" applyAlignment="1">
      <alignment horizontal="left" vertical="center" wrapText="1"/>
    </xf>
    <xf numFmtId="0" fontId="4" fillId="0" borderId="36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181" fontId="4" fillId="0" borderId="26" xfId="1" applyNumberFormat="1" applyFont="1" applyBorder="1" applyAlignment="1">
      <alignment horizontal="center" vertical="center"/>
    </xf>
    <xf numFmtId="181" fontId="4" fillId="0" borderId="25" xfId="1" applyNumberFormat="1" applyFont="1" applyBorder="1" applyAlignment="1">
      <alignment horizontal="center" vertical="center"/>
    </xf>
    <xf numFmtId="181" fontId="4" fillId="0" borderId="27" xfId="1" applyNumberFormat="1" applyFont="1" applyBorder="1" applyAlignment="1">
      <alignment horizontal="center" vertical="center"/>
    </xf>
    <xf numFmtId="181" fontId="4" fillId="0" borderId="26" xfId="1" applyNumberFormat="1" applyFont="1" applyBorder="1">
      <alignment vertical="center"/>
    </xf>
    <xf numFmtId="181" fontId="4" fillId="0" borderId="25" xfId="1" applyNumberFormat="1" applyFont="1" applyBorder="1">
      <alignment vertical="center"/>
    </xf>
    <xf numFmtId="181" fontId="4" fillId="0" borderId="27" xfId="1" applyNumberFormat="1" applyFont="1" applyBorder="1">
      <alignment vertical="center"/>
    </xf>
    <xf numFmtId="0" fontId="4" fillId="0" borderId="26" xfId="2" applyFont="1" applyBorder="1">
      <alignment vertical="center"/>
    </xf>
    <xf numFmtId="0" fontId="4" fillId="0" borderId="25" xfId="2" applyFont="1" applyBorder="1">
      <alignment vertical="center"/>
    </xf>
    <xf numFmtId="0" fontId="4" fillId="0" borderId="27" xfId="2" applyFont="1" applyBorder="1">
      <alignment vertical="center"/>
    </xf>
    <xf numFmtId="0" fontId="4" fillId="0" borderId="26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/>
    </xf>
    <xf numFmtId="49" fontId="19" fillId="2" borderId="14" xfId="0" applyNumberFormat="1" applyFont="1" applyFill="1" applyBorder="1" applyAlignment="1" applyProtection="1">
      <alignment horizontal="left"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/>
      <protection locked="0"/>
    </xf>
    <xf numFmtId="49" fontId="19" fillId="2" borderId="45" xfId="0" applyNumberFormat="1" applyFont="1" applyFill="1" applyBorder="1" applyAlignment="1" applyProtection="1">
      <alignment horizontal="left" vertical="center"/>
      <protection locked="0"/>
    </xf>
    <xf numFmtId="49" fontId="1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0" xfId="0" applyNumberFormat="1" applyFont="1" applyFill="1" applyBorder="1" applyAlignment="1" applyProtection="1">
      <alignment horizontal="left" vertical="center"/>
      <protection locked="0"/>
    </xf>
    <xf numFmtId="49" fontId="19" fillId="2" borderId="16" xfId="0" applyNumberFormat="1" applyFont="1" applyFill="1" applyBorder="1" applyAlignment="1" applyProtection="1">
      <alignment horizontal="left" vertical="center"/>
      <protection locked="0"/>
    </xf>
    <xf numFmtId="49" fontId="19" fillId="2" borderId="44" xfId="0" applyNumberFormat="1" applyFont="1" applyFill="1" applyBorder="1" applyAlignment="1" applyProtection="1">
      <alignment horizontal="left" vertical="center"/>
      <protection locked="0"/>
    </xf>
    <xf numFmtId="179" fontId="4" fillId="0" borderId="4" xfId="0" applyNumberFormat="1" applyFont="1" applyBorder="1" applyAlignment="1">
      <alignment horizontal="center" vertical="center" textRotation="255"/>
    </xf>
    <xf numFmtId="179" fontId="4" fillId="0" borderId="8" xfId="0" applyNumberFormat="1" applyFont="1" applyBorder="1" applyAlignment="1">
      <alignment horizontal="center" vertical="center" textRotation="255"/>
    </xf>
    <xf numFmtId="179" fontId="4" fillId="0" borderId="6" xfId="0" applyNumberFormat="1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1" xfId="2" quotePrefix="1" applyFont="1" applyBorder="1" applyAlignment="1">
      <alignment horizontal="left" vertical="center" wrapText="1"/>
    </xf>
    <xf numFmtId="38" fontId="19" fillId="2" borderId="0" xfId="0" applyNumberFormat="1" applyFont="1" applyFill="1" applyAlignment="1" applyProtection="1">
      <alignment horizontal="right" vertical="center"/>
      <protection locked="0"/>
    </xf>
    <xf numFmtId="181" fontId="19" fillId="2" borderId="0" xfId="0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1" fillId="0" borderId="0" xfId="2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7" xfId="0" applyFont="1" applyBorder="1" applyAlignment="1">
      <alignment horizontal="left" vertical="center" indent="1"/>
    </xf>
    <xf numFmtId="0" fontId="20" fillId="0" borderId="0" xfId="0" applyFont="1" applyAlignment="1">
      <alignment vertical="center" wrapText="1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182" fontId="19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42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D0D0D"/>
      <color rgb="FFFF66FF"/>
      <color rgb="FFFFE1FF"/>
      <color rgb="FFFFFF99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AA272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9.25" style="9" hidden="1" customWidth="1"/>
    <col min="2" max="3" width="1.625" style="9" customWidth="1"/>
    <col min="4" max="4" width="5.625" style="9" customWidth="1"/>
    <col min="5" max="5" width="4.5" style="9" customWidth="1"/>
    <col min="6" max="6" width="3.75" style="9" customWidth="1"/>
    <col min="7" max="7" width="3.125" style="9" customWidth="1"/>
    <col min="8" max="8" width="12.125" style="9" customWidth="1"/>
    <col min="9" max="9" width="1.625" style="9" customWidth="1"/>
    <col min="10" max="10" width="12" style="9" customWidth="1"/>
    <col min="11" max="11" width="9.875" style="9" customWidth="1"/>
    <col min="12" max="13" width="6.625" style="9" customWidth="1"/>
    <col min="14" max="14" width="6.875" style="9" customWidth="1"/>
    <col min="15" max="15" width="13.875" style="9" customWidth="1"/>
    <col min="16" max="16" width="11.625" style="9" customWidth="1"/>
    <col min="17" max="17" width="18.5" style="9" customWidth="1"/>
    <col min="18" max="24" width="3.125" style="9" customWidth="1"/>
    <col min="25" max="25" width="13.5" style="9" customWidth="1"/>
    <col min="26" max="26" width="2.75" style="9" customWidth="1"/>
    <col min="27" max="27" width="3.625" style="9" customWidth="1"/>
    <col min="28" max="16384" width="9" style="9"/>
  </cols>
  <sheetData>
    <row r="1" spans="1:27" ht="30" customHeight="1" x14ac:dyDescent="0.15">
      <c r="A1" s="6" t="s">
        <v>308</v>
      </c>
      <c r="B1" s="6"/>
      <c r="C1" s="7" t="s">
        <v>48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92" t="s">
        <v>316</v>
      </c>
      <c r="X1" s="93"/>
      <c r="Y1" s="93"/>
      <c r="Z1" s="93"/>
      <c r="AA1" s="8"/>
    </row>
    <row r="2" spans="1:27" ht="15.75" hidden="1" customHeight="1" x14ac:dyDescent="0.15">
      <c r="A2" s="6" t="s">
        <v>30</v>
      </c>
      <c r="B2" s="6"/>
      <c r="C2" s="10"/>
      <c r="D2" s="10"/>
      <c r="Z2" s="11"/>
      <c r="AA2" s="11"/>
    </row>
    <row r="3" spans="1:27" ht="27" customHeight="1" x14ac:dyDescent="0.15">
      <c r="A3" s="12" t="s">
        <v>317</v>
      </c>
      <c r="B3" s="12"/>
      <c r="C3" s="9" t="s">
        <v>318</v>
      </c>
    </row>
    <row r="4" spans="1:27" ht="5.25" customHeight="1" x14ac:dyDescent="0.15">
      <c r="A4" s="12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6"/>
    </row>
    <row r="5" spans="1:27" ht="15" customHeight="1" x14ac:dyDescent="0.15">
      <c r="A5" s="12"/>
      <c r="B5" s="12"/>
      <c r="C5" s="17" t="s">
        <v>312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8"/>
      <c r="AA5" s="16"/>
    </row>
    <row r="6" spans="1:27" ht="15" customHeight="1" x14ac:dyDescent="0.15">
      <c r="A6" s="12"/>
      <c r="B6" s="12"/>
      <c r="C6" s="17" t="s">
        <v>17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8"/>
      <c r="AA6" s="16"/>
    </row>
    <row r="7" spans="1:27" ht="15" customHeight="1" x14ac:dyDescent="0.15">
      <c r="A7" s="12"/>
      <c r="B7" s="12"/>
      <c r="C7" s="17" t="s">
        <v>18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8"/>
      <c r="AA7" s="16"/>
    </row>
    <row r="8" spans="1:27" ht="13.5" hidden="1" x14ac:dyDescent="0.15">
      <c r="A8" s="12"/>
      <c r="B8" s="12"/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8"/>
      <c r="AA8" s="16"/>
    </row>
    <row r="9" spans="1:27" ht="5.25" customHeight="1" x14ac:dyDescent="0.15">
      <c r="A9" s="12"/>
      <c r="B9" s="12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16"/>
    </row>
    <row r="10" spans="1:27" ht="27" customHeight="1" x14ac:dyDescent="0.15">
      <c r="A10" s="12"/>
      <c r="B10" s="12"/>
    </row>
    <row r="11" spans="1:27" ht="15.75" hidden="1" customHeight="1" x14ac:dyDescent="0.15">
      <c r="A11" s="12"/>
      <c r="B11" s="12"/>
    </row>
    <row r="12" spans="1:27" ht="15.75" hidden="1" customHeight="1" x14ac:dyDescent="0.15">
      <c r="A12" s="12"/>
      <c r="B12" s="12"/>
    </row>
    <row r="13" spans="1:27" ht="15.75" hidden="1" customHeight="1" x14ac:dyDescent="0.15">
      <c r="A13" s="12"/>
      <c r="B13" s="12"/>
    </row>
    <row r="14" spans="1:27" ht="15.75" hidden="1" customHeight="1" x14ac:dyDescent="0.15">
      <c r="A14" s="12"/>
      <c r="B14" s="12"/>
    </row>
    <row r="15" spans="1:27" ht="15.75" hidden="1" customHeight="1" x14ac:dyDescent="0.15">
      <c r="A15" s="12"/>
      <c r="B15" s="12"/>
    </row>
    <row r="16" spans="1:27" ht="15.75" hidden="1" customHeight="1" x14ac:dyDescent="0.15">
      <c r="A16" s="12"/>
      <c r="B16" s="12"/>
    </row>
    <row r="17" spans="1:27" ht="20.100000000000001" customHeight="1" x14ac:dyDescent="0.15">
      <c r="A17" s="12"/>
      <c r="B17" s="12"/>
      <c r="C17" s="129" t="s">
        <v>24</v>
      </c>
      <c r="D17" s="130"/>
      <c r="E17" s="130"/>
      <c r="F17" s="130"/>
      <c r="G17" s="130"/>
      <c r="H17" s="171"/>
    </row>
    <row r="18" spans="1:27" ht="15.75" customHeight="1" x14ac:dyDescent="0.15">
      <c r="A18" s="12"/>
      <c r="B18" s="12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/>
      <c r="AA18" s="26"/>
    </row>
    <row r="19" spans="1:27" ht="15.75" hidden="1" customHeight="1" x14ac:dyDescent="0.15">
      <c r="A19" s="12"/>
      <c r="B19" s="12"/>
      <c r="C19" s="22"/>
      <c r="D19" s="23"/>
      <c r="E19" s="23"/>
      <c r="F19" s="23"/>
      <c r="G19" s="23"/>
      <c r="H19" s="23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  <c r="AA19" s="26"/>
    </row>
    <row r="20" spans="1:27" ht="20.100000000000001" customHeight="1" x14ac:dyDescent="0.15">
      <c r="A20" s="12">
        <f>IF(TRIM($I20)="", 1001, 0)</f>
        <v>1001</v>
      </c>
      <c r="B20" s="12"/>
      <c r="C20" s="28"/>
      <c r="D20" s="29">
        <v>1</v>
      </c>
      <c r="E20" s="9" t="s">
        <v>0</v>
      </c>
      <c r="I20" s="175"/>
      <c r="J20" s="104"/>
      <c r="K20" s="104"/>
      <c r="L20" s="104"/>
      <c r="M20" s="104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26"/>
    </row>
    <row r="21" spans="1:27" ht="20.100000000000001" customHeight="1" x14ac:dyDescent="0.15">
      <c r="A21" s="12"/>
      <c r="B21" s="12"/>
      <c r="C21" s="28"/>
      <c r="D21" s="29"/>
      <c r="E21" s="26"/>
      <c r="F21" s="26"/>
      <c r="G21" s="26"/>
      <c r="H21" s="26"/>
      <c r="I21" s="30"/>
      <c r="J21" s="31" t="s">
        <v>310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7"/>
      <c r="AA21" s="26"/>
    </row>
    <row r="22" spans="1:27" ht="20.100000000000001" customHeight="1" x14ac:dyDescent="0.15">
      <c r="A22" s="12">
        <f>IF(AND(TRIM($I22)&lt;&gt;"", OR(ISERROR(FIND("@"&amp;LEFT($I22,3)&amp;"@", 都道府県3))=FALSE, ISERROR(FIND("@"&amp;LEFT($I22,4)&amp;"@",都道府県4))=FALSE))=FALSE, 1001, 0)</f>
        <v>1001</v>
      </c>
      <c r="B22" s="12"/>
      <c r="C22" s="28"/>
      <c r="D22" s="29">
        <v>2</v>
      </c>
      <c r="E22" s="9" t="s">
        <v>1</v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27"/>
      <c r="AA22" s="26"/>
    </row>
    <row r="23" spans="1:27" ht="20.100000000000001" customHeight="1" x14ac:dyDescent="0.15">
      <c r="A23" s="12"/>
      <c r="B23" s="12"/>
      <c r="C23" s="28"/>
      <c r="D23" s="29"/>
      <c r="E23" s="26"/>
      <c r="F23" s="26"/>
      <c r="G23" s="26"/>
      <c r="H23" s="26"/>
      <c r="I23" s="30"/>
      <c r="J23" s="33" t="s">
        <v>20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27"/>
      <c r="AA23" s="26"/>
    </row>
    <row r="24" spans="1:27" ht="20.100000000000001" customHeight="1" x14ac:dyDescent="0.15">
      <c r="A24" s="12">
        <f>IF(TRIM($I24)="", 1001, 0)</f>
        <v>1001</v>
      </c>
      <c r="B24" s="12"/>
      <c r="C24" s="28"/>
      <c r="D24" s="29">
        <v>3</v>
      </c>
      <c r="E24" s="9" t="s">
        <v>2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27"/>
      <c r="AA24" s="26"/>
    </row>
    <row r="25" spans="1:27" ht="20.100000000000001" customHeight="1" x14ac:dyDescent="0.15">
      <c r="A25" s="12"/>
      <c r="B25" s="12"/>
      <c r="C25" s="34"/>
      <c r="D25" s="26"/>
      <c r="E25" s="26"/>
      <c r="F25" s="26"/>
      <c r="G25" s="26"/>
      <c r="H25" s="26"/>
      <c r="I25" s="30"/>
      <c r="J25" s="31" t="s">
        <v>303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27"/>
      <c r="AA25" s="26"/>
    </row>
    <row r="26" spans="1:27" ht="20.100000000000001" customHeight="1" x14ac:dyDescent="0.15">
      <c r="A26" s="12">
        <f>IF(TRIM($I26)="", 1001, 0)</f>
        <v>1001</v>
      </c>
      <c r="B26" s="12"/>
      <c r="C26" s="28"/>
      <c r="D26" s="29">
        <v>4</v>
      </c>
      <c r="E26" s="9" t="s">
        <v>3</v>
      </c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27"/>
      <c r="AA26" s="26"/>
    </row>
    <row r="27" spans="1:27" ht="20.100000000000001" customHeight="1" x14ac:dyDescent="0.15">
      <c r="A27" s="12"/>
      <c r="B27" s="12"/>
      <c r="C27" s="34"/>
      <c r="D27" s="26"/>
      <c r="E27" s="26"/>
      <c r="F27" s="26"/>
      <c r="G27" s="26"/>
      <c r="H27" s="26"/>
      <c r="I27" s="30"/>
      <c r="J27" s="31" t="s">
        <v>44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27"/>
      <c r="AA27" s="26"/>
    </row>
    <row r="28" spans="1:27" ht="20.100000000000001" customHeight="1" x14ac:dyDescent="0.15">
      <c r="A28" s="12">
        <f>IF(TRIM($I28)="", 1001, 0)</f>
        <v>1001</v>
      </c>
      <c r="B28" s="12"/>
      <c r="C28" s="28"/>
      <c r="D28" s="29">
        <v>5</v>
      </c>
      <c r="E28" s="9" t="s">
        <v>15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27"/>
      <c r="AA28" s="26"/>
    </row>
    <row r="29" spans="1:27" ht="20.100000000000001" customHeight="1" x14ac:dyDescent="0.15">
      <c r="A29" s="12"/>
      <c r="B29" s="12"/>
      <c r="C29" s="34"/>
      <c r="D29" s="26"/>
      <c r="E29" s="26"/>
      <c r="F29" s="26"/>
      <c r="G29" s="26"/>
      <c r="H29" s="26"/>
      <c r="I29" s="35"/>
      <c r="J29" s="33" t="s">
        <v>16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6"/>
      <c r="AA29" s="37"/>
    </row>
    <row r="30" spans="1:27" ht="20.100000000000001" customHeight="1" x14ac:dyDescent="0.15">
      <c r="A30" s="12">
        <f>IF(TRIM($I30)="", 1001, 0)</f>
        <v>1001</v>
      </c>
      <c r="B30" s="12"/>
      <c r="C30" s="28"/>
      <c r="D30" s="29">
        <v>6</v>
      </c>
      <c r="E30" s="9" t="s">
        <v>4</v>
      </c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27"/>
      <c r="AA30" s="26"/>
    </row>
    <row r="31" spans="1:27" ht="20.100000000000001" customHeight="1" x14ac:dyDescent="0.15">
      <c r="A31" s="12"/>
      <c r="B31" s="12"/>
      <c r="C31" s="34"/>
      <c r="D31" s="26"/>
      <c r="E31" s="26"/>
      <c r="F31" s="26"/>
      <c r="G31" s="26"/>
      <c r="H31" s="26"/>
      <c r="I31" s="35"/>
      <c r="J31" s="33" t="s">
        <v>10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6"/>
      <c r="AA31" s="37"/>
    </row>
    <row r="32" spans="1:27" ht="20.100000000000001" customHeight="1" x14ac:dyDescent="0.15">
      <c r="A32" s="12">
        <f>IF(TRIM($I32)="", 1001, 0)</f>
        <v>1001</v>
      </c>
      <c r="B32" s="12"/>
      <c r="C32" s="28"/>
      <c r="D32" s="29">
        <v>7</v>
      </c>
      <c r="E32" s="9" t="s">
        <v>5</v>
      </c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27"/>
      <c r="AA32" s="26"/>
    </row>
    <row r="33" spans="1:27" ht="20.100000000000001" customHeight="1" x14ac:dyDescent="0.15">
      <c r="A33" s="12"/>
      <c r="B33" s="12"/>
      <c r="C33" s="34"/>
      <c r="D33" s="26"/>
      <c r="E33" s="26"/>
      <c r="F33" s="26"/>
      <c r="G33" s="26"/>
      <c r="H33" s="26"/>
      <c r="I33" s="35"/>
      <c r="J33" s="33" t="s">
        <v>11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27"/>
      <c r="AA33" s="26"/>
    </row>
    <row r="34" spans="1:27" ht="20.100000000000001" customHeight="1" x14ac:dyDescent="0.15">
      <c r="A34" s="12">
        <f>IF(NOT(AND(TRIM($I34)&lt;&gt;"",ISNUMBER(VALUE(SUBSTITUTE($I34,"-",""))))), 1001, 0)</f>
        <v>1001</v>
      </c>
      <c r="B34" s="12"/>
      <c r="C34" s="28"/>
      <c r="D34" s="29">
        <v>8</v>
      </c>
      <c r="E34" s="9" t="s">
        <v>6</v>
      </c>
      <c r="I34" s="103"/>
      <c r="J34" s="103"/>
      <c r="K34" s="103"/>
      <c r="L34" s="103"/>
      <c r="M34" s="103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/>
      <c r="AA34" s="26"/>
    </row>
    <row r="35" spans="1:27" ht="20.100000000000001" customHeight="1" x14ac:dyDescent="0.15">
      <c r="A35" s="12"/>
      <c r="B35" s="12"/>
      <c r="C35" s="34"/>
      <c r="D35" s="26"/>
      <c r="E35" s="26"/>
      <c r="F35" s="26"/>
      <c r="G35" s="26"/>
      <c r="H35" s="26"/>
      <c r="I35" s="38"/>
      <c r="J35" s="31" t="s">
        <v>45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27"/>
      <c r="AA35" s="26"/>
    </row>
    <row r="36" spans="1:27" ht="20.100000000000001" customHeight="1" x14ac:dyDescent="0.15">
      <c r="A36" s="12">
        <f>IF(NOT(AND(TRIM($I36)&lt;&gt;"",ISNUMBER(VALUE(SUBSTITUTE($I36,"-",""))))), 1001, 0)</f>
        <v>1001</v>
      </c>
      <c r="B36" s="12"/>
      <c r="C36" s="28"/>
      <c r="D36" s="29">
        <v>9</v>
      </c>
      <c r="E36" s="9" t="s">
        <v>7</v>
      </c>
      <c r="I36" s="103"/>
      <c r="J36" s="104"/>
      <c r="K36" s="104"/>
      <c r="L36" s="104"/>
      <c r="M36" s="104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7"/>
      <c r="AA36" s="26"/>
    </row>
    <row r="37" spans="1:27" ht="20.100000000000001" customHeight="1" x14ac:dyDescent="0.15">
      <c r="A37" s="12"/>
      <c r="B37" s="12"/>
      <c r="C37" s="34"/>
      <c r="D37" s="26"/>
      <c r="E37" s="26"/>
      <c r="F37" s="26"/>
      <c r="G37" s="26"/>
      <c r="H37" s="26"/>
      <c r="I37" s="35"/>
      <c r="J37" s="31" t="s">
        <v>45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27"/>
      <c r="AA37" s="26"/>
    </row>
    <row r="38" spans="1:27" ht="19.899999999999999" hidden="1" customHeight="1" x14ac:dyDescent="0.15">
      <c r="A38" s="12"/>
      <c r="B38" s="12"/>
      <c r="C38" s="28"/>
      <c r="D38" s="29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27"/>
      <c r="AA38" s="26"/>
    </row>
    <row r="39" spans="1:27" ht="32.1" hidden="1" customHeight="1" x14ac:dyDescent="0.15">
      <c r="A39" s="12"/>
      <c r="B39" s="12"/>
      <c r="C39" s="34"/>
      <c r="D39" s="26"/>
      <c r="E39" s="26"/>
      <c r="F39" s="26"/>
      <c r="G39" s="26"/>
      <c r="H39" s="26"/>
      <c r="I39" s="35"/>
      <c r="J39" s="106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27"/>
      <c r="AA39" s="26"/>
    </row>
    <row r="40" spans="1:27" ht="20.100000000000001" customHeight="1" x14ac:dyDescent="0.15">
      <c r="A40" s="12">
        <f>IF(AND($I40&lt;&gt;"一致する", $I40&lt;&gt;"一致しない"), 1001, 0)</f>
        <v>0</v>
      </c>
      <c r="B40" s="12"/>
      <c r="C40" s="28"/>
      <c r="D40" s="29">
        <v>10</v>
      </c>
      <c r="E40" s="9" t="s">
        <v>40</v>
      </c>
      <c r="I40" s="103" t="s">
        <v>41</v>
      </c>
      <c r="J40" s="104"/>
      <c r="K40" s="104"/>
      <c r="L40" s="104"/>
      <c r="M40" s="104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39"/>
    </row>
    <row r="41" spans="1:27" ht="20.100000000000001" customHeight="1" x14ac:dyDescent="0.15">
      <c r="A41" s="12"/>
      <c r="B41" s="12"/>
      <c r="C41" s="34"/>
      <c r="D41" s="26"/>
      <c r="E41" s="26"/>
      <c r="F41" s="26"/>
      <c r="G41" s="26"/>
      <c r="H41" s="26"/>
      <c r="I41" s="35"/>
      <c r="J41" s="33" t="s">
        <v>300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6"/>
      <c r="AA41" s="37"/>
    </row>
    <row r="42" spans="1:27" ht="20.100000000000001" customHeight="1" x14ac:dyDescent="0.15">
      <c r="A42" s="12"/>
      <c r="B42" s="12"/>
      <c r="C42" s="41"/>
      <c r="D42" s="42"/>
      <c r="E42" s="42"/>
      <c r="F42" s="42"/>
      <c r="G42" s="42"/>
      <c r="H42" s="42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4"/>
      <c r="AA42" s="26"/>
    </row>
    <row r="43" spans="1:27" ht="15.75" customHeight="1" x14ac:dyDescent="0.15">
      <c r="A43" s="12"/>
      <c r="B43" s="12"/>
      <c r="C43" s="26"/>
      <c r="D43" s="26"/>
      <c r="E43" s="26"/>
      <c r="F43" s="26"/>
      <c r="G43" s="26"/>
      <c r="H43" s="2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26"/>
      <c r="AA43" s="26"/>
    </row>
    <row r="44" spans="1:27" ht="15.75" hidden="1" customHeight="1" x14ac:dyDescent="0.15">
      <c r="A44" s="12"/>
      <c r="B44" s="12"/>
      <c r="C44" s="26"/>
      <c r="D44" s="26"/>
      <c r="E44" s="26"/>
      <c r="F44" s="26"/>
      <c r="G44" s="26"/>
      <c r="H44" s="26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26"/>
      <c r="AA44" s="26"/>
    </row>
    <row r="45" spans="1:27" ht="15.75" hidden="1" customHeight="1" x14ac:dyDescent="0.15">
      <c r="A45" s="12"/>
      <c r="B45" s="12"/>
      <c r="C45" s="26"/>
      <c r="D45" s="26"/>
      <c r="E45" s="26"/>
      <c r="F45" s="26"/>
      <c r="G45" s="26"/>
      <c r="H45" s="26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6"/>
      <c r="AA45" s="26"/>
    </row>
    <row r="46" spans="1:27" ht="15.75" hidden="1" customHeight="1" x14ac:dyDescent="0.15">
      <c r="A46" s="12"/>
      <c r="B46" s="12"/>
      <c r="C46" s="26"/>
      <c r="D46" s="26"/>
      <c r="E46" s="26"/>
      <c r="F46" s="26"/>
      <c r="G46" s="26"/>
      <c r="H46" s="2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6"/>
      <c r="AA46" s="26"/>
    </row>
    <row r="47" spans="1:27" ht="15.75" hidden="1" customHeight="1" x14ac:dyDescent="0.15">
      <c r="A47" s="12"/>
      <c r="B47" s="12"/>
      <c r="C47" s="26"/>
      <c r="D47" s="26"/>
      <c r="E47" s="26"/>
      <c r="F47" s="26"/>
      <c r="G47" s="26"/>
      <c r="H47" s="26"/>
      <c r="I47" s="4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.75" hidden="1" customHeight="1" x14ac:dyDescent="0.15">
      <c r="A48" s="12"/>
      <c r="B48" s="12"/>
      <c r="C48" s="26"/>
      <c r="D48" s="26"/>
      <c r="E48" s="26"/>
      <c r="F48" s="26"/>
      <c r="G48" s="26"/>
      <c r="H48" s="26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26"/>
      <c r="AA48" s="26"/>
    </row>
    <row r="49" spans="1:27" ht="15.75" hidden="1" customHeight="1" x14ac:dyDescent="0.15">
      <c r="A49" s="12"/>
      <c r="B49" s="12"/>
      <c r="C49" s="26"/>
      <c r="D49" s="26"/>
      <c r="E49" s="26"/>
      <c r="F49" s="26"/>
      <c r="G49" s="26"/>
      <c r="H49" s="26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26"/>
      <c r="AA49" s="26"/>
    </row>
    <row r="50" spans="1:27" ht="15.75" hidden="1" customHeight="1" x14ac:dyDescent="0.15">
      <c r="A50" s="12"/>
      <c r="B50" s="12"/>
      <c r="C50" s="26"/>
      <c r="D50" s="26"/>
      <c r="E50" s="26"/>
      <c r="F50" s="26"/>
      <c r="G50" s="26"/>
      <c r="H50" s="26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26"/>
      <c r="AA50" s="26"/>
    </row>
    <row r="51" spans="1:27" ht="15.75" hidden="1" customHeight="1" x14ac:dyDescent="0.15">
      <c r="A51" s="12"/>
      <c r="B51" s="12"/>
      <c r="C51" s="26"/>
      <c r="D51" s="26"/>
      <c r="E51" s="26"/>
      <c r="F51" s="26"/>
      <c r="G51" s="26"/>
      <c r="H51" s="26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26"/>
      <c r="AA51" s="26"/>
    </row>
    <row r="52" spans="1:27" ht="15.75" hidden="1" customHeight="1" x14ac:dyDescent="0.15">
      <c r="A52" s="12"/>
      <c r="B52" s="12"/>
      <c r="C52" s="26"/>
      <c r="D52" s="26"/>
      <c r="E52" s="26"/>
      <c r="F52" s="26"/>
      <c r="G52" s="26"/>
      <c r="H52" s="26"/>
      <c r="I52" s="4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.75" hidden="1" customHeight="1" x14ac:dyDescent="0.15">
      <c r="A53" s="12"/>
      <c r="B53" s="12"/>
      <c r="C53" s="26"/>
      <c r="D53" s="26"/>
      <c r="E53" s="26"/>
      <c r="F53" s="26"/>
      <c r="G53" s="26"/>
      <c r="H53" s="2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26"/>
      <c r="AA53" s="26"/>
    </row>
    <row r="54" spans="1:27" ht="15.75" hidden="1" customHeight="1" x14ac:dyDescent="0.15">
      <c r="A54" s="12"/>
      <c r="B54" s="12"/>
      <c r="C54" s="26"/>
      <c r="D54" s="26"/>
      <c r="E54" s="26"/>
      <c r="F54" s="26"/>
      <c r="G54" s="26"/>
      <c r="H54" s="2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26"/>
      <c r="AA54" s="26"/>
    </row>
    <row r="55" spans="1:27" ht="15.75" hidden="1" customHeight="1" x14ac:dyDescent="0.15">
      <c r="A55" s="12"/>
      <c r="B55" s="12"/>
      <c r="C55" s="26"/>
      <c r="D55" s="26"/>
      <c r="E55" s="26"/>
      <c r="F55" s="26"/>
      <c r="G55" s="26"/>
      <c r="H55" s="26"/>
      <c r="I55" s="4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.75" hidden="1" customHeight="1" x14ac:dyDescent="0.15">
      <c r="A56" s="12"/>
      <c r="B56" s="12"/>
      <c r="C56" s="26"/>
      <c r="D56" s="26"/>
      <c r="E56" s="26"/>
      <c r="F56" s="26"/>
      <c r="G56" s="26"/>
      <c r="H56" s="26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26"/>
      <c r="AA56" s="26"/>
    </row>
    <row r="57" spans="1:27" ht="15.75" hidden="1" customHeight="1" x14ac:dyDescent="0.15">
      <c r="A57" s="12"/>
      <c r="B57" s="12"/>
      <c r="C57" s="26"/>
      <c r="D57" s="26"/>
      <c r="E57" s="26"/>
      <c r="F57" s="26"/>
      <c r="G57" s="26"/>
      <c r="H57" s="2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26"/>
      <c r="AA57" s="26"/>
    </row>
    <row r="58" spans="1:27" ht="15.75" hidden="1" customHeight="1" x14ac:dyDescent="0.15">
      <c r="A58" s="12"/>
      <c r="B58" s="12"/>
      <c r="C58" s="26"/>
      <c r="D58" s="26"/>
      <c r="E58" s="26"/>
      <c r="F58" s="26"/>
      <c r="G58" s="26"/>
      <c r="H58" s="26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26"/>
      <c r="AA58" s="26"/>
    </row>
    <row r="59" spans="1:27" ht="15.75" customHeight="1" x14ac:dyDescent="0.15">
      <c r="A59" s="12"/>
      <c r="B59" s="12"/>
      <c r="C59" s="26"/>
      <c r="D59" s="26"/>
      <c r="E59" s="26"/>
      <c r="F59" s="26"/>
      <c r="G59" s="26"/>
      <c r="H59" s="26"/>
      <c r="I59" s="4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20.100000000000001" customHeight="1" x14ac:dyDescent="0.15">
      <c r="A60" s="12"/>
      <c r="B60" s="12"/>
      <c r="C60" s="129" t="s">
        <v>25</v>
      </c>
      <c r="D60" s="130"/>
      <c r="E60" s="130"/>
      <c r="F60" s="130"/>
      <c r="G60" s="130"/>
      <c r="H60" s="171"/>
    </row>
    <row r="61" spans="1:27" ht="15.75" customHeight="1" x14ac:dyDescent="0.15">
      <c r="A61" s="12"/>
      <c r="B61" s="12"/>
      <c r="C61" s="22"/>
      <c r="D61" s="23"/>
      <c r="E61" s="23"/>
      <c r="F61" s="23"/>
      <c r="G61" s="23"/>
      <c r="H61" s="23"/>
      <c r="I61" s="46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6"/>
    </row>
    <row r="62" spans="1:27" ht="20.100000000000001" customHeight="1" x14ac:dyDescent="0.15">
      <c r="A62" s="12"/>
      <c r="B62" s="12"/>
      <c r="C62" s="22"/>
      <c r="D62" s="47" t="s">
        <v>33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27"/>
      <c r="AA62" s="26"/>
    </row>
    <row r="63" spans="1:27" ht="20.100000000000001" customHeight="1" x14ac:dyDescent="0.15">
      <c r="A63" s="12">
        <f>IF(AND($I63&lt;&gt;"しない", $I63&lt;&gt;"する"), 1001, 0)</f>
        <v>1001</v>
      </c>
      <c r="B63" s="12"/>
      <c r="C63" s="22"/>
      <c r="D63" s="29">
        <v>1</v>
      </c>
      <c r="E63" s="26" t="s">
        <v>42</v>
      </c>
      <c r="F63" s="26"/>
      <c r="G63" s="26"/>
      <c r="H63" s="26"/>
      <c r="I63" s="103"/>
      <c r="J63" s="174"/>
      <c r="K63" s="174"/>
      <c r="L63" s="174"/>
      <c r="M63" s="174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48"/>
      <c r="Y63" s="48"/>
      <c r="Z63" s="49"/>
      <c r="AA63" s="48"/>
    </row>
    <row r="64" spans="1:27" ht="20.100000000000001" customHeight="1" x14ac:dyDescent="0.15">
      <c r="A64" s="12"/>
      <c r="B64" s="12"/>
      <c r="C64" s="22"/>
      <c r="D64" s="26"/>
      <c r="E64" s="26"/>
      <c r="F64" s="26"/>
      <c r="G64" s="26"/>
      <c r="H64" s="26"/>
      <c r="I64" s="35"/>
      <c r="J64" s="33" t="s">
        <v>32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6"/>
      <c r="AA64" s="37"/>
    </row>
    <row r="65" spans="1:27" ht="20.100000000000001" hidden="1" customHeight="1" x14ac:dyDescent="0.15">
      <c r="A65" s="12"/>
      <c r="B65" s="12"/>
      <c r="C65" s="34"/>
      <c r="D65" s="26"/>
      <c r="E65" s="26"/>
      <c r="F65" s="26"/>
      <c r="G65" s="26"/>
      <c r="H65" s="26"/>
      <c r="I65" s="50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6"/>
      <c r="AA65" s="37"/>
    </row>
    <row r="66" spans="1:27" ht="20.100000000000001" hidden="1" customHeight="1" x14ac:dyDescent="0.15">
      <c r="A66" s="12"/>
      <c r="B66" s="12"/>
      <c r="C66" s="34"/>
      <c r="D66" s="26"/>
      <c r="E66" s="26"/>
      <c r="F66" s="26"/>
      <c r="G66" s="26"/>
      <c r="H66" s="26"/>
      <c r="I66" s="50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6"/>
      <c r="AA66" s="37"/>
    </row>
    <row r="67" spans="1:27" ht="20.100000000000001" hidden="1" customHeight="1" x14ac:dyDescent="0.15">
      <c r="A67" s="12"/>
      <c r="B67" s="12"/>
      <c r="C67" s="34"/>
      <c r="D67" s="26"/>
      <c r="E67" s="26"/>
      <c r="F67" s="26"/>
      <c r="G67" s="26"/>
      <c r="H67" s="26"/>
      <c r="I67" s="50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6"/>
      <c r="AA67" s="37"/>
    </row>
    <row r="68" spans="1:27" ht="20.100000000000001" hidden="1" customHeight="1" x14ac:dyDescent="0.15">
      <c r="A68" s="12"/>
      <c r="B68" s="12"/>
      <c r="C68" s="34"/>
      <c r="D68" s="26"/>
      <c r="E68" s="26"/>
      <c r="F68" s="26"/>
      <c r="G68" s="26"/>
      <c r="H68" s="26"/>
      <c r="I68" s="50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6"/>
      <c r="AA68" s="37"/>
    </row>
    <row r="69" spans="1:27" ht="20.100000000000001" customHeight="1" x14ac:dyDescent="0.15">
      <c r="A69" s="12">
        <f>IF(OR(AND($I63="する",TRIM($I69)=""),AND($I63="しない",NOT(ISBLANK($I69)))), 1001, 0)</f>
        <v>0</v>
      </c>
      <c r="B69" s="12"/>
      <c r="C69" s="28"/>
      <c r="D69" s="29">
        <f>D63+1</f>
        <v>2</v>
      </c>
      <c r="E69" s="9" t="s">
        <v>0</v>
      </c>
      <c r="I69" s="175"/>
      <c r="J69" s="104"/>
      <c r="K69" s="104"/>
      <c r="L69" s="104"/>
      <c r="M69" s="104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7"/>
      <c r="AA69" s="26"/>
    </row>
    <row r="70" spans="1:27" ht="20.100000000000001" customHeight="1" x14ac:dyDescent="0.15">
      <c r="A70" s="12"/>
      <c r="B70" s="12"/>
      <c r="C70" s="28"/>
      <c r="D70" s="29"/>
      <c r="E70" s="26"/>
      <c r="F70" s="26"/>
      <c r="G70" s="26"/>
      <c r="H70" s="26"/>
      <c r="I70" s="30"/>
      <c r="J70" s="31" t="s">
        <v>310</v>
      </c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27"/>
      <c r="AA70" s="26"/>
    </row>
    <row r="71" spans="1:27" ht="20.100000000000001" customHeight="1" x14ac:dyDescent="0.15">
      <c r="A71" s="12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12"/>
      <c r="C71" s="28"/>
      <c r="D71" s="29">
        <f>D69+1</f>
        <v>3</v>
      </c>
      <c r="E71" s="9" t="s">
        <v>1</v>
      </c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27"/>
      <c r="AA71" s="26"/>
    </row>
    <row r="72" spans="1:27" ht="20.100000000000001" customHeight="1" x14ac:dyDescent="0.15">
      <c r="A72" s="12"/>
      <c r="B72" s="12"/>
      <c r="C72" s="28"/>
      <c r="D72" s="29"/>
      <c r="E72" s="26"/>
      <c r="F72" s="26"/>
      <c r="G72" s="26"/>
      <c r="H72" s="26"/>
      <c r="I72" s="30"/>
      <c r="J72" s="33" t="s">
        <v>20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27"/>
      <c r="AA72" s="26"/>
    </row>
    <row r="73" spans="1:27" ht="20.100000000000001" customHeight="1" x14ac:dyDescent="0.15">
      <c r="A73" s="12">
        <f>IF(OR(AND($I63="する",TRIM($I73)=""),AND($I63="しない",NOT(ISBLANK($I73)))), 1001, 0)</f>
        <v>0</v>
      </c>
      <c r="B73" s="12"/>
      <c r="C73" s="28"/>
      <c r="D73" s="29">
        <f>D71+1</f>
        <v>4</v>
      </c>
      <c r="E73" s="9" t="s">
        <v>2</v>
      </c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27"/>
      <c r="AA73" s="26"/>
    </row>
    <row r="74" spans="1:27" ht="32.1" customHeight="1" x14ac:dyDescent="0.15">
      <c r="A74" s="12"/>
      <c r="B74" s="12"/>
      <c r="C74" s="34"/>
      <c r="D74" s="26"/>
      <c r="E74" s="26"/>
      <c r="F74" s="26"/>
      <c r="G74" s="26"/>
      <c r="H74" s="26"/>
      <c r="I74" s="35"/>
      <c r="J74" s="106" t="s">
        <v>304</v>
      </c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27"/>
      <c r="AA74" s="26"/>
    </row>
    <row r="75" spans="1:27" ht="20.100000000000001" customHeight="1" x14ac:dyDescent="0.15">
      <c r="A75" s="12">
        <f>IF(OR(AND($I63="する",TRIM($I75)=""),AND($I63="しない",NOT(ISBLANK($I75)))), 1001, 0)</f>
        <v>0</v>
      </c>
      <c r="B75" s="12"/>
      <c r="C75" s="28"/>
      <c r="D75" s="29">
        <f>D73+1</f>
        <v>5</v>
      </c>
      <c r="E75" s="9" t="s">
        <v>3</v>
      </c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27"/>
      <c r="AA75" s="26"/>
    </row>
    <row r="76" spans="1:27" ht="32.1" customHeight="1" x14ac:dyDescent="0.15">
      <c r="A76" s="12"/>
      <c r="B76" s="12"/>
      <c r="C76" s="34"/>
      <c r="D76" s="26"/>
      <c r="E76" s="26"/>
      <c r="F76" s="26"/>
      <c r="G76" s="26"/>
      <c r="H76" s="26"/>
      <c r="I76" s="51"/>
      <c r="J76" s="106" t="s">
        <v>305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27"/>
      <c r="AA76" s="26"/>
    </row>
    <row r="77" spans="1:27" ht="20.100000000000001" customHeight="1" x14ac:dyDescent="0.15">
      <c r="A77" s="12">
        <f>IF(OR(AND($I63="する",TRIM($I77)=""),AND($I63="しない",NOT(ISBLANK($I77)))), 1001, 0)</f>
        <v>0</v>
      </c>
      <c r="B77" s="12"/>
      <c r="C77" s="28"/>
      <c r="D77" s="29">
        <f>D75+1</f>
        <v>6</v>
      </c>
      <c r="E77" s="9" t="s">
        <v>34</v>
      </c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27"/>
      <c r="AA77" s="26"/>
    </row>
    <row r="78" spans="1:27" ht="20.100000000000001" customHeight="1" x14ac:dyDescent="0.15">
      <c r="A78" s="12"/>
      <c r="B78" s="12"/>
      <c r="C78" s="34"/>
      <c r="D78" s="26"/>
      <c r="E78" s="26"/>
      <c r="F78" s="26"/>
      <c r="G78" s="26"/>
      <c r="H78" s="26"/>
      <c r="I78" s="35"/>
      <c r="J78" s="33" t="s">
        <v>46</v>
      </c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27"/>
      <c r="AA78" s="26"/>
    </row>
    <row r="79" spans="1:27" ht="20.100000000000001" customHeight="1" x14ac:dyDescent="0.15">
      <c r="A79" s="12">
        <f>IF(OR(AND($I63="する",TRIM($I79)=""),AND($I63="しない",NOT(ISBLANK($I79)))), 1001, 0)</f>
        <v>0</v>
      </c>
      <c r="B79" s="12"/>
      <c r="C79" s="28"/>
      <c r="D79" s="29">
        <f>D77+1</f>
        <v>7</v>
      </c>
      <c r="E79" s="9" t="s">
        <v>35</v>
      </c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27"/>
      <c r="AA79" s="26"/>
    </row>
    <row r="80" spans="1:27" ht="20.100000000000001" customHeight="1" x14ac:dyDescent="0.15">
      <c r="A80" s="12"/>
      <c r="B80" s="12"/>
      <c r="C80" s="34"/>
      <c r="D80" s="26"/>
      <c r="E80" s="26"/>
      <c r="F80" s="26"/>
      <c r="G80" s="26"/>
      <c r="H80" s="26"/>
      <c r="I80" s="35"/>
      <c r="J80" s="33" t="s">
        <v>10</v>
      </c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27"/>
      <c r="AA80" s="26"/>
    </row>
    <row r="81" spans="1:27" ht="20.100000000000001" customHeight="1" x14ac:dyDescent="0.15">
      <c r="A81" s="12">
        <f>IF(OR(AND($I63="する",TRIM($I81)=""),AND($I63="しない",NOT(ISBLANK($I81)))), 1001, 0)</f>
        <v>0</v>
      </c>
      <c r="B81" s="12"/>
      <c r="C81" s="28"/>
      <c r="D81" s="29">
        <f>D79+1</f>
        <v>8</v>
      </c>
      <c r="E81" s="9" t="s">
        <v>36</v>
      </c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27"/>
      <c r="AA81" s="26"/>
    </row>
    <row r="82" spans="1:27" ht="20.100000000000001" customHeight="1" x14ac:dyDescent="0.15">
      <c r="A82" s="12"/>
      <c r="B82" s="12"/>
      <c r="C82" s="34"/>
      <c r="D82" s="26"/>
      <c r="E82" s="26"/>
      <c r="F82" s="26"/>
      <c r="G82" s="26"/>
      <c r="H82" s="26"/>
      <c r="I82" s="35"/>
      <c r="J82" s="33" t="s">
        <v>11</v>
      </c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27"/>
      <c r="AA82" s="26"/>
    </row>
    <row r="83" spans="1:27" ht="20.100000000000001" customHeight="1" x14ac:dyDescent="0.15">
      <c r="A83" s="12">
        <f>IF(OR(AND($I63="する",NOT(AND(TRIM($I83)&lt;&gt;"",ISNUMBER(VALUE(SUBSTITUTE($I83,"-","")))))), AND($I63="しない",NOT(ISBLANK($I83)))), 1001, 0)</f>
        <v>0</v>
      </c>
      <c r="B83" s="12"/>
      <c r="C83" s="28"/>
      <c r="D83" s="29">
        <f>D81+1</f>
        <v>9</v>
      </c>
      <c r="E83" s="9" t="s">
        <v>6</v>
      </c>
      <c r="I83" s="103"/>
      <c r="J83" s="103"/>
      <c r="K83" s="103"/>
      <c r="L83" s="103"/>
      <c r="M83" s="103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27"/>
      <c r="AA83" s="26"/>
    </row>
    <row r="84" spans="1:27" ht="20.100000000000001" customHeight="1" x14ac:dyDescent="0.15">
      <c r="A84" s="12"/>
      <c r="B84" s="12"/>
      <c r="C84" s="34"/>
      <c r="D84" s="26"/>
      <c r="E84" s="26"/>
      <c r="F84" s="26"/>
      <c r="G84" s="26"/>
      <c r="H84" s="26"/>
      <c r="I84" s="30"/>
      <c r="J84" s="33" t="s">
        <v>306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27"/>
      <c r="AA84" s="26"/>
    </row>
    <row r="85" spans="1:27" ht="20.100000000000001" customHeight="1" x14ac:dyDescent="0.15">
      <c r="A85" s="12">
        <f>IF(OR(AND($I63="する",NOT(AND(TRIM($I85)&lt;&gt;"",ISNUMBER(VALUE(SUBSTITUTE($I85,"-","")))))), AND($I63="しない",NOT(ISBLANK($I85)))), 1001, 0)</f>
        <v>0</v>
      </c>
      <c r="B85" s="12"/>
      <c r="C85" s="28"/>
      <c r="D85" s="29">
        <f>D83+1</f>
        <v>10</v>
      </c>
      <c r="E85" s="9" t="s">
        <v>7</v>
      </c>
      <c r="I85" s="103"/>
      <c r="J85" s="103"/>
      <c r="K85" s="103"/>
      <c r="L85" s="103"/>
      <c r="M85" s="103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27"/>
      <c r="AA85" s="26"/>
    </row>
    <row r="86" spans="1:27" ht="20.100000000000001" customHeight="1" x14ac:dyDescent="0.15">
      <c r="A86" s="12"/>
      <c r="B86" s="12"/>
      <c r="C86" s="34"/>
      <c r="D86" s="26"/>
      <c r="E86" s="52"/>
      <c r="F86" s="52"/>
      <c r="G86" s="52"/>
      <c r="H86" s="52"/>
      <c r="I86" s="38"/>
      <c r="J86" s="33" t="s">
        <v>306</v>
      </c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27"/>
      <c r="AA86" s="26"/>
    </row>
    <row r="87" spans="1:27" ht="20.100000000000001" hidden="1" customHeight="1" x14ac:dyDescent="0.15">
      <c r="A87" s="12"/>
      <c r="B87" s="12"/>
      <c r="C87" s="28"/>
      <c r="D87" s="29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27"/>
      <c r="AA87" s="26"/>
    </row>
    <row r="88" spans="1:27" ht="20.100000000000001" hidden="1" customHeight="1" x14ac:dyDescent="0.15">
      <c r="A88" s="12"/>
      <c r="B88" s="12"/>
      <c r="C88" s="34"/>
      <c r="D88" s="26"/>
      <c r="E88" s="26"/>
      <c r="F88" s="26"/>
      <c r="G88" s="26"/>
      <c r="H88" s="26"/>
      <c r="I88" s="35"/>
      <c r="J88" s="33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7"/>
      <c r="AA88" s="26"/>
    </row>
    <row r="89" spans="1:27" ht="20.100000000000001" customHeight="1" x14ac:dyDescent="0.15">
      <c r="A89" s="12"/>
      <c r="B89" s="12"/>
      <c r="C89" s="41"/>
      <c r="D89" s="42"/>
      <c r="E89" s="42"/>
      <c r="F89" s="42"/>
      <c r="G89" s="42"/>
      <c r="H89" s="4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4"/>
      <c r="AA89" s="26"/>
    </row>
    <row r="90" spans="1:27" ht="15.75" customHeight="1" x14ac:dyDescent="0.15">
      <c r="A90" s="12"/>
      <c r="B90" s="12"/>
      <c r="C90" s="26"/>
      <c r="D90" s="26"/>
      <c r="E90" s="26"/>
      <c r="F90" s="26"/>
      <c r="G90" s="26"/>
      <c r="H90" s="26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26"/>
      <c r="AA90" s="26"/>
    </row>
    <row r="91" spans="1:27" ht="15.75" hidden="1" customHeight="1" x14ac:dyDescent="0.15">
      <c r="A91" s="12"/>
      <c r="B91" s="12"/>
      <c r="C91" s="26"/>
      <c r="D91" s="26"/>
      <c r="E91" s="26"/>
      <c r="F91" s="26"/>
      <c r="G91" s="26"/>
      <c r="H91" s="26"/>
      <c r="I91" s="53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.75" hidden="1" customHeight="1" x14ac:dyDescent="0.15">
      <c r="A92" s="12"/>
      <c r="B92" s="12"/>
      <c r="C92" s="26"/>
      <c r="D92" s="26"/>
      <c r="E92" s="26"/>
      <c r="F92" s="26"/>
      <c r="G92" s="26"/>
      <c r="H92" s="26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26"/>
      <c r="AA92" s="26"/>
    </row>
    <row r="93" spans="1:27" ht="15.75" hidden="1" customHeight="1" x14ac:dyDescent="0.15">
      <c r="A93" s="12"/>
      <c r="B93" s="12"/>
      <c r="C93" s="26"/>
      <c r="D93" s="26"/>
      <c r="E93" s="26"/>
      <c r="F93" s="26"/>
      <c r="G93" s="26"/>
      <c r="H93" s="26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26"/>
      <c r="AA93" s="26"/>
    </row>
    <row r="94" spans="1:27" ht="15.75" hidden="1" customHeight="1" x14ac:dyDescent="0.15">
      <c r="A94" s="12"/>
      <c r="B94" s="12"/>
      <c r="C94" s="26"/>
      <c r="D94" s="26"/>
      <c r="E94" s="26"/>
      <c r="F94" s="26"/>
      <c r="G94" s="26"/>
      <c r="H94" s="26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26"/>
      <c r="AA94" s="26"/>
    </row>
    <row r="95" spans="1:27" ht="15.75" hidden="1" customHeight="1" x14ac:dyDescent="0.15">
      <c r="A95" s="12"/>
      <c r="B95" s="12"/>
      <c r="C95" s="26"/>
      <c r="D95" s="26"/>
      <c r="E95" s="26"/>
      <c r="F95" s="26"/>
      <c r="G95" s="26"/>
      <c r="H95" s="26"/>
      <c r="I95" s="45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5.75" hidden="1" customHeight="1" x14ac:dyDescent="0.15">
      <c r="A96" s="12"/>
      <c r="B96" s="12"/>
      <c r="C96" s="26"/>
      <c r="D96" s="26"/>
      <c r="E96" s="26"/>
      <c r="F96" s="26"/>
      <c r="G96" s="26"/>
      <c r="H96" s="26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26"/>
      <c r="AA96" s="26"/>
    </row>
    <row r="97" spans="1:27" ht="15.75" hidden="1" customHeight="1" x14ac:dyDescent="0.15">
      <c r="A97" s="12"/>
      <c r="B97" s="12"/>
      <c r="C97" s="26"/>
      <c r="D97" s="26"/>
      <c r="E97" s="26"/>
      <c r="F97" s="26"/>
      <c r="G97" s="26"/>
      <c r="H97" s="26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26"/>
      <c r="AA97" s="26"/>
    </row>
    <row r="98" spans="1:27" ht="15.75" hidden="1" customHeight="1" x14ac:dyDescent="0.15">
      <c r="A98" s="12"/>
      <c r="B98" s="12"/>
      <c r="C98" s="26"/>
      <c r="D98" s="26"/>
      <c r="E98" s="26"/>
      <c r="F98" s="26"/>
      <c r="G98" s="26"/>
      <c r="H98" s="26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26"/>
      <c r="AA98" s="26"/>
    </row>
    <row r="99" spans="1:27" ht="15.75" hidden="1" customHeight="1" x14ac:dyDescent="0.15">
      <c r="A99" s="12"/>
      <c r="B99" s="12"/>
      <c r="C99" s="26"/>
      <c r="D99" s="26"/>
      <c r="E99" s="26"/>
      <c r="F99" s="26"/>
      <c r="G99" s="26"/>
      <c r="H99" s="26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26"/>
      <c r="AA99" s="26"/>
    </row>
    <row r="100" spans="1:27" ht="15.75" hidden="1" customHeight="1" x14ac:dyDescent="0.15">
      <c r="A100" s="12"/>
      <c r="B100" s="12"/>
      <c r="C100" s="26"/>
      <c r="D100" s="26"/>
      <c r="E100" s="26"/>
      <c r="F100" s="26"/>
      <c r="G100" s="26"/>
      <c r="H100" s="26"/>
      <c r="I100" s="45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.75" hidden="1" customHeight="1" x14ac:dyDescent="0.15">
      <c r="A101" s="12"/>
      <c r="B101" s="12"/>
      <c r="C101" s="26"/>
      <c r="D101" s="26"/>
      <c r="E101" s="26"/>
      <c r="F101" s="26"/>
      <c r="G101" s="26"/>
      <c r="H101" s="26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26"/>
      <c r="AA101" s="26"/>
    </row>
    <row r="102" spans="1:27" ht="15.75" hidden="1" customHeight="1" x14ac:dyDescent="0.15">
      <c r="A102" s="12"/>
      <c r="B102" s="12"/>
      <c r="C102" s="26"/>
      <c r="D102" s="26"/>
      <c r="E102" s="26"/>
      <c r="F102" s="26"/>
      <c r="G102" s="26"/>
      <c r="H102" s="26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26"/>
      <c r="AA102" s="26"/>
    </row>
    <row r="103" spans="1:27" ht="15.75" hidden="1" customHeight="1" x14ac:dyDescent="0.15">
      <c r="A103" s="12"/>
      <c r="B103" s="12"/>
      <c r="C103" s="26"/>
      <c r="D103" s="26"/>
      <c r="E103" s="26"/>
      <c r="F103" s="26"/>
      <c r="G103" s="26"/>
      <c r="H103" s="26"/>
      <c r="I103" s="45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.75" hidden="1" customHeight="1" x14ac:dyDescent="0.15">
      <c r="A104" s="12"/>
      <c r="B104" s="12"/>
      <c r="C104" s="26"/>
      <c r="D104" s="26"/>
      <c r="E104" s="26"/>
      <c r="F104" s="26"/>
      <c r="G104" s="26"/>
      <c r="H104" s="26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26"/>
      <c r="AA104" s="26"/>
    </row>
    <row r="105" spans="1:27" ht="15.75" hidden="1" customHeight="1" x14ac:dyDescent="0.15">
      <c r="A105" s="12"/>
      <c r="B105" s="12"/>
      <c r="C105" s="26"/>
      <c r="D105" s="26"/>
      <c r="E105" s="26"/>
      <c r="F105" s="26"/>
      <c r="G105" s="26"/>
      <c r="H105" s="26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26"/>
      <c r="AA105" s="26"/>
    </row>
    <row r="106" spans="1:27" ht="15.75" hidden="1" customHeight="1" x14ac:dyDescent="0.15">
      <c r="A106" s="12"/>
      <c r="B106" s="12"/>
      <c r="C106" s="26"/>
      <c r="D106" s="26"/>
      <c r="E106" s="26"/>
      <c r="F106" s="26"/>
      <c r="G106" s="26"/>
      <c r="H106" s="26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26"/>
      <c r="AA106" s="26"/>
    </row>
    <row r="107" spans="1:27" ht="15.75" hidden="1" customHeight="1" x14ac:dyDescent="0.15">
      <c r="A107" s="12"/>
      <c r="B107" s="12"/>
      <c r="C107" s="26"/>
      <c r="D107" s="26"/>
      <c r="E107" s="26"/>
      <c r="F107" s="26"/>
      <c r="G107" s="26"/>
      <c r="H107" s="26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26"/>
      <c r="AA107" s="26"/>
    </row>
    <row r="108" spans="1:27" ht="15.75" customHeight="1" x14ac:dyDescent="0.15">
      <c r="A108" s="12"/>
      <c r="B108" s="12"/>
      <c r="C108" s="26"/>
      <c r="D108" s="26"/>
      <c r="E108" s="26"/>
      <c r="F108" s="26"/>
      <c r="G108" s="26"/>
      <c r="H108" s="26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26"/>
      <c r="AA108" s="26"/>
    </row>
    <row r="109" spans="1:27" ht="20.100000000000001" customHeight="1" x14ac:dyDescent="0.15">
      <c r="A109" s="12"/>
      <c r="B109" s="12"/>
      <c r="C109" s="129" t="s">
        <v>21</v>
      </c>
      <c r="D109" s="130"/>
      <c r="E109" s="130"/>
      <c r="F109" s="130"/>
      <c r="G109" s="130"/>
      <c r="H109" s="171"/>
    </row>
    <row r="110" spans="1:27" ht="15.75" customHeight="1" x14ac:dyDescent="0.15">
      <c r="A110" s="12"/>
      <c r="B110" s="12"/>
      <c r="C110" s="54"/>
      <c r="D110" s="55"/>
      <c r="E110" s="55"/>
      <c r="F110" s="55"/>
      <c r="G110" s="55"/>
      <c r="H110" s="55"/>
      <c r="I110" s="46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5"/>
      <c r="AA110" s="26"/>
    </row>
    <row r="111" spans="1:27" ht="30" customHeight="1" x14ac:dyDescent="0.15">
      <c r="A111" s="12"/>
      <c r="B111" s="12"/>
      <c r="C111" s="54"/>
      <c r="D111" s="172" t="s">
        <v>37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27"/>
      <c r="AA111" s="26"/>
    </row>
    <row r="112" spans="1:27" ht="20.100000000000001" customHeight="1" x14ac:dyDescent="0.15">
      <c r="A112" s="12"/>
      <c r="B112" s="12"/>
      <c r="C112" s="28"/>
      <c r="D112" s="29">
        <v>1</v>
      </c>
      <c r="E112" s="9" t="s">
        <v>8</v>
      </c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27"/>
      <c r="AA112" s="26"/>
    </row>
    <row r="113" spans="1:27" ht="20.100000000000001" customHeight="1" x14ac:dyDescent="0.15">
      <c r="A113" s="12"/>
      <c r="B113" s="12"/>
      <c r="C113" s="28"/>
      <c r="D113" s="29"/>
      <c r="E113" s="26"/>
      <c r="F113" s="26"/>
      <c r="G113" s="26"/>
      <c r="H113" s="26"/>
      <c r="I113" s="35"/>
      <c r="J113" s="33" t="s">
        <v>26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27"/>
      <c r="AA113" s="26"/>
    </row>
    <row r="114" spans="1:27" ht="20.100000000000001" customHeight="1" x14ac:dyDescent="0.15">
      <c r="A114" s="12"/>
      <c r="B114" s="12"/>
      <c r="C114" s="28"/>
      <c r="D114" s="29">
        <v>2</v>
      </c>
      <c r="E114" s="9" t="s">
        <v>14</v>
      </c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27"/>
      <c r="AA114" s="26"/>
    </row>
    <row r="115" spans="1:27" ht="20.100000000000001" customHeight="1" x14ac:dyDescent="0.15">
      <c r="A115" s="12"/>
      <c r="B115" s="12"/>
      <c r="C115" s="28"/>
      <c r="D115" s="29"/>
      <c r="E115" s="26"/>
      <c r="F115" s="26"/>
      <c r="G115" s="26"/>
      <c r="H115" s="26"/>
      <c r="I115" s="35"/>
      <c r="J115" s="33" t="s">
        <v>10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27"/>
      <c r="AA115" s="26"/>
    </row>
    <row r="116" spans="1:27" ht="20.100000000000001" customHeight="1" x14ac:dyDescent="0.15">
      <c r="A116" s="12"/>
      <c r="B116" s="12"/>
      <c r="C116" s="28"/>
      <c r="D116" s="29">
        <v>3</v>
      </c>
      <c r="E116" s="9" t="s">
        <v>13</v>
      </c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27"/>
      <c r="AA116" s="26"/>
    </row>
    <row r="117" spans="1:27" ht="20.100000000000001" customHeight="1" x14ac:dyDescent="0.15">
      <c r="A117" s="12"/>
      <c r="B117" s="12"/>
      <c r="C117" s="28"/>
      <c r="D117" s="29"/>
      <c r="E117" s="26"/>
      <c r="F117" s="26"/>
      <c r="G117" s="26"/>
      <c r="H117" s="26"/>
      <c r="I117" s="35"/>
      <c r="J117" s="33" t="s">
        <v>11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27"/>
      <c r="AA117" s="26"/>
    </row>
    <row r="118" spans="1:27" ht="20.100000000000001" customHeight="1" x14ac:dyDescent="0.15">
      <c r="A118" s="12">
        <f>IF(AND(TRIM($I118)&lt;&gt;"",NOT(ISNUMBER(VALUE(SUBSTITUTE($I118,"-",""))))), 1001, 0)</f>
        <v>0</v>
      </c>
      <c r="B118" s="12"/>
      <c r="C118" s="28"/>
      <c r="D118" s="29">
        <v>4</v>
      </c>
      <c r="E118" s="9" t="s">
        <v>6</v>
      </c>
      <c r="I118" s="103"/>
      <c r="J118" s="103"/>
      <c r="K118" s="103"/>
      <c r="L118" s="103"/>
      <c r="M118" s="103"/>
      <c r="N118" s="32"/>
      <c r="O118" s="176" t="s">
        <v>301</v>
      </c>
      <c r="P118" s="176"/>
      <c r="Q118" s="103"/>
      <c r="R118" s="103"/>
      <c r="S118" s="26" t="s">
        <v>302</v>
      </c>
      <c r="T118" s="32"/>
      <c r="U118" s="32"/>
      <c r="V118" s="32"/>
      <c r="W118" s="32"/>
      <c r="X118" s="32"/>
      <c r="Y118" s="32"/>
      <c r="Z118" s="27"/>
      <c r="AA118" s="26"/>
    </row>
    <row r="119" spans="1:27" ht="20.100000000000001" customHeight="1" x14ac:dyDescent="0.15">
      <c r="A119" s="12"/>
      <c r="B119" s="12"/>
      <c r="C119" s="34"/>
      <c r="D119" s="26"/>
      <c r="E119" s="26"/>
      <c r="F119" s="26"/>
      <c r="G119" s="26"/>
      <c r="H119" s="26"/>
      <c r="I119" s="35"/>
      <c r="J119" s="33" t="s">
        <v>47</v>
      </c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27"/>
      <c r="AA119" s="26"/>
    </row>
    <row r="120" spans="1:27" ht="20.100000000000001" customHeight="1" x14ac:dyDescent="0.15">
      <c r="A120" s="12">
        <f>IF(AND(TRIM($I120)&lt;&gt;"",NOT(ISNUMBER(VALUE(SUBSTITUTE($I120,"-",""))))), 1001, 0)</f>
        <v>0</v>
      </c>
      <c r="B120" s="12"/>
      <c r="C120" s="28"/>
      <c r="D120" s="29">
        <v>5</v>
      </c>
      <c r="E120" s="9" t="s">
        <v>7</v>
      </c>
      <c r="I120" s="103"/>
      <c r="J120" s="103"/>
      <c r="K120" s="103"/>
      <c r="L120" s="103"/>
      <c r="M120" s="103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27"/>
      <c r="AA120" s="26"/>
    </row>
    <row r="121" spans="1:27" ht="20.100000000000001" customHeight="1" x14ac:dyDescent="0.15">
      <c r="A121" s="12"/>
      <c r="B121" s="12"/>
      <c r="C121" s="34"/>
      <c r="D121" s="26"/>
      <c r="E121" s="26"/>
      <c r="F121" s="26"/>
      <c r="G121" s="26"/>
      <c r="H121" s="26"/>
      <c r="I121" s="35"/>
      <c r="J121" s="33" t="s">
        <v>43</v>
      </c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27"/>
      <c r="AA121" s="26"/>
    </row>
    <row r="122" spans="1:27" ht="20.100000000000001" customHeight="1" x14ac:dyDescent="0.15">
      <c r="A122" s="12"/>
      <c r="B122" s="12"/>
      <c r="C122" s="28"/>
      <c r="D122" s="29">
        <v>6</v>
      </c>
      <c r="E122" s="9" t="s">
        <v>9</v>
      </c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27"/>
      <c r="AA122" s="26"/>
    </row>
    <row r="123" spans="1:27" ht="20.100000000000001" customHeight="1" x14ac:dyDescent="0.15">
      <c r="A123" s="12"/>
      <c r="B123" s="12"/>
      <c r="C123" s="34"/>
      <c r="D123" s="26"/>
      <c r="E123" s="26"/>
      <c r="F123" s="26"/>
      <c r="G123" s="26"/>
      <c r="H123" s="26"/>
      <c r="I123" s="35"/>
      <c r="J123" s="33" t="s">
        <v>12</v>
      </c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27"/>
      <c r="AA123" s="26"/>
    </row>
    <row r="124" spans="1:27" ht="15.75" customHeight="1" x14ac:dyDescent="0.15">
      <c r="A124" s="12"/>
      <c r="B124" s="12"/>
      <c r="C124" s="41"/>
      <c r="D124" s="42"/>
      <c r="E124" s="42"/>
      <c r="F124" s="42"/>
      <c r="G124" s="42"/>
      <c r="H124" s="42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4"/>
      <c r="AA124" s="26"/>
    </row>
    <row r="125" spans="1:27" ht="15.75" customHeight="1" x14ac:dyDescent="0.15">
      <c r="A125" s="12"/>
      <c r="B125" s="12"/>
      <c r="C125" s="26"/>
      <c r="D125" s="26"/>
      <c r="E125" s="26"/>
      <c r="F125" s="26"/>
      <c r="G125" s="26"/>
      <c r="H125" s="26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26"/>
      <c r="AA125" s="26"/>
    </row>
    <row r="126" spans="1:27" ht="15.75" hidden="1" customHeight="1" x14ac:dyDescent="0.15">
      <c r="A126" s="12"/>
      <c r="B126" s="12"/>
      <c r="C126" s="26"/>
      <c r="D126" s="26"/>
      <c r="E126" s="26"/>
      <c r="F126" s="26"/>
      <c r="G126" s="26"/>
      <c r="H126" s="26"/>
      <c r="I126" s="53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5.75" hidden="1" customHeight="1" x14ac:dyDescent="0.15">
      <c r="A127" s="12"/>
      <c r="B127" s="12"/>
      <c r="C127" s="26"/>
      <c r="D127" s="26"/>
      <c r="E127" s="26"/>
      <c r="F127" s="26"/>
      <c r="G127" s="26"/>
      <c r="H127" s="26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26"/>
      <c r="AA127" s="26"/>
    </row>
    <row r="128" spans="1:27" ht="15.75" hidden="1" customHeight="1" x14ac:dyDescent="0.15">
      <c r="A128" s="12"/>
      <c r="B128" s="12"/>
      <c r="C128" s="26"/>
      <c r="D128" s="26"/>
      <c r="E128" s="26"/>
      <c r="F128" s="26"/>
      <c r="G128" s="26"/>
      <c r="H128" s="26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26"/>
      <c r="AA128" s="26"/>
    </row>
    <row r="129" spans="1:27" ht="15.75" hidden="1" customHeight="1" x14ac:dyDescent="0.15">
      <c r="A129" s="12"/>
      <c r="B129" s="12"/>
      <c r="C129" s="26"/>
      <c r="D129" s="26"/>
      <c r="E129" s="26"/>
      <c r="F129" s="26"/>
      <c r="G129" s="26"/>
      <c r="H129" s="26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26"/>
      <c r="AA129" s="26"/>
    </row>
    <row r="130" spans="1:27" ht="15.75" hidden="1" customHeight="1" x14ac:dyDescent="0.15">
      <c r="A130" s="12"/>
      <c r="B130" s="12"/>
      <c r="C130" s="26"/>
      <c r="D130" s="26"/>
      <c r="E130" s="26"/>
      <c r="F130" s="26"/>
      <c r="G130" s="26"/>
      <c r="H130" s="26"/>
      <c r="I130" s="45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5.75" hidden="1" customHeight="1" x14ac:dyDescent="0.15">
      <c r="A131" s="12"/>
      <c r="B131" s="12"/>
      <c r="C131" s="26"/>
      <c r="D131" s="26"/>
      <c r="E131" s="26"/>
      <c r="F131" s="26"/>
      <c r="G131" s="26"/>
      <c r="H131" s="26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26"/>
      <c r="AA131" s="26"/>
    </row>
    <row r="132" spans="1:27" ht="15.75" hidden="1" customHeight="1" x14ac:dyDescent="0.15">
      <c r="A132" s="12"/>
      <c r="B132" s="12"/>
      <c r="C132" s="26"/>
      <c r="D132" s="26"/>
      <c r="E132" s="26"/>
      <c r="F132" s="26"/>
      <c r="G132" s="26"/>
      <c r="H132" s="26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26"/>
      <c r="AA132" s="26"/>
    </row>
    <row r="133" spans="1:27" ht="15.75" hidden="1" customHeight="1" x14ac:dyDescent="0.15">
      <c r="A133" s="12"/>
      <c r="B133" s="12"/>
      <c r="C133" s="26"/>
      <c r="D133" s="26"/>
      <c r="E133" s="26"/>
      <c r="F133" s="26"/>
      <c r="G133" s="26"/>
      <c r="H133" s="26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26"/>
      <c r="AA133" s="26"/>
    </row>
    <row r="134" spans="1:27" ht="15.75" hidden="1" customHeight="1" x14ac:dyDescent="0.15">
      <c r="A134" s="12"/>
      <c r="B134" s="12"/>
      <c r="C134" s="26"/>
      <c r="D134" s="26"/>
      <c r="E134" s="26"/>
      <c r="F134" s="26"/>
      <c r="G134" s="26"/>
      <c r="H134" s="26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26"/>
      <c r="AA134" s="26"/>
    </row>
    <row r="135" spans="1:27" ht="15.75" hidden="1" customHeight="1" x14ac:dyDescent="0.15">
      <c r="A135" s="12"/>
      <c r="B135" s="12"/>
      <c r="C135" s="26"/>
      <c r="D135" s="26"/>
      <c r="E135" s="26"/>
      <c r="F135" s="26"/>
      <c r="G135" s="26"/>
      <c r="H135" s="26"/>
      <c r="I135" s="45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5.75" hidden="1" customHeight="1" x14ac:dyDescent="0.15">
      <c r="A136" s="12"/>
      <c r="B136" s="12"/>
      <c r="C136" s="26"/>
      <c r="D136" s="26"/>
      <c r="E136" s="26"/>
      <c r="F136" s="26"/>
      <c r="G136" s="26"/>
      <c r="H136" s="26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26"/>
      <c r="AA136" s="26"/>
    </row>
    <row r="137" spans="1:27" ht="15.75" hidden="1" customHeight="1" x14ac:dyDescent="0.15">
      <c r="A137" s="12"/>
      <c r="B137" s="12"/>
      <c r="C137" s="26"/>
      <c r="D137" s="26"/>
      <c r="E137" s="26"/>
      <c r="F137" s="26"/>
      <c r="G137" s="26"/>
      <c r="H137" s="26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26"/>
      <c r="AA137" s="26"/>
    </row>
    <row r="138" spans="1:27" ht="15.75" hidden="1" customHeight="1" x14ac:dyDescent="0.15">
      <c r="A138" s="12"/>
      <c r="B138" s="12"/>
      <c r="C138" s="26"/>
      <c r="D138" s="26"/>
      <c r="E138" s="26"/>
      <c r="F138" s="26"/>
      <c r="G138" s="26"/>
      <c r="H138" s="26"/>
      <c r="I138" s="45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5.75" hidden="1" customHeight="1" x14ac:dyDescent="0.15">
      <c r="A139" s="12"/>
      <c r="B139" s="12"/>
      <c r="C139" s="26"/>
      <c r="D139" s="26"/>
      <c r="E139" s="26"/>
      <c r="F139" s="26"/>
      <c r="G139" s="26"/>
      <c r="H139" s="26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26"/>
      <c r="AA139" s="26"/>
    </row>
    <row r="140" spans="1:27" ht="15.75" hidden="1" customHeight="1" x14ac:dyDescent="0.15">
      <c r="A140" s="12"/>
      <c r="B140" s="12"/>
      <c r="C140" s="26"/>
      <c r="D140" s="26"/>
      <c r="E140" s="26"/>
      <c r="F140" s="26"/>
      <c r="G140" s="26"/>
      <c r="H140" s="26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26"/>
      <c r="AA140" s="26"/>
    </row>
    <row r="141" spans="1:27" ht="15.75" hidden="1" customHeight="1" x14ac:dyDescent="0.15">
      <c r="A141" s="12"/>
      <c r="B141" s="12"/>
      <c r="C141" s="26"/>
      <c r="D141" s="26"/>
      <c r="E141" s="26"/>
      <c r="F141" s="26"/>
      <c r="G141" s="26"/>
      <c r="H141" s="26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26"/>
      <c r="AA141" s="26"/>
    </row>
    <row r="142" spans="1:27" ht="15.75" hidden="1" customHeight="1" x14ac:dyDescent="0.15">
      <c r="A142" s="12"/>
      <c r="B142" s="12"/>
      <c r="C142" s="26"/>
      <c r="D142" s="26"/>
      <c r="E142" s="26"/>
      <c r="F142" s="26"/>
      <c r="G142" s="26"/>
      <c r="H142" s="26"/>
      <c r="I142" s="45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5.75" hidden="1" customHeight="1" x14ac:dyDescent="0.15">
      <c r="A143" s="12"/>
      <c r="B143" s="12"/>
      <c r="C143" s="26"/>
      <c r="D143" s="26"/>
      <c r="E143" s="26"/>
      <c r="F143" s="26"/>
      <c r="G143" s="26"/>
      <c r="H143" s="26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26"/>
      <c r="AA143" s="26"/>
    </row>
    <row r="144" spans="1:27" ht="15.75" hidden="1" customHeight="1" x14ac:dyDescent="0.15">
      <c r="A144" s="12"/>
      <c r="B144" s="12"/>
      <c r="C144" s="26"/>
      <c r="D144" s="26"/>
      <c r="E144" s="26"/>
      <c r="F144" s="26"/>
      <c r="G144" s="26"/>
      <c r="H144" s="26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26"/>
      <c r="AA144" s="26"/>
    </row>
    <row r="145" spans="1:27" ht="15.75" customHeight="1" x14ac:dyDescent="0.15">
      <c r="A145" s="12"/>
      <c r="B145" s="12"/>
      <c r="C145" s="26"/>
      <c r="D145" s="26"/>
      <c r="E145" s="26"/>
      <c r="F145" s="26"/>
      <c r="G145" s="26"/>
      <c r="H145" s="26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26"/>
      <c r="AA145" s="26"/>
    </row>
    <row r="146" spans="1:27" ht="20.100000000000001" customHeight="1" x14ac:dyDescent="0.15">
      <c r="A146" s="12"/>
      <c r="B146" s="12"/>
      <c r="C146" s="129" t="s">
        <v>27</v>
      </c>
      <c r="D146" s="130"/>
      <c r="E146" s="130"/>
      <c r="F146" s="130"/>
      <c r="G146" s="130"/>
      <c r="H146" s="171"/>
    </row>
    <row r="147" spans="1:27" ht="15.75" customHeight="1" x14ac:dyDescent="0.15">
      <c r="A147" s="12"/>
      <c r="B147" s="12"/>
      <c r="C147" s="22"/>
      <c r="D147" s="23"/>
      <c r="E147" s="23"/>
      <c r="F147" s="23"/>
      <c r="G147" s="23"/>
      <c r="H147" s="23"/>
      <c r="I147" s="56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5"/>
      <c r="AA147" s="26"/>
    </row>
    <row r="148" spans="1:27" ht="20.100000000000001" customHeight="1" x14ac:dyDescent="0.15">
      <c r="A148" s="12"/>
      <c r="B148" s="12"/>
      <c r="C148" s="22"/>
      <c r="D148" s="57" t="s">
        <v>38</v>
      </c>
      <c r="E148" s="23"/>
      <c r="F148" s="23"/>
      <c r="G148" s="23"/>
      <c r="H148" s="23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7"/>
      <c r="AA148" s="26"/>
    </row>
    <row r="149" spans="1:27" ht="20.100000000000001" customHeight="1" x14ac:dyDescent="0.15">
      <c r="A149" s="12">
        <f>IF(AND($I149&lt;&gt;"しない", $I149&lt;&gt;"する"), 1001, 0)</f>
        <v>0</v>
      </c>
      <c r="B149" s="12"/>
      <c r="C149" s="28"/>
      <c r="D149" s="29">
        <v>1</v>
      </c>
      <c r="E149" s="26" t="s">
        <v>39</v>
      </c>
      <c r="F149" s="26"/>
      <c r="G149" s="26"/>
      <c r="H149" s="26"/>
      <c r="I149" s="103" t="s">
        <v>309</v>
      </c>
      <c r="J149" s="174"/>
      <c r="K149" s="174"/>
      <c r="L149" s="174"/>
      <c r="M149" s="174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7"/>
      <c r="AA149" s="26"/>
    </row>
    <row r="150" spans="1:27" ht="20.100000000000001" customHeight="1" x14ac:dyDescent="0.15">
      <c r="A150" s="12"/>
      <c r="B150" s="12"/>
      <c r="C150" s="34"/>
      <c r="D150" s="26"/>
      <c r="E150" s="26"/>
      <c r="F150" s="26"/>
      <c r="G150" s="26"/>
      <c r="H150" s="26"/>
      <c r="I150" s="30"/>
      <c r="J150" s="33" t="s">
        <v>32</v>
      </c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27"/>
      <c r="AA150" s="26"/>
    </row>
    <row r="151" spans="1:27" ht="20.100000000000001" customHeight="1" x14ac:dyDescent="0.15">
      <c r="A151" s="12">
        <f>IF(AND($I149="する",TRIM($I151)=""), 1001, 0)</f>
        <v>0</v>
      </c>
      <c r="B151" s="12"/>
      <c r="C151" s="28"/>
      <c r="D151" s="29">
        <v>2</v>
      </c>
      <c r="E151" s="9" t="s">
        <v>0</v>
      </c>
      <c r="I151" s="175"/>
      <c r="J151" s="104"/>
      <c r="K151" s="104"/>
      <c r="L151" s="104"/>
      <c r="M151" s="104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7"/>
      <c r="AA151" s="26"/>
    </row>
    <row r="152" spans="1:27" ht="20.100000000000001" customHeight="1" x14ac:dyDescent="0.15">
      <c r="A152" s="12"/>
      <c r="B152" s="12"/>
      <c r="C152" s="28"/>
      <c r="D152" s="29"/>
      <c r="E152" s="26"/>
      <c r="F152" s="26"/>
      <c r="G152" s="26"/>
      <c r="H152" s="26"/>
      <c r="I152" s="38"/>
      <c r="J152" s="31" t="s">
        <v>310</v>
      </c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27"/>
      <c r="AA152" s="26"/>
    </row>
    <row r="153" spans="1:27" ht="20.100000000000001" customHeight="1" x14ac:dyDescent="0.15">
      <c r="A153" s="12">
        <f>IF(AND($I149="する",TRIM($I153)=""), 1001, 0)</f>
        <v>0</v>
      </c>
      <c r="B153" s="12"/>
      <c r="C153" s="28"/>
      <c r="D153" s="29">
        <v>3</v>
      </c>
      <c r="E153" s="9" t="s">
        <v>1</v>
      </c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27"/>
      <c r="AA153" s="26"/>
    </row>
    <row r="154" spans="1:27" ht="20.100000000000001" customHeight="1" x14ac:dyDescent="0.15">
      <c r="A154" s="12"/>
      <c r="B154" s="12"/>
      <c r="C154" s="28"/>
      <c r="D154" s="29"/>
      <c r="E154" s="26"/>
      <c r="F154" s="26"/>
      <c r="G154" s="26"/>
      <c r="H154" s="26"/>
      <c r="I154" s="30"/>
      <c r="J154" s="33" t="s">
        <v>19</v>
      </c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27"/>
      <c r="AA154" s="26"/>
    </row>
    <row r="155" spans="1:27" ht="20.100000000000001" customHeight="1" x14ac:dyDescent="0.15">
      <c r="A155" s="12">
        <f>IF(AND($I149="する",TRIM($I155)=""), 1001, 0)</f>
        <v>0</v>
      </c>
      <c r="B155" s="12"/>
      <c r="C155" s="28"/>
      <c r="D155" s="29">
        <v>4</v>
      </c>
      <c r="E155" s="9" t="s">
        <v>28</v>
      </c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27"/>
      <c r="AA155" s="26"/>
    </row>
    <row r="156" spans="1:27" ht="20.100000000000001" customHeight="1" x14ac:dyDescent="0.15">
      <c r="A156" s="12"/>
      <c r="B156" s="12"/>
      <c r="C156" s="28"/>
      <c r="D156" s="29"/>
      <c r="E156" s="26"/>
      <c r="F156" s="26"/>
      <c r="G156" s="26"/>
      <c r="H156" s="26"/>
      <c r="I156" s="35"/>
      <c r="J156" s="33" t="s">
        <v>10</v>
      </c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27"/>
      <c r="AA156" s="26"/>
    </row>
    <row r="157" spans="1:27" ht="20.100000000000001" customHeight="1" x14ac:dyDescent="0.15">
      <c r="A157" s="12">
        <f>IF(AND($I149="する",TRIM($I157)=""), 1001, 0)</f>
        <v>0</v>
      </c>
      <c r="B157" s="12"/>
      <c r="C157" s="28"/>
      <c r="D157" s="29">
        <v>5</v>
      </c>
      <c r="E157" s="9" t="s">
        <v>29</v>
      </c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27"/>
      <c r="AA157" s="26"/>
    </row>
    <row r="158" spans="1:27" ht="20.100000000000001" customHeight="1" x14ac:dyDescent="0.15">
      <c r="A158" s="12"/>
      <c r="B158" s="12"/>
      <c r="C158" s="34"/>
      <c r="D158" s="26"/>
      <c r="E158" s="26"/>
      <c r="F158" s="26"/>
      <c r="G158" s="26"/>
      <c r="H158" s="26"/>
      <c r="I158" s="35"/>
      <c r="J158" s="33" t="s">
        <v>11</v>
      </c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27"/>
      <c r="AA158" s="26"/>
    </row>
    <row r="159" spans="1:27" ht="20.100000000000001" customHeight="1" x14ac:dyDescent="0.15">
      <c r="A159" s="12">
        <f>IF(AND($I149="する",NOT(AND(TRIM($I159)&lt;&gt;"",ISNUMBER(VALUE(SUBSTITUTE($I159,"-","")))))), 1001, 0)</f>
        <v>0</v>
      </c>
      <c r="B159" s="12"/>
      <c r="C159" s="28"/>
      <c r="D159" s="29">
        <v>6</v>
      </c>
      <c r="E159" s="9" t="s">
        <v>6</v>
      </c>
      <c r="I159" s="103"/>
      <c r="J159" s="103"/>
      <c r="K159" s="103"/>
      <c r="L159" s="103"/>
      <c r="M159" s="103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7"/>
      <c r="AA159" s="26"/>
    </row>
    <row r="160" spans="1:27" ht="20.100000000000001" customHeight="1" x14ac:dyDescent="0.15">
      <c r="A160" s="12"/>
      <c r="B160" s="12"/>
      <c r="C160" s="34"/>
      <c r="D160" s="26"/>
      <c r="E160" s="26"/>
      <c r="F160" s="26"/>
      <c r="G160" s="26"/>
      <c r="H160" s="26"/>
      <c r="I160" s="35"/>
      <c r="J160" s="33" t="s">
        <v>306</v>
      </c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27"/>
      <c r="AA160" s="26"/>
    </row>
    <row r="161" spans="1:27" ht="20.100000000000001" customHeight="1" x14ac:dyDescent="0.15">
      <c r="A161" s="12">
        <f>IF(AND($I149="する",AND(TRIM($I161)&lt;&gt;"",NOT(ISNUMBER(VALUE(SUBSTITUTE($I161,"-","")))))), 1001, 0)</f>
        <v>0</v>
      </c>
      <c r="B161" s="12"/>
      <c r="C161" s="28"/>
      <c r="D161" s="29">
        <v>7</v>
      </c>
      <c r="E161" s="9" t="s">
        <v>7</v>
      </c>
      <c r="I161" s="103"/>
      <c r="J161" s="103"/>
      <c r="K161" s="103"/>
      <c r="L161" s="103"/>
      <c r="M161" s="103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7"/>
      <c r="AA161" s="26"/>
    </row>
    <row r="162" spans="1:27" ht="20.100000000000001" customHeight="1" x14ac:dyDescent="0.15">
      <c r="A162" s="12"/>
      <c r="B162" s="12"/>
      <c r="C162" s="34"/>
      <c r="D162" s="26"/>
      <c r="E162" s="26"/>
      <c r="F162" s="26"/>
      <c r="G162" s="26"/>
      <c r="H162" s="26"/>
      <c r="I162" s="35"/>
      <c r="J162" s="33" t="s">
        <v>43</v>
      </c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27"/>
      <c r="AA162" s="26"/>
    </row>
    <row r="163" spans="1:27" ht="15.75" customHeight="1" x14ac:dyDescent="0.15">
      <c r="A163" s="12"/>
      <c r="B163" s="12"/>
      <c r="C163" s="41"/>
      <c r="D163" s="42"/>
      <c r="E163" s="42"/>
      <c r="F163" s="42"/>
      <c r="G163" s="42"/>
      <c r="H163" s="42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4"/>
      <c r="AA163" s="26"/>
    </row>
    <row r="164" spans="1:27" ht="15.75" customHeight="1" x14ac:dyDescent="0.15">
      <c r="A164" s="12"/>
      <c r="B164" s="12"/>
      <c r="C164" s="26"/>
      <c r="D164" s="26"/>
      <c r="E164" s="26"/>
      <c r="F164" s="26"/>
      <c r="G164" s="26"/>
      <c r="H164" s="26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26"/>
      <c r="AA164" s="26"/>
    </row>
    <row r="165" spans="1:27" ht="15.75" customHeight="1" x14ac:dyDescent="0.15">
      <c r="A165" s="12"/>
      <c r="B165" s="12"/>
      <c r="C165" s="26"/>
      <c r="D165" s="26"/>
      <c r="E165" s="26"/>
      <c r="F165" s="26"/>
      <c r="G165" s="26"/>
      <c r="H165" s="26"/>
      <c r="I165" s="3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20.100000000000001" customHeight="1" x14ac:dyDescent="0.15">
      <c r="A166" s="12"/>
      <c r="B166" s="12"/>
      <c r="C166" s="129" t="s">
        <v>22</v>
      </c>
      <c r="D166" s="130"/>
      <c r="E166" s="130"/>
      <c r="F166" s="130"/>
      <c r="G166" s="130"/>
      <c r="H166" s="171"/>
    </row>
    <row r="167" spans="1:27" ht="20.100000000000001" customHeight="1" x14ac:dyDescent="0.15">
      <c r="A167" s="12"/>
      <c r="B167" s="12"/>
      <c r="C167" s="22"/>
      <c r="D167" s="23"/>
      <c r="E167" s="23"/>
      <c r="F167" s="23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5"/>
      <c r="AA167" s="26"/>
    </row>
    <row r="168" spans="1:27" ht="15.75" hidden="1" customHeight="1" x14ac:dyDescent="0.15">
      <c r="A168" s="12"/>
      <c r="B168" s="12"/>
      <c r="C168" s="22"/>
      <c r="D168" s="23"/>
      <c r="E168" s="23"/>
      <c r="F168" s="23"/>
      <c r="G168" s="23"/>
      <c r="H168" s="23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7"/>
      <c r="AA168" s="26"/>
    </row>
    <row r="169" spans="1:27" ht="20.100000000000001" customHeight="1" x14ac:dyDescent="0.15">
      <c r="A169" s="12">
        <f>IF(TRIM($I169)="", 1001, 0)</f>
        <v>1001</v>
      </c>
      <c r="B169" s="12"/>
      <c r="C169" s="28"/>
      <c r="D169" s="29">
        <f>D167+1</f>
        <v>1</v>
      </c>
      <c r="E169" s="9" t="s">
        <v>49</v>
      </c>
      <c r="I169" s="164"/>
      <c r="J169" s="165"/>
      <c r="K169" s="165"/>
      <c r="L169" s="165"/>
      <c r="M169" s="165"/>
      <c r="N169" s="26" t="s">
        <v>31</v>
      </c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7"/>
      <c r="AA169" s="26"/>
    </row>
    <row r="170" spans="1:27" ht="20.100000000000001" customHeight="1" x14ac:dyDescent="0.15">
      <c r="A170" s="12"/>
      <c r="B170" s="12"/>
      <c r="C170" s="28"/>
      <c r="D170" s="29"/>
      <c r="E170" s="26"/>
      <c r="F170" s="26"/>
      <c r="G170" s="26"/>
      <c r="H170" s="26"/>
      <c r="I170" s="38"/>
      <c r="J170" s="166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27"/>
      <c r="AA170" s="26"/>
    </row>
    <row r="171" spans="1:27" ht="20.100000000000001" customHeight="1" x14ac:dyDescent="0.15">
      <c r="A171" s="12">
        <f>IF(TRIM($I171)="", 1001, 0)</f>
        <v>1001</v>
      </c>
      <c r="B171" s="12"/>
      <c r="C171" s="34"/>
      <c r="D171" s="29">
        <v>2</v>
      </c>
      <c r="E171" s="9" t="s">
        <v>296</v>
      </c>
      <c r="I171" s="164"/>
      <c r="J171" s="164"/>
      <c r="K171" s="164"/>
      <c r="L171" s="164"/>
      <c r="M171" s="164"/>
      <c r="N171" s="58" t="s">
        <v>295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6"/>
      <c r="AA171" s="37"/>
    </row>
    <row r="172" spans="1:27" ht="20.100000000000001" customHeight="1" x14ac:dyDescent="0.15">
      <c r="A172" s="12"/>
      <c r="B172" s="12"/>
      <c r="C172" s="34"/>
      <c r="D172" s="29"/>
      <c r="E172" s="26"/>
      <c r="F172" s="26"/>
      <c r="G172" s="26"/>
      <c r="H172" s="26"/>
      <c r="I172" s="59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6"/>
      <c r="AA172" s="37"/>
    </row>
    <row r="173" spans="1:27" ht="20.100000000000001" customHeight="1" x14ac:dyDescent="0.15">
      <c r="A173" s="12">
        <f>IF(TRIM($I173)="", 1001, 0)</f>
        <v>1001</v>
      </c>
      <c r="B173" s="12"/>
      <c r="C173" s="28"/>
      <c r="D173" s="29">
        <v>3</v>
      </c>
      <c r="E173" s="9" t="s">
        <v>51</v>
      </c>
      <c r="I173" s="164"/>
      <c r="J173" s="165"/>
      <c r="K173" s="165"/>
      <c r="L173" s="165"/>
      <c r="M173" s="165"/>
      <c r="N173" s="26" t="s">
        <v>50</v>
      </c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7"/>
      <c r="AA173" s="26"/>
    </row>
    <row r="174" spans="1:27" ht="45" customHeight="1" x14ac:dyDescent="0.15">
      <c r="A174" s="12"/>
      <c r="B174" s="12"/>
      <c r="C174" s="28"/>
      <c r="D174" s="29"/>
      <c r="E174" s="26"/>
      <c r="F174" s="26"/>
      <c r="G174" s="26"/>
      <c r="H174" s="26"/>
      <c r="I174" s="38"/>
      <c r="J174" s="168" t="s">
        <v>299</v>
      </c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27"/>
      <c r="AA174" s="26"/>
    </row>
    <row r="175" spans="1:27" ht="15" customHeight="1" x14ac:dyDescent="0.15">
      <c r="A175" s="60"/>
      <c r="B175" s="12"/>
      <c r="C175" s="22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2"/>
    </row>
    <row r="176" spans="1:27" ht="13.5" x14ac:dyDescent="0.15">
      <c r="A176" s="12"/>
      <c r="B176" s="12"/>
      <c r="C176" s="41"/>
      <c r="D176" s="42"/>
      <c r="E176" s="42"/>
      <c r="F176" s="42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4"/>
      <c r="AA176" s="26"/>
    </row>
    <row r="177" spans="1:27" ht="15.75" customHeight="1" x14ac:dyDescent="0.15">
      <c r="A177" s="12"/>
      <c r="B177" s="12"/>
      <c r="C177" s="26"/>
      <c r="D177" s="26"/>
      <c r="E177" s="26"/>
      <c r="F177" s="26"/>
      <c r="G177" s="26"/>
      <c r="H177" s="26"/>
      <c r="I177" s="26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5.75" customHeight="1" x14ac:dyDescent="0.15">
      <c r="A178" s="12"/>
      <c r="B178" s="12"/>
      <c r="C178" s="63"/>
      <c r="D178" s="63"/>
      <c r="E178" s="64"/>
      <c r="F178" s="64"/>
      <c r="G178" s="64"/>
      <c r="H178" s="63"/>
      <c r="I178" s="26"/>
    </row>
    <row r="179" spans="1:27" ht="20.100000000000001" customHeight="1" x14ac:dyDescent="0.15">
      <c r="A179" s="12"/>
      <c r="B179" s="12"/>
      <c r="C179" s="129" t="s">
        <v>23</v>
      </c>
      <c r="D179" s="130"/>
      <c r="E179" s="130"/>
      <c r="F179" s="130"/>
      <c r="G179" s="130"/>
      <c r="H179" s="130"/>
      <c r="I179" s="65"/>
      <c r="J179" s="66"/>
    </row>
    <row r="180" spans="1:27" ht="15.75" customHeight="1" x14ac:dyDescent="0.15">
      <c r="A180" s="12"/>
      <c r="B180" s="12"/>
      <c r="C180" s="67"/>
      <c r="D180" s="68"/>
      <c r="E180" s="68"/>
      <c r="F180" s="68"/>
      <c r="G180" s="68"/>
      <c r="H180" s="68"/>
      <c r="I180" s="68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70"/>
    </row>
    <row r="181" spans="1:27" ht="69.75" customHeight="1" x14ac:dyDescent="0.15">
      <c r="A181" s="12"/>
      <c r="B181" s="12"/>
      <c r="C181" s="22"/>
      <c r="D181" s="169" t="s">
        <v>307</v>
      </c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62"/>
    </row>
    <row r="182" spans="1:27" ht="20.100000000000001" customHeight="1" x14ac:dyDescent="0.15">
      <c r="A182" s="12">
        <f>IF(TRIM($I182)="", 1001, 0)</f>
        <v>1001</v>
      </c>
      <c r="B182" s="12"/>
      <c r="C182" s="22"/>
      <c r="D182" s="157" t="s">
        <v>52</v>
      </c>
      <c r="E182" s="71" t="s">
        <v>53</v>
      </c>
      <c r="F182" s="72"/>
      <c r="G182" s="73"/>
      <c r="H182" s="74"/>
      <c r="I182" s="154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6"/>
      <c r="Z182" s="62"/>
    </row>
    <row r="183" spans="1:27" ht="20.100000000000001" customHeight="1" x14ac:dyDescent="0.15">
      <c r="A183" s="12">
        <f>IF(OR(AND(TRIM($I182)="",TRIM($I183)&lt;&gt;""),AND(TRIM($I182)&lt;&gt;"",TRIM($I183)=""),AND(TRIM($I183)&lt;&gt;"",COUNTIF(大小分類,$I182&amp;$I183)&lt;1)), 1001, 0)</f>
        <v>0</v>
      </c>
      <c r="B183" s="12"/>
      <c r="C183" s="28"/>
      <c r="D183" s="158"/>
      <c r="E183" s="75" t="s">
        <v>54</v>
      </c>
      <c r="F183" s="76"/>
      <c r="G183" s="77"/>
      <c r="H183" s="78"/>
      <c r="I183" s="145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7"/>
      <c r="Z183" s="27"/>
      <c r="AA183" s="26"/>
    </row>
    <row r="184" spans="1:27" ht="30" customHeight="1" x14ac:dyDescent="0.15">
      <c r="A184" s="12">
        <f>IF(AND(TRIM($I183)&lt;&gt;"", TRIM($I184)=""), 1001, 0)</f>
        <v>0</v>
      </c>
      <c r="B184" s="12"/>
      <c r="C184" s="28"/>
      <c r="D184" s="158"/>
      <c r="E184" s="160" t="s">
        <v>59</v>
      </c>
      <c r="F184" s="161"/>
      <c r="G184" s="161"/>
      <c r="H184" s="162"/>
      <c r="I184" s="148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50"/>
      <c r="Z184" s="27"/>
      <c r="AA184" s="26"/>
    </row>
    <row r="185" spans="1:27" ht="30" customHeight="1" x14ac:dyDescent="0.15">
      <c r="A185" s="12"/>
      <c r="B185" s="12"/>
      <c r="C185" s="28"/>
      <c r="D185" s="158"/>
      <c r="E185" s="160" t="s">
        <v>294</v>
      </c>
      <c r="F185" s="161"/>
      <c r="G185" s="161"/>
      <c r="H185" s="162"/>
      <c r="I185" s="148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50"/>
      <c r="Z185" s="27"/>
      <c r="AA185" s="26"/>
    </row>
    <row r="186" spans="1:27" ht="30" customHeight="1" x14ac:dyDescent="0.15">
      <c r="A186" s="12"/>
      <c r="B186" s="12"/>
      <c r="C186" s="28"/>
      <c r="D186" s="158"/>
      <c r="E186" s="75" t="s">
        <v>60</v>
      </c>
      <c r="F186" s="79"/>
      <c r="G186" s="79"/>
      <c r="H186" s="79"/>
      <c r="I186" s="151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3"/>
      <c r="Z186" s="27"/>
      <c r="AA186" s="26"/>
    </row>
    <row r="187" spans="1:27" ht="20.100000000000001" customHeight="1" x14ac:dyDescent="0.15">
      <c r="A187" s="12"/>
      <c r="B187" s="12"/>
      <c r="C187" s="22"/>
      <c r="D187" s="157" t="s">
        <v>55</v>
      </c>
      <c r="E187" s="71" t="s">
        <v>53</v>
      </c>
      <c r="F187" s="72"/>
      <c r="G187" s="73"/>
      <c r="H187" s="74"/>
      <c r="I187" s="154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6"/>
      <c r="Z187" s="62"/>
    </row>
    <row r="188" spans="1:27" ht="20.100000000000001" customHeight="1" x14ac:dyDescent="0.15">
      <c r="A188" s="12">
        <f>IF(OR(AND(TRIM($I187)="",TRIM($I188)&lt;&gt;""),AND(TRIM($I187)&lt;&gt;"",TRIM($I188)=""),AND(TRIM($I188)&lt;&gt;"",COUNTIF(大小分類,$I187&amp;$I188)&lt;1)), 1001, 0)</f>
        <v>0</v>
      </c>
      <c r="B188" s="12"/>
      <c r="C188" s="28"/>
      <c r="D188" s="158"/>
      <c r="E188" s="75" t="s">
        <v>54</v>
      </c>
      <c r="F188" s="76"/>
      <c r="G188" s="77"/>
      <c r="H188" s="78"/>
      <c r="I188" s="145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7"/>
      <c r="Z188" s="27"/>
      <c r="AA188" s="26"/>
    </row>
    <row r="189" spans="1:27" ht="30" customHeight="1" x14ac:dyDescent="0.15">
      <c r="A189" s="12">
        <f>IF(AND(TRIM($I188)&lt;&gt;"", TRIM($I189)=""), 1001, 0)</f>
        <v>0</v>
      </c>
      <c r="B189" s="12"/>
      <c r="C189" s="28"/>
      <c r="D189" s="158"/>
      <c r="E189" s="160" t="s">
        <v>59</v>
      </c>
      <c r="F189" s="161"/>
      <c r="G189" s="161"/>
      <c r="H189" s="162"/>
      <c r="I189" s="148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50"/>
      <c r="Z189" s="27"/>
      <c r="AA189" s="26"/>
    </row>
    <row r="190" spans="1:27" ht="30" customHeight="1" x14ac:dyDescent="0.15">
      <c r="A190" s="12"/>
      <c r="B190" s="12"/>
      <c r="C190" s="28"/>
      <c r="D190" s="158"/>
      <c r="E190" s="160" t="s">
        <v>294</v>
      </c>
      <c r="F190" s="161"/>
      <c r="G190" s="161"/>
      <c r="H190" s="162"/>
      <c r="I190" s="148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50"/>
      <c r="Z190" s="27"/>
      <c r="AA190" s="26"/>
    </row>
    <row r="191" spans="1:27" ht="30" customHeight="1" x14ac:dyDescent="0.15">
      <c r="A191" s="12"/>
      <c r="B191" s="12"/>
      <c r="C191" s="28"/>
      <c r="D191" s="158"/>
      <c r="E191" s="75" t="s">
        <v>60</v>
      </c>
      <c r="F191" s="79"/>
      <c r="G191" s="79"/>
      <c r="H191" s="79"/>
      <c r="I191" s="151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3"/>
      <c r="Z191" s="80"/>
      <c r="AA191" s="26"/>
    </row>
    <row r="192" spans="1:27" ht="20.100000000000001" customHeight="1" x14ac:dyDescent="0.15">
      <c r="A192" s="12"/>
      <c r="B192" s="12"/>
      <c r="C192" s="22"/>
      <c r="D192" s="157" t="s">
        <v>56</v>
      </c>
      <c r="E192" s="71" t="s">
        <v>53</v>
      </c>
      <c r="F192" s="72"/>
      <c r="G192" s="73"/>
      <c r="H192" s="74"/>
      <c r="I192" s="154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6"/>
      <c r="Z192" s="81"/>
    </row>
    <row r="193" spans="1:27" ht="20.100000000000001" customHeight="1" x14ac:dyDescent="0.15">
      <c r="A193" s="12">
        <f>IF(OR(AND(TRIM($I192)="",TRIM($I193)&lt;&gt;""),AND(TRIM($I192)&lt;&gt;"",TRIM($I193)=""),AND(TRIM($I193)&lt;&gt;"",COUNTIF(大小分類,$I192&amp;$I193)&lt;1)), 1001, 0)</f>
        <v>0</v>
      </c>
      <c r="B193" s="12"/>
      <c r="C193" s="28"/>
      <c r="D193" s="158"/>
      <c r="E193" s="75" t="s">
        <v>54</v>
      </c>
      <c r="F193" s="76"/>
      <c r="G193" s="77"/>
      <c r="H193" s="78"/>
      <c r="I193" s="145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7"/>
      <c r="Z193" s="80"/>
      <c r="AA193" s="26"/>
    </row>
    <row r="194" spans="1:27" ht="30" customHeight="1" x14ac:dyDescent="0.15">
      <c r="A194" s="12">
        <f>IF(AND(TRIM($I193)&lt;&gt;"", TRIM($I194)=""), 1001, 0)</f>
        <v>0</v>
      </c>
      <c r="B194" s="12"/>
      <c r="C194" s="28"/>
      <c r="D194" s="158"/>
      <c r="E194" s="160" t="s">
        <v>59</v>
      </c>
      <c r="F194" s="161"/>
      <c r="G194" s="161"/>
      <c r="H194" s="162"/>
      <c r="I194" s="148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50"/>
      <c r="Z194" s="80"/>
      <c r="AA194" s="26"/>
    </row>
    <row r="195" spans="1:27" ht="30" customHeight="1" x14ac:dyDescent="0.15">
      <c r="A195" s="12"/>
      <c r="B195" s="12"/>
      <c r="C195" s="28"/>
      <c r="D195" s="158"/>
      <c r="E195" s="160" t="s">
        <v>294</v>
      </c>
      <c r="F195" s="161"/>
      <c r="G195" s="161"/>
      <c r="H195" s="162"/>
      <c r="I195" s="148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50"/>
      <c r="Z195" s="80"/>
      <c r="AA195" s="26"/>
    </row>
    <row r="196" spans="1:27" ht="30" customHeight="1" x14ac:dyDescent="0.15">
      <c r="A196" s="12"/>
      <c r="B196" s="12"/>
      <c r="C196" s="28"/>
      <c r="D196" s="158"/>
      <c r="E196" s="75" t="s">
        <v>60</v>
      </c>
      <c r="F196" s="79"/>
      <c r="G196" s="79"/>
      <c r="H196" s="79"/>
      <c r="I196" s="151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3"/>
      <c r="Z196" s="80"/>
      <c r="AA196" s="26"/>
    </row>
    <row r="197" spans="1:27" ht="20.100000000000001" customHeight="1" x14ac:dyDescent="0.15">
      <c r="A197" s="12"/>
      <c r="B197" s="12"/>
      <c r="C197" s="22"/>
      <c r="D197" s="157" t="s">
        <v>57</v>
      </c>
      <c r="E197" s="71" t="s">
        <v>53</v>
      </c>
      <c r="F197" s="72"/>
      <c r="G197" s="73"/>
      <c r="H197" s="74"/>
      <c r="I197" s="154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6"/>
      <c r="Z197" s="81"/>
    </row>
    <row r="198" spans="1:27" ht="20.100000000000001" customHeight="1" x14ac:dyDescent="0.15">
      <c r="A198" s="12">
        <f>IF(OR(AND(TRIM($I197)="",TRIM($I198)&lt;&gt;""),AND(TRIM($I197)&lt;&gt;"",TRIM($I198)=""),AND(TRIM($I198)&lt;&gt;"",COUNTIF(大小分類,$I197&amp;$I198)&lt;1)), 1001, 0)</f>
        <v>0</v>
      </c>
      <c r="B198" s="12"/>
      <c r="C198" s="28"/>
      <c r="D198" s="158"/>
      <c r="E198" s="75" t="s">
        <v>54</v>
      </c>
      <c r="F198" s="76"/>
      <c r="G198" s="77"/>
      <c r="H198" s="78"/>
      <c r="I198" s="145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7"/>
      <c r="Z198" s="80"/>
      <c r="AA198" s="26"/>
    </row>
    <row r="199" spans="1:27" ht="30" customHeight="1" x14ac:dyDescent="0.15">
      <c r="A199" s="12">
        <f>IF(AND(TRIM($I198)&lt;&gt;"", TRIM($I199)=""), 1001, 0)</f>
        <v>0</v>
      </c>
      <c r="B199" s="12"/>
      <c r="C199" s="28"/>
      <c r="D199" s="158"/>
      <c r="E199" s="160" t="s">
        <v>59</v>
      </c>
      <c r="F199" s="161"/>
      <c r="G199" s="161"/>
      <c r="H199" s="162"/>
      <c r="I199" s="148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50"/>
      <c r="Z199" s="80"/>
      <c r="AA199" s="26"/>
    </row>
    <row r="200" spans="1:27" ht="30" customHeight="1" x14ac:dyDescent="0.15">
      <c r="A200" s="12"/>
      <c r="B200" s="12"/>
      <c r="C200" s="28"/>
      <c r="D200" s="158"/>
      <c r="E200" s="160" t="s">
        <v>294</v>
      </c>
      <c r="F200" s="161"/>
      <c r="G200" s="161"/>
      <c r="H200" s="162"/>
      <c r="I200" s="148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50"/>
      <c r="Z200" s="80"/>
      <c r="AA200" s="26"/>
    </row>
    <row r="201" spans="1:27" ht="30" customHeight="1" x14ac:dyDescent="0.15">
      <c r="A201" s="12"/>
      <c r="B201" s="12"/>
      <c r="C201" s="28"/>
      <c r="D201" s="158"/>
      <c r="E201" s="75" t="s">
        <v>60</v>
      </c>
      <c r="F201" s="79"/>
      <c r="G201" s="79"/>
      <c r="H201" s="79"/>
      <c r="I201" s="151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3"/>
      <c r="Z201" s="80"/>
      <c r="AA201" s="26"/>
    </row>
    <row r="202" spans="1:27" ht="20.100000000000001" customHeight="1" x14ac:dyDescent="0.15">
      <c r="A202" s="12"/>
      <c r="B202" s="12"/>
      <c r="C202" s="22"/>
      <c r="D202" s="157" t="s">
        <v>58</v>
      </c>
      <c r="E202" s="71" t="s">
        <v>53</v>
      </c>
      <c r="F202" s="72"/>
      <c r="G202" s="73"/>
      <c r="H202" s="74"/>
      <c r="I202" s="154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6"/>
      <c r="Z202" s="81"/>
    </row>
    <row r="203" spans="1:27" ht="20.100000000000001" customHeight="1" x14ac:dyDescent="0.15">
      <c r="A203" s="12">
        <f>IF(OR(AND(TRIM($I202)="",TRIM($I203)&lt;&gt;""),AND(TRIM($I202)&lt;&gt;"",TRIM($I203)=""),AND(TRIM($I203)&lt;&gt;"",COUNTIF(大小分類,$I202&amp;$I203)&lt;1)), 1001, 0)</f>
        <v>0</v>
      </c>
      <c r="B203" s="12"/>
      <c r="C203" s="28"/>
      <c r="D203" s="158"/>
      <c r="E203" s="75" t="s">
        <v>54</v>
      </c>
      <c r="F203" s="76"/>
      <c r="G203" s="77"/>
      <c r="H203" s="78"/>
      <c r="I203" s="145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7"/>
      <c r="Z203" s="80"/>
      <c r="AA203" s="26"/>
    </row>
    <row r="204" spans="1:27" ht="30" customHeight="1" x14ac:dyDescent="0.15">
      <c r="A204" s="12">
        <f>IF(AND(TRIM($I203)&lt;&gt;"", TRIM($I204)=""), 1001, 0)</f>
        <v>0</v>
      </c>
      <c r="B204" s="12"/>
      <c r="C204" s="28"/>
      <c r="D204" s="158"/>
      <c r="E204" s="160" t="s">
        <v>59</v>
      </c>
      <c r="F204" s="161"/>
      <c r="G204" s="161"/>
      <c r="H204" s="162"/>
      <c r="I204" s="148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50"/>
      <c r="Z204" s="80"/>
      <c r="AA204" s="26"/>
    </row>
    <row r="205" spans="1:27" ht="30" customHeight="1" x14ac:dyDescent="0.15">
      <c r="A205" s="12"/>
      <c r="B205" s="12"/>
      <c r="C205" s="28"/>
      <c r="D205" s="158"/>
      <c r="E205" s="160" t="s">
        <v>294</v>
      </c>
      <c r="F205" s="161"/>
      <c r="G205" s="161"/>
      <c r="H205" s="162"/>
      <c r="I205" s="148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50"/>
      <c r="Z205" s="80"/>
      <c r="AA205" s="26"/>
    </row>
    <row r="206" spans="1:27" ht="30" customHeight="1" x14ac:dyDescent="0.15">
      <c r="A206" s="12"/>
      <c r="B206" s="12"/>
      <c r="C206" s="28"/>
      <c r="D206" s="158"/>
      <c r="E206" s="75" t="s">
        <v>60</v>
      </c>
      <c r="F206" s="79"/>
      <c r="G206" s="79"/>
      <c r="H206" s="79"/>
      <c r="I206" s="151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3"/>
      <c r="Z206" s="80"/>
      <c r="AA206" s="26"/>
    </row>
    <row r="207" spans="1:27" ht="20.100000000000001" customHeight="1" x14ac:dyDescent="0.15">
      <c r="A207" s="12"/>
      <c r="B207" s="12"/>
      <c r="C207" s="22"/>
      <c r="D207" s="157" t="s">
        <v>284</v>
      </c>
      <c r="E207" s="71" t="s">
        <v>53</v>
      </c>
      <c r="F207" s="72"/>
      <c r="G207" s="73"/>
      <c r="H207" s="74"/>
      <c r="I207" s="154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6"/>
      <c r="Z207" s="81"/>
    </row>
    <row r="208" spans="1:27" ht="20.100000000000001" customHeight="1" x14ac:dyDescent="0.15">
      <c r="A208" s="12">
        <f>IF(OR(AND(TRIM($I207)="",TRIM($I208)&lt;&gt;""),AND(TRIM($I207)&lt;&gt;"",TRIM($I208)=""),AND(TRIM($I208)&lt;&gt;"",COUNTIF(大小分類,$I207&amp;$I208)&lt;1)), 1001, 0)</f>
        <v>0</v>
      </c>
      <c r="B208" s="12"/>
      <c r="C208" s="28"/>
      <c r="D208" s="158"/>
      <c r="E208" s="75" t="s">
        <v>54</v>
      </c>
      <c r="F208" s="76"/>
      <c r="G208" s="77"/>
      <c r="H208" s="78"/>
      <c r="I208" s="145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7"/>
      <c r="Z208" s="80"/>
      <c r="AA208" s="26"/>
    </row>
    <row r="209" spans="1:27" ht="30" customHeight="1" x14ac:dyDescent="0.15">
      <c r="A209" s="12">
        <f>IF(AND(TRIM($I208)&lt;&gt;"", TRIM($I209)=""), 1001, 0)</f>
        <v>0</v>
      </c>
      <c r="B209" s="12"/>
      <c r="C209" s="28"/>
      <c r="D209" s="158"/>
      <c r="E209" s="160" t="s">
        <v>59</v>
      </c>
      <c r="F209" s="161"/>
      <c r="G209" s="161"/>
      <c r="H209" s="162"/>
      <c r="I209" s="148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50"/>
      <c r="Z209" s="80"/>
      <c r="AA209" s="26"/>
    </row>
    <row r="210" spans="1:27" ht="30" customHeight="1" x14ac:dyDescent="0.15">
      <c r="A210" s="12"/>
      <c r="B210" s="12"/>
      <c r="C210" s="28"/>
      <c r="D210" s="158"/>
      <c r="E210" s="160" t="s">
        <v>294</v>
      </c>
      <c r="F210" s="161"/>
      <c r="G210" s="161"/>
      <c r="H210" s="162"/>
      <c r="I210" s="148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50"/>
      <c r="Z210" s="80"/>
      <c r="AA210" s="26"/>
    </row>
    <row r="211" spans="1:27" ht="30" customHeight="1" x14ac:dyDescent="0.15">
      <c r="A211" s="12"/>
      <c r="B211" s="12"/>
      <c r="C211" s="28"/>
      <c r="D211" s="158"/>
      <c r="E211" s="75" t="s">
        <v>60</v>
      </c>
      <c r="F211" s="79"/>
      <c r="G211" s="79"/>
      <c r="H211" s="79"/>
      <c r="I211" s="151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3"/>
      <c r="Z211" s="80"/>
      <c r="AA211" s="26"/>
    </row>
    <row r="212" spans="1:27" ht="20.100000000000001" customHeight="1" x14ac:dyDescent="0.15">
      <c r="A212" s="12"/>
      <c r="B212" s="12"/>
      <c r="C212" s="22"/>
      <c r="D212" s="157" t="s">
        <v>285</v>
      </c>
      <c r="E212" s="71" t="s">
        <v>53</v>
      </c>
      <c r="F212" s="72"/>
      <c r="G212" s="73"/>
      <c r="H212" s="74"/>
      <c r="I212" s="154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6"/>
      <c r="Z212" s="81"/>
    </row>
    <row r="213" spans="1:27" ht="20.100000000000001" customHeight="1" x14ac:dyDescent="0.15">
      <c r="A213" s="12">
        <f>IF(OR(AND(TRIM($I212)="",TRIM($I213)&lt;&gt;""),AND(TRIM($I212)&lt;&gt;"",TRIM($I213)=""),AND(TRIM($I213)&lt;&gt;"",COUNTIF(大小分類,$I212&amp;$I213)&lt;1)), 1001, 0)</f>
        <v>0</v>
      </c>
      <c r="B213" s="12"/>
      <c r="C213" s="28"/>
      <c r="D213" s="158"/>
      <c r="E213" s="75" t="s">
        <v>54</v>
      </c>
      <c r="F213" s="76"/>
      <c r="G213" s="77"/>
      <c r="H213" s="78"/>
      <c r="I213" s="145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7"/>
      <c r="Z213" s="80"/>
      <c r="AA213" s="26"/>
    </row>
    <row r="214" spans="1:27" ht="30" customHeight="1" x14ac:dyDescent="0.15">
      <c r="A214" s="12">
        <f>IF(AND(TRIM($I213)&lt;&gt;"", TRIM($I214)=""), 1001, 0)</f>
        <v>0</v>
      </c>
      <c r="B214" s="12"/>
      <c r="C214" s="28"/>
      <c r="D214" s="158"/>
      <c r="E214" s="160" t="s">
        <v>59</v>
      </c>
      <c r="F214" s="161"/>
      <c r="G214" s="161"/>
      <c r="H214" s="162"/>
      <c r="I214" s="148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50"/>
      <c r="Z214" s="80"/>
      <c r="AA214" s="26"/>
    </row>
    <row r="215" spans="1:27" ht="30" customHeight="1" x14ac:dyDescent="0.15">
      <c r="A215" s="12"/>
      <c r="B215" s="12"/>
      <c r="C215" s="28"/>
      <c r="D215" s="158"/>
      <c r="E215" s="160" t="s">
        <v>294</v>
      </c>
      <c r="F215" s="161"/>
      <c r="G215" s="161"/>
      <c r="H215" s="162"/>
      <c r="I215" s="148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50"/>
      <c r="Z215" s="80"/>
      <c r="AA215" s="26"/>
    </row>
    <row r="216" spans="1:27" ht="30" customHeight="1" x14ac:dyDescent="0.15">
      <c r="A216" s="12"/>
      <c r="B216" s="12"/>
      <c r="C216" s="28"/>
      <c r="D216" s="158"/>
      <c r="E216" s="75" t="s">
        <v>60</v>
      </c>
      <c r="F216" s="79"/>
      <c r="G216" s="79"/>
      <c r="H216" s="79"/>
      <c r="I216" s="151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3"/>
      <c r="Z216" s="80"/>
      <c r="AA216" s="26"/>
    </row>
    <row r="217" spans="1:27" ht="20.100000000000001" customHeight="1" x14ac:dyDescent="0.15">
      <c r="A217" s="12"/>
      <c r="B217" s="12"/>
      <c r="C217" s="22"/>
      <c r="D217" s="157" t="s">
        <v>286</v>
      </c>
      <c r="E217" s="71" t="s">
        <v>53</v>
      </c>
      <c r="F217" s="72"/>
      <c r="G217" s="73"/>
      <c r="H217" s="74"/>
      <c r="I217" s="154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6"/>
      <c r="Z217" s="81"/>
    </row>
    <row r="218" spans="1:27" ht="20.100000000000001" customHeight="1" x14ac:dyDescent="0.15">
      <c r="A218" s="12">
        <f>IF(OR(AND(TRIM($I217)="",TRIM($I218)&lt;&gt;""),AND(TRIM($I217)&lt;&gt;"",TRIM($I218)=""),AND(TRIM($I218)&lt;&gt;"",COUNTIF(大小分類,$I217&amp;$I218)&lt;1)), 1001, 0)</f>
        <v>0</v>
      </c>
      <c r="B218" s="12"/>
      <c r="C218" s="28"/>
      <c r="D218" s="158"/>
      <c r="E218" s="75" t="s">
        <v>54</v>
      </c>
      <c r="F218" s="76"/>
      <c r="G218" s="77"/>
      <c r="H218" s="78"/>
      <c r="I218" s="145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7"/>
      <c r="Z218" s="80"/>
      <c r="AA218" s="26"/>
    </row>
    <row r="219" spans="1:27" ht="30" customHeight="1" x14ac:dyDescent="0.15">
      <c r="A219" s="12">
        <f>IF(AND(TRIM($I218)&lt;&gt;"", TRIM($I219)=""), 1001, 0)</f>
        <v>0</v>
      </c>
      <c r="B219" s="12"/>
      <c r="C219" s="28"/>
      <c r="D219" s="158"/>
      <c r="E219" s="160" t="s">
        <v>59</v>
      </c>
      <c r="F219" s="161"/>
      <c r="G219" s="161"/>
      <c r="H219" s="162"/>
      <c r="I219" s="148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50"/>
      <c r="Z219" s="80"/>
      <c r="AA219" s="26"/>
    </row>
    <row r="220" spans="1:27" ht="30" customHeight="1" x14ac:dyDescent="0.15">
      <c r="A220" s="12"/>
      <c r="B220" s="12"/>
      <c r="C220" s="28"/>
      <c r="D220" s="158"/>
      <c r="E220" s="160" t="s">
        <v>294</v>
      </c>
      <c r="F220" s="161"/>
      <c r="G220" s="161"/>
      <c r="H220" s="162"/>
      <c r="I220" s="148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50"/>
      <c r="Z220" s="80"/>
      <c r="AA220" s="26"/>
    </row>
    <row r="221" spans="1:27" ht="30" customHeight="1" x14ac:dyDescent="0.15">
      <c r="A221" s="12"/>
      <c r="B221" s="12"/>
      <c r="C221" s="28"/>
      <c r="D221" s="158"/>
      <c r="E221" s="75" t="s">
        <v>60</v>
      </c>
      <c r="F221" s="79"/>
      <c r="G221" s="79"/>
      <c r="H221" s="79"/>
      <c r="I221" s="151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3"/>
      <c r="Z221" s="80"/>
      <c r="AA221" s="26"/>
    </row>
    <row r="222" spans="1:27" ht="20.100000000000001" customHeight="1" x14ac:dyDescent="0.15">
      <c r="A222" s="12"/>
      <c r="B222" s="12"/>
      <c r="C222" s="22"/>
      <c r="D222" s="157" t="s">
        <v>287</v>
      </c>
      <c r="E222" s="71" t="s">
        <v>53</v>
      </c>
      <c r="F222" s="72"/>
      <c r="G222" s="73"/>
      <c r="H222" s="74"/>
      <c r="I222" s="154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6"/>
      <c r="Z222" s="81"/>
    </row>
    <row r="223" spans="1:27" ht="20.100000000000001" customHeight="1" x14ac:dyDescent="0.15">
      <c r="A223" s="12">
        <f>IF(OR(AND(TRIM($I222)="",TRIM($I223)&lt;&gt;""),AND(TRIM($I222)&lt;&gt;"",TRIM($I223)=""),AND(TRIM($I223)&lt;&gt;"",COUNTIF(大小分類,$I222&amp;$I223)&lt;1)), 1001, 0)</f>
        <v>0</v>
      </c>
      <c r="B223" s="12"/>
      <c r="C223" s="28"/>
      <c r="D223" s="158"/>
      <c r="E223" s="75" t="s">
        <v>54</v>
      </c>
      <c r="F223" s="76"/>
      <c r="G223" s="77"/>
      <c r="H223" s="78"/>
      <c r="I223" s="145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7"/>
      <c r="Z223" s="80"/>
      <c r="AA223" s="26"/>
    </row>
    <row r="224" spans="1:27" ht="30" customHeight="1" x14ac:dyDescent="0.15">
      <c r="A224" s="12">
        <f>IF(AND(TRIM($I223)&lt;&gt;"", TRIM($I224)=""), 1001, 0)</f>
        <v>0</v>
      </c>
      <c r="B224" s="12"/>
      <c r="C224" s="28"/>
      <c r="D224" s="158"/>
      <c r="E224" s="160" t="s">
        <v>59</v>
      </c>
      <c r="F224" s="161"/>
      <c r="G224" s="161"/>
      <c r="H224" s="162"/>
      <c r="I224" s="148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50"/>
      <c r="Z224" s="80"/>
      <c r="AA224" s="26"/>
    </row>
    <row r="225" spans="1:27" ht="30" customHeight="1" x14ac:dyDescent="0.15">
      <c r="A225" s="12"/>
      <c r="B225" s="12"/>
      <c r="C225" s="28"/>
      <c r="D225" s="158"/>
      <c r="E225" s="160" t="s">
        <v>294</v>
      </c>
      <c r="F225" s="161"/>
      <c r="G225" s="161"/>
      <c r="H225" s="162"/>
      <c r="I225" s="148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50"/>
      <c r="Z225" s="80"/>
      <c r="AA225" s="26"/>
    </row>
    <row r="226" spans="1:27" ht="30" customHeight="1" x14ac:dyDescent="0.15">
      <c r="A226" s="12"/>
      <c r="B226" s="12"/>
      <c r="C226" s="28"/>
      <c r="D226" s="158"/>
      <c r="E226" s="75" t="s">
        <v>60</v>
      </c>
      <c r="F226" s="79"/>
      <c r="G226" s="79"/>
      <c r="H226" s="79"/>
      <c r="I226" s="151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3"/>
      <c r="Z226" s="80"/>
      <c r="AA226" s="26"/>
    </row>
    <row r="227" spans="1:27" ht="20.100000000000001" customHeight="1" x14ac:dyDescent="0.15">
      <c r="A227" s="12"/>
      <c r="B227" s="12"/>
      <c r="C227" s="22"/>
      <c r="D227" s="157" t="s">
        <v>288</v>
      </c>
      <c r="E227" s="71" t="s">
        <v>53</v>
      </c>
      <c r="F227" s="72"/>
      <c r="G227" s="73"/>
      <c r="H227" s="74"/>
      <c r="I227" s="154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6"/>
      <c r="Z227" s="81"/>
    </row>
    <row r="228" spans="1:27" ht="20.100000000000001" customHeight="1" x14ac:dyDescent="0.15">
      <c r="A228" s="12">
        <f>IF(OR(AND(TRIM($I227)="",TRIM($I228)&lt;&gt;""),AND(TRIM($I227)&lt;&gt;"",TRIM($I228)=""),AND(TRIM($I228)&lt;&gt;"",COUNTIF(大小分類,$I227&amp;$I228)&lt;1)), 1001, 0)</f>
        <v>0</v>
      </c>
      <c r="B228" s="12"/>
      <c r="C228" s="28"/>
      <c r="D228" s="158"/>
      <c r="E228" s="75" t="s">
        <v>54</v>
      </c>
      <c r="F228" s="76"/>
      <c r="G228" s="77"/>
      <c r="H228" s="78"/>
      <c r="I228" s="145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7"/>
      <c r="Z228" s="80"/>
      <c r="AA228" s="26"/>
    </row>
    <row r="229" spans="1:27" ht="30" customHeight="1" x14ac:dyDescent="0.15">
      <c r="A229" s="12">
        <f>IF(AND(TRIM($I228)&lt;&gt;"", TRIM($I229)=""), 1001, 0)</f>
        <v>0</v>
      </c>
      <c r="B229" s="12"/>
      <c r="C229" s="28"/>
      <c r="D229" s="158"/>
      <c r="E229" s="160" t="s">
        <v>59</v>
      </c>
      <c r="F229" s="161"/>
      <c r="G229" s="161"/>
      <c r="H229" s="162"/>
      <c r="I229" s="148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50"/>
      <c r="Z229" s="80"/>
      <c r="AA229" s="26"/>
    </row>
    <row r="230" spans="1:27" ht="30" customHeight="1" x14ac:dyDescent="0.15">
      <c r="A230" s="12"/>
      <c r="B230" s="12"/>
      <c r="C230" s="28"/>
      <c r="D230" s="158"/>
      <c r="E230" s="160" t="s">
        <v>294</v>
      </c>
      <c r="F230" s="161"/>
      <c r="G230" s="161"/>
      <c r="H230" s="162"/>
      <c r="I230" s="148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50"/>
      <c r="Z230" s="80"/>
      <c r="AA230" s="26"/>
    </row>
    <row r="231" spans="1:27" ht="30" customHeight="1" x14ac:dyDescent="0.15">
      <c r="A231" s="12"/>
      <c r="B231" s="12"/>
      <c r="C231" s="28"/>
      <c r="D231" s="159"/>
      <c r="E231" s="82" t="s">
        <v>60</v>
      </c>
      <c r="F231" s="83"/>
      <c r="G231" s="83"/>
      <c r="H231" s="83"/>
      <c r="I231" s="151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3"/>
      <c r="Z231" s="80"/>
      <c r="AA231" s="26"/>
    </row>
    <row r="232" spans="1:27" ht="15.75" customHeight="1" x14ac:dyDescent="0.15">
      <c r="B232" s="62"/>
      <c r="Z232" s="62"/>
    </row>
    <row r="233" spans="1:27" ht="15.75" customHeight="1" x14ac:dyDescent="0.15">
      <c r="B233" s="62"/>
      <c r="C233" s="84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85"/>
    </row>
    <row r="236" spans="1:27" ht="20.100000000000001" customHeight="1" x14ac:dyDescent="0.15">
      <c r="A236" s="12"/>
      <c r="B236" s="12"/>
      <c r="C236" s="129" t="s">
        <v>289</v>
      </c>
      <c r="D236" s="130"/>
      <c r="E236" s="130"/>
      <c r="F236" s="130"/>
      <c r="G236" s="130"/>
      <c r="H236" s="130"/>
      <c r="I236" s="65"/>
      <c r="J236" s="66"/>
    </row>
    <row r="237" spans="1:27" ht="15.75" customHeight="1" x14ac:dyDescent="0.15">
      <c r="A237" s="12"/>
      <c r="B237" s="12"/>
      <c r="C237" s="67"/>
      <c r="D237" s="68"/>
      <c r="E237" s="68"/>
      <c r="F237" s="68"/>
      <c r="G237" s="68"/>
      <c r="H237" s="68"/>
      <c r="I237" s="68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70"/>
    </row>
    <row r="238" spans="1:27" ht="30" customHeight="1" x14ac:dyDescent="0.15">
      <c r="A238" s="12"/>
      <c r="B238" s="12"/>
      <c r="C238" s="22"/>
      <c r="D238" s="131" t="s">
        <v>298</v>
      </c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62"/>
    </row>
    <row r="239" spans="1:27" ht="30" customHeight="1" x14ac:dyDescent="0.15">
      <c r="B239" s="62"/>
      <c r="D239" s="86" t="s">
        <v>293</v>
      </c>
      <c r="E239" s="133" t="s">
        <v>290</v>
      </c>
      <c r="F239" s="134"/>
      <c r="G239" s="134"/>
      <c r="H239" s="135"/>
      <c r="I239" s="136" t="s">
        <v>291</v>
      </c>
      <c r="J239" s="137"/>
      <c r="K239" s="137"/>
      <c r="L239" s="138"/>
      <c r="M239" s="139" t="s">
        <v>292</v>
      </c>
      <c r="N239" s="140"/>
      <c r="O239" s="140"/>
      <c r="P239" s="140"/>
      <c r="Q239" s="141"/>
      <c r="R239" s="142" t="s">
        <v>297</v>
      </c>
      <c r="S239" s="143"/>
      <c r="T239" s="143"/>
      <c r="U239" s="143"/>
      <c r="V239" s="143"/>
      <c r="W239" s="143"/>
      <c r="X239" s="144"/>
      <c r="Y239" s="87" t="s">
        <v>311</v>
      </c>
      <c r="Z239" s="62"/>
    </row>
    <row r="240" spans="1:27" ht="19.899999999999999" customHeight="1" x14ac:dyDescent="0.15">
      <c r="B240" s="62"/>
      <c r="D240" s="127">
        <v>1</v>
      </c>
      <c r="E240" s="163" t="str">
        <f>I183&amp;""</f>
        <v/>
      </c>
      <c r="F240" s="118"/>
      <c r="G240" s="118"/>
      <c r="H240" s="119"/>
      <c r="I240" s="111"/>
      <c r="J240" s="112"/>
      <c r="K240" s="112"/>
      <c r="L240" s="113"/>
      <c r="M240" s="111"/>
      <c r="N240" s="112"/>
      <c r="O240" s="112"/>
      <c r="P240" s="112"/>
      <c r="Q240" s="113"/>
      <c r="R240" s="97"/>
      <c r="S240" s="98"/>
      <c r="T240" s="98"/>
      <c r="U240" s="98"/>
      <c r="V240" s="98"/>
      <c r="W240" s="98"/>
      <c r="X240" s="99"/>
      <c r="Y240" s="1"/>
      <c r="Z240" s="62"/>
    </row>
    <row r="241" spans="2:26" ht="19.899999999999999" customHeight="1" x14ac:dyDescent="0.15">
      <c r="B241" s="62"/>
      <c r="D241" s="126"/>
      <c r="E241" s="120"/>
      <c r="F241" s="121"/>
      <c r="G241" s="121"/>
      <c r="H241" s="122"/>
      <c r="I241" s="114"/>
      <c r="J241" s="115"/>
      <c r="K241" s="115"/>
      <c r="L241" s="116"/>
      <c r="M241" s="114"/>
      <c r="N241" s="115"/>
      <c r="O241" s="115"/>
      <c r="P241" s="115"/>
      <c r="Q241" s="116"/>
      <c r="R241" s="100"/>
      <c r="S241" s="101"/>
      <c r="T241" s="101"/>
      <c r="U241" s="101"/>
      <c r="V241" s="101"/>
      <c r="W241" s="101"/>
      <c r="X241" s="102"/>
      <c r="Y241" s="2"/>
      <c r="Z241" s="62"/>
    </row>
    <row r="242" spans="2:26" ht="19.899999999999999" customHeight="1" x14ac:dyDescent="0.15">
      <c r="B242" s="62"/>
      <c r="D242" s="126"/>
      <c r="E242" s="123"/>
      <c r="F242" s="124"/>
      <c r="G242" s="124"/>
      <c r="H242" s="125"/>
      <c r="I242" s="108"/>
      <c r="J242" s="109"/>
      <c r="K242" s="109"/>
      <c r="L242" s="110"/>
      <c r="M242" s="108"/>
      <c r="N242" s="109"/>
      <c r="O242" s="109"/>
      <c r="P242" s="109"/>
      <c r="Q242" s="110"/>
      <c r="R242" s="94"/>
      <c r="S242" s="95"/>
      <c r="T242" s="95"/>
      <c r="U242" s="95"/>
      <c r="V242" s="95"/>
      <c r="W242" s="95"/>
      <c r="X242" s="96"/>
      <c r="Y242" s="3"/>
      <c r="Z242" s="62"/>
    </row>
    <row r="243" spans="2:26" ht="19.899999999999999" customHeight="1" x14ac:dyDescent="0.15">
      <c r="B243" s="62"/>
      <c r="D243" s="127">
        <v>2</v>
      </c>
      <c r="E243" s="117" t="str">
        <f>I188&amp;""</f>
        <v/>
      </c>
      <c r="F243" s="118"/>
      <c r="G243" s="118"/>
      <c r="H243" s="119"/>
      <c r="I243" s="111"/>
      <c r="J243" s="112"/>
      <c r="K243" s="112"/>
      <c r="L243" s="113"/>
      <c r="M243" s="111"/>
      <c r="N243" s="112"/>
      <c r="O243" s="112"/>
      <c r="P243" s="112"/>
      <c r="Q243" s="113"/>
      <c r="R243" s="97"/>
      <c r="S243" s="98"/>
      <c r="T243" s="98"/>
      <c r="U243" s="98"/>
      <c r="V243" s="98"/>
      <c r="W243" s="98"/>
      <c r="X243" s="99"/>
      <c r="Y243" s="1"/>
      <c r="Z243" s="62"/>
    </row>
    <row r="244" spans="2:26" ht="19.899999999999999" customHeight="1" x14ac:dyDescent="0.15">
      <c r="B244" s="62"/>
      <c r="D244" s="126"/>
      <c r="E244" s="120"/>
      <c r="F244" s="121"/>
      <c r="G244" s="121"/>
      <c r="H244" s="122"/>
      <c r="I244" s="114"/>
      <c r="J244" s="115"/>
      <c r="K244" s="115"/>
      <c r="L244" s="116"/>
      <c r="M244" s="114"/>
      <c r="N244" s="115"/>
      <c r="O244" s="115"/>
      <c r="P244" s="115"/>
      <c r="Q244" s="116"/>
      <c r="R244" s="100"/>
      <c r="S244" s="101"/>
      <c r="T244" s="101"/>
      <c r="U244" s="101"/>
      <c r="V244" s="101"/>
      <c r="W244" s="101"/>
      <c r="X244" s="102"/>
      <c r="Y244" s="2"/>
      <c r="Z244" s="62"/>
    </row>
    <row r="245" spans="2:26" ht="19.899999999999999" customHeight="1" x14ac:dyDescent="0.15">
      <c r="B245" s="62"/>
      <c r="D245" s="128"/>
      <c r="E245" s="123"/>
      <c r="F245" s="124"/>
      <c r="G245" s="124"/>
      <c r="H245" s="125"/>
      <c r="I245" s="108"/>
      <c r="J245" s="109"/>
      <c r="K245" s="109"/>
      <c r="L245" s="110"/>
      <c r="M245" s="108"/>
      <c r="N245" s="109"/>
      <c r="O245" s="109"/>
      <c r="P245" s="109"/>
      <c r="Q245" s="110"/>
      <c r="R245" s="94"/>
      <c r="S245" s="95"/>
      <c r="T245" s="95"/>
      <c r="U245" s="95"/>
      <c r="V245" s="95"/>
      <c r="W245" s="95"/>
      <c r="X245" s="96"/>
      <c r="Y245" s="4"/>
      <c r="Z245" s="62"/>
    </row>
    <row r="246" spans="2:26" ht="19.899999999999999" customHeight="1" x14ac:dyDescent="0.15">
      <c r="B246" s="62"/>
      <c r="D246" s="126">
        <v>3</v>
      </c>
      <c r="E246" s="117" t="str">
        <f>I193&amp;""</f>
        <v/>
      </c>
      <c r="F246" s="118"/>
      <c r="G246" s="118"/>
      <c r="H246" s="119"/>
      <c r="I246" s="111"/>
      <c r="J246" s="112"/>
      <c r="K246" s="112"/>
      <c r="L246" s="113"/>
      <c r="M246" s="111"/>
      <c r="N246" s="112"/>
      <c r="O246" s="112"/>
      <c r="P246" s="112"/>
      <c r="Q246" s="113"/>
      <c r="R246" s="97"/>
      <c r="S246" s="98"/>
      <c r="T246" s="98"/>
      <c r="U246" s="98"/>
      <c r="V246" s="98"/>
      <c r="W246" s="98"/>
      <c r="X246" s="99"/>
      <c r="Y246" s="5"/>
      <c r="Z246" s="62"/>
    </row>
    <row r="247" spans="2:26" ht="19.899999999999999" customHeight="1" x14ac:dyDescent="0.15">
      <c r="B247" s="62"/>
      <c r="D247" s="126"/>
      <c r="E247" s="120"/>
      <c r="F247" s="121"/>
      <c r="G247" s="121"/>
      <c r="H247" s="122"/>
      <c r="I247" s="114"/>
      <c r="J247" s="115"/>
      <c r="K247" s="115"/>
      <c r="L247" s="116"/>
      <c r="M247" s="114"/>
      <c r="N247" s="115"/>
      <c r="O247" s="115"/>
      <c r="P247" s="115"/>
      <c r="Q247" s="116"/>
      <c r="R247" s="100"/>
      <c r="S247" s="101"/>
      <c r="T247" s="101"/>
      <c r="U247" s="101"/>
      <c r="V247" s="101"/>
      <c r="W247" s="101"/>
      <c r="X247" s="102"/>
      <c r="Y247" s="2"/>
      <c r="Z247" s="62"/>
    </row>
    <row r="248" spans="2:26" ht="19.899999999999999" customHeight="1" x14ac:dyDescent="0.15">
      <c r="B248" s="62"/>
      <c r="D248" s="126"/>
      <c r="E248" s="123"/>
      <c r="F248" s="124"/>
      <c r="G248" s="124"/>
      <c r="H248" s="125"/>
      <c r="I248" s="108"/>
      <c r="J248" s="109"/>
      <c r="K248" s="109"/>
      <c r="L248" s="110"/>
      <c r="M248" s="108"/>
      <c r="N248" s="109"/>
      <c r="O248" s="109"/>
      <c r="P248" s="109"/>
      <c r="Q248" s="110"/>
      <c r="R248" s="94"/>
      <c r="S248" s="95"/>
      <c r="T248" s="95"/>
      <c r="U248" s="95"/>
      <c r="V248" s="95"/>
      <c r="W248" s="95"/>
      <c r="X248" s="96"/>
      <c r="Y248" s="3"/>
      <c r="Z248" s="62"/>
    </row>
    <row r="249" spans="2:26" ht="19.899999999999999" customHeight="1" x14ac:dyDescent="0.15">
      <c r="B249" s="62"/>
      <c r="D249" s="127">
        <v>4</v>
      </c>
      <c r="E249" s="117" t="str">
        <f>I198&amp;""</f>
        <v/>
      </c>
      <c r="F249" s="118"/>
      <c r="G249" s="118"/>
      <c r="H249" s="119"/>
      <c r="I249" s="111"/>
      <c r="J249" s="112"/>
      <c r="K249" s="112"/>
      <c r="L249" s="113"/>
      <c r="M249" s="111"/>
      <c r="N249" s="112"/>
      <c r="O249" s="112"/>
      <c r="P249" s="112"/>
      <c r="Q249" s="113"/>
      <c r="R249" s="97"/>
      <c r="S249" s="98"/>
      <c r="T249" s="98"/>
      <c r="U249" s="98"/>
      <c r="V249" s="98"/>
      <c r="W249" s="98"/>
      <c r="X249" s="99"/>
      <c r="Y249" s="1"/>
      <c r="Z249" s="62"/>
    </row>
    <row r="250" spans="2:26" ht="19.899999999999999" customHeight="1" x14ac:dyDescent="0.15">
      <c r="B250" s="62"/>
      <c r="D250" s="126"/>
      <c r="E250" s="120"/>
      <c r="F250" s="121"/>
      <c r="G250" s="121"/>
      <c r="H250" s="122"/>
      <c r="I250" s="114"/>
      <c r="J250" s="115"/>
      <c r="K250" s="115"/>
      <c r="L250" s="116"/>
      <c r="M250" s="114"/>
      <c r="N250" s="115"/>
      <c r="O250" s="115"/>
      <c r="P250" s="115"/>
      <c r="Q250" s="116"/>
      <c r="R250" s="100"/>
      <c r="S250" s="101"/>
      <c r="T250" s="101"/>
      <c r="U250" s="101"/>
      <c r="V250" s="101"/>
      <c r="W250" s="101"/>
      <c r="X250" s="102"/>
      <c r="Y250" s="2"/>
      <c r="Z250" s="62"/>
    </row>
    <row r="251" spans="2:26" ht="19.899999999999999" customHeight="1" x14ac:dyDescent="0.15">
      <c r="B251" s="62"/>
      <c r="D251" s="128"/>
      <c r="E251" s="123"/>
      <c r="F251" s="124"/>
      <c r="G251" s="124"/>
      <c r="H251" s="125"/>
      <c r="I251" s="108"/>
      <c r="J251" s="109"/>
      <c r="K251" s="109"/>
      <c r="L251" s="110"/>
      <c r="M251" s="108"/>
      <c r="N251" s="109"/>
      <c r="O251" s="109"/>
      <c r="P251" s="109"/>
      <c r="Q251" s="110"/>
      <c r="R251" s="94"/>
      <c r="S251" s="95"/>
      <c r="T251" s="95"/>
      <c r="U251" s="95"/>
      <c r="V251" s="95"/>
      <c r="W251" s="95"/>
      <c r="X251" s="96"/>
      <c r="Y251" s="4"/>
      <c r="Z251" s="62"/>
    </row>
    <row r="252" spans="2:26" ht="19.899999999999999" customHeight="1" x14ac:dyDescent="0.15">
      <c r="B252" s="62"/>
      <c r="D252" s="126">
        <v>5</v>
      </c>
      <c r="E252" s="117" t="str">
        <f>I203&amp;""</f>
        <v/>
      </c>
      <c r="F252" s="118"/>
      <c r="G252" s="118"/>
      <c r="H252" s="119"/>
      <c r="I252" s="111"/>
      <c r="J252" s="112"/>
      <c r="K252" s="112"/>
      <c r="L252" s="113"/>
      <c r="M252" s="111"/>
      <c r="N252" s="112"/>
      <c r="O252" s="112"/>
      <c r="P252" s="112"/>
      <c r="Q252" s="113"/>
      <c r="R252" s="97"/>
      <c r="S252" s="98"/>
      <c r="T252" s="98"/>
      <c r="U252" s="98"/>
      <c r="V252" s="98"/>
      <c r="W252" s="98"/>
      <c r="X252" s="99"/>
      <c r="Y252" s="5"/>
      <c r="Z252" s="62"/>
    </row>
    <row r="253" spans="2:26" ht="19.899999999999999" customHeight="1" x14ac:dyDescent="0.15">
      <c r="B253" s="62"/>
      <c r="D253" s="126"/>
      <c r="E253" s="120"/>
      <c r="F253" s="121"/>
      <c r="G253" s="121"/>
      <c r="H253" s="122"/>
      <c r="I253" s="114"/>
      <c r="J253" s="115"/>
      <c r="K253" s="115"/>
      <c r="L253" s="116"/>
      <c r="M253" s="114"/>
      <c r="N253" s="115"/>
      <c r="O253" s="115"/>
      <c r="P253" s="115"/>
      <c r="Q253" s="116"/>
      <c r="R253" s="100"/>
      <c r="S253" s="101"/>
      <c r="T253" s="101"/>
      <c r="U253" s="101"/>
      <c r="V253" s="101"/>
      <c r="W253" s="101"/>
      <c r="X253" s="102"/>
      <c r="Y253" s="2"/>
      <c r="Z253" s="62"/>
    </row>
    <row r="254" spans="2:26" ht="19.899999999999999" customHeight="1" x14ac:dyDescent="0.15">
      <c r="B254" s="62"/>
      <c r="D254" s="126"/>
      <c r="E254" s="123"/>
      <c r="F254" s="124"/>
      <c r="G254" s="124"/>
      <c r="H254" s="125"/>
      <c r="I254" s="108"/>
      <c r="J254" s="109"/>
      <c r="K254" s="109"/>
      <c r="L254" s="110"/>
      <c r="M254" s="108"/>
      <c r="N254" s="109"/>
      <c r="O254" s="109"/>
      <c r="P254" s="109"/>
      <c r="Q254" s="110"/>
      <c r="R254" s="94"/>
      <c r="S254" s="95"/>
      <c r="T254" s="95"/>
      <c r="U254" s="95"/>
      <c r="V254" s="95"/>
      <c r="W254" s="95"/>
      <c r="X254" s="96"/>
      <c r="Y254" s="3"/>
      <c r="Z254" s="62"/>
    </row>
    <row r="255" spans="2:26" ht="19.899999999999999" customHeight="1" x14ac:dyDescent="0.15">
      <c r="B255" s="62"/>
      <c r="D255" s="127">
        <v>6</v>
      </c>
      <c r="E255" s="117" t="str">
        <f>I208&amp;""</f>
        <v/>
      </c>
      <c r="F255" s="118"/>
      <c r="G255" s="118"/>
      <c r="H255" s="119"/>
      <c r="I255" s="111"/>
      <c r="J255" s="112"/>
      <c r="K255" s="112"/>
      <c r="L255" s="113"/>
      <c r="M255" s="111"/>
      <c r="N255" s="112"/>
      <c r="O255" s="112"/>
      <c r="P255" s="112"/>
      <c r="Q255" s="113"/>
      <c r="R255" s="97"/>
      <c r="S255" s="98"/>
      <c r="T255" s="98"/>
      <c r="U255" s="98"/>
      <c r="V255" s="98"/>
      <c r="W255" s="98"/>
      <c r="X255" s="99"/>
      <c r="Y255" s="1"/>
      <c r="Z255" s="62"/>
    </row>
    <row r="256" spans="2:26" ht="19.899999999999999" customHeight="1" x14ac:dyDescent="0.15">
      <c r="B256" s="62"/>
      <c r="D256" s="126"/>
      <c r="E256" s="120"/>
      <c r="F256" s="121"/>
      <c r="G256" s="121"/>
      <c r="H256" s="122"/>
      <c r="I256" s="114"/>
      <c r="J256" s="115"/>
      <c r="K256" s="115"/>
      <c r="L256" s="116"/>
      <c r="M256" s="114"/>
      <c r="N256" s="115"/>
      <c r="O256" s="115"/>
      <c r="P256" s="115"/>
      <c r="Q256" s="116"/>
      <c r="R256" s="100"/>
      <c r="S256" s="101"/>
      <c r="T256" s="101"/>
      <c r="U256" s="101"/>
      <c r="V256" s="101"/>
      <c r="W256" s="101"/>
      <c r="X256" s="102"/>
      <c r="Y256" s="2"/>
      <c r="Z256" s="62"/>
    </row>
    <row r="257" spans="2:27" ht="19.899999999999999" customHeight="1" x14ac:dyDescent="0.15">
      <c r="B257" s="62"/>
      <c r="D257" s="128"/>
      <c r="E257" s="123"/>
      <c r="F257" s="124"/>
      <c r="G257" s="124"/>
      <c r="H257" s="125"/>
      <c r="I257" s="108"/>
      <c r="J257" s="109"/>
      <c r="K257" s="109"/>
      <c r="L257" s="110"/>
      <c r="M257" s="108"/>
      <c r="N257" s="109"/>
      <c r="O257" s="109"/>
      <c r="P257" s="109"/>
      <c r="Q257" s="110"/>
      <c r="R257" s="94"/>
      <c r="S257" s="95"/>
      <c r="T257" s="95"/>
      <c r="U257" s="95"/>
      <c r="V257" s="95"/>
      <c r="W257" s="95"/>
      <c r="X257" s="96"/>
      <c r="Y257" s="4"/>
      <c r="Z257" s="62"/>
    </row>
    <row r="258" spans="2:27" ht="19.899999999999999" customHeight="1" x14ac:dyDescent="0.15">
      <c r="B258" s="62"/>
      <c r="D258" s="126">
        <v>7</v>
      </c>
      <c r="E258" s="117" t="str">
        <f>I213&amp;""</f>
        <v/>
      </c>
      <c r="F258" s="118"/>
      <c r="G258" s="118"/>
      <c r="H258" s="119"/>
      <c r="I258" s="111"/>
      <c r="J258" s="112"/>
      <c r="K258" s="112"/>
      <c r="L258" s="113"/>
      <c r="M258" s="111"/>
      <c r="N258" s="112"/>
      <c r="O258" s="112"/>
      <c r="P258" s="112"/>
      <c r="Q258" s="113"/>
      <c r="R258" s="97"/>
      <c r="S258" s="98"/>
      <c r="T258" s="98"/>
      <c r="U258" s="98"/>
      <c r="V258" s="98"/>
      <c r="W258" s="98"/>
      <c r="X258" s="99"/>
      <c r="Y258" s="5"/>
      <c r="Z258" s="62"/>
    </row>
    <row r="259" spans="2:27" ht="19.899999999999999" customHeight="1" x14ac:dyDescent="0.15">
      <c r="B259" s="62"/>
      <c r="D259" s="126"/>
      <c r="E259" s="120"/>
      <c r="F259" s="121"/>
      <c r="G259" s="121"/>
      <c r="H259" s="122"/>
      <c r="I259" s="114"/>
      <c r="J259" s="115"/>
      <c r="K259" s="115"/>
      <c r="L259" s="116"/>
      <c r="M259" s="114"/>
      <c r="N259" s="115"/>
      <c r="O259" s="115"/>
      <c r="P259" s="115"/>
      <c r="Q259" s="116"/>
      <c r="R259" s="100"/>
      <c r="S259" s="101"/>
      <c r="T259" s="101"/>
      <c r="U259" s="101"/>
      <c r="V259" s="101"/>
      <c r="W259" s="101"/>
      <c r="X259" s="102"/>
      <c r="Y259" s="2"/>
      <c r="Z259" s="62"/>
    </row>
    <row r="260" spans="2:27" ht="19.899999999999999" customHeight="1" x14ac:dyDescent="0.15">
      <c r="B260" s="62"/>
      <c r="D260" s="128"/>
      <c r="E260" s="123"/>
      <c r="F260" s="124"/>
      <c r="G260" s="124"/>
      <c r="H260" s="125"/>
      <c r="I260" s="108"/>
      <c r="J260" s="109"/>
      <c r="K260" s="109"/>
      <c r="L260" s="110"/>
      <c r="M260" s="108"/>
      <c r="N260" s="109"/>
      <c r="O260" s="109"/>
      <c r="P260" s="109"/>
      <c r="Q260" s="110"/>
      <c r="R260" s="94"/>
      <c r="S260" s="95"/>
      <c r="T260" s="95"/>
      <c r="U260" s="95"/>
      <c r="V260" s="95"/>
      <c r="W260" s="95"/>
      <c r="X260" s="96"/>
      <c r="Y260" s="4"/>
      <c r="Z260" s="62"/>
    </row>
    <row r="261" spans="2:27" ht="19.899999999999999" customHeight="1" x14ac:dyDescent="0.15">
      <c r="B261" s="62"/>
      <c r="D261" s="126">
        <v>8</v>
      </c>
      <c r="E261" s="117" t="str">
        <f>I218&amp;""</f>
        <v/>
      </c>
      <c r="F261" s="118"/>
      <c r="G261" s="118"/>
      <c r="H261" s="119"/>
      <c r="I261" s="111"/>
      <c r="J261" s="112"/>
      <c r="K261" s="112"/>
      <c r="L261" s="113"/>
      <c r="M261" s="111"/>
      <c r="N261" s="112"/>
      <c r="O261" s="112"/>
      <c r="P261" s="112"/>
      <c r="Q261" s="113"/>
      <c r="R261" s="97"/>
      <c r="S261" s="98"/>
      <c r="T261" s="98"/>
      <c r="U261" s="98"/>
      <c r="V261" s="98"/>
      <c r="W261" s="98"/>
      <c r="X261" s="99"/>
      <c r="Y261" s="5"/>
      <c r="Z261" s="62"/>
    </row>
    <row r="262" spans="2:27" ht="19.899999999999999" customHeight="1" x14ac:dyDescent="0.15">
      <c r="B262" s="62"/>
      <c r="D262" s="126"/>
      <c r="E262" s="120"/>
      <c r="F262" s="121"/>
      <c r="G262" s="121"/>
      <c r="H262" s="122"/>
      <c r="I262" s="114"/>
      <c r="J262" s="115"/>
      <c r="K262" s="115"/>
      <c r="L262" s="116"/>
      <c r="M262" s="114"/>
      <c r="N262" s="115"/>
      <c r="O262" s="115"/>
      <c r="P262" s="115"/>
      <c r="Q262" s="116"/>
      <c r="R262" s="100"/>
      <c r="S262" s="101"/>
      <c r="T262" s="101"/>
      <c r="U262" s="101"/>
      <c r="V262" s="101"/>
      <c r="W262" s="101"/>
      <c r="X262" s="102"/>
      <c r="Y262" s="2"/>
      <c r="Z262" s="62"/>
    </row>
    <row r="263" spans="2:27" ht="19.899999999999999" customHeight="1" x14ac:dyDescent="0.15">
      <c r="B263" s="62"/>
      <c r="D263" s="126"/>
      <c r="E263" s="123"/>
      <c r="F263" s="124"/>
      <c r="G263" s="124"/>
      <c r="H263" s="125"/>
      <c r="I263" s="108"/>
      <c r="J263" s="109"/>
      <c r="K263" s="109"/>
      <c r="L263" s="110"/>
      <c r="M263" s="108"/>
      <c r="N263" s="109"/>
      <c r="O263" s="109"/>
      <c r="P263" s="109"/>
      <c r="Q263" s="110"/>
      <c r="R263" s="94"/>
      <c r="S263" s="95"/>
      <c r="T263" s="95"/>
      <c r="U263" s="95"/>
      <c r="V263" s="95"/>
      <c r="W263" s="95"/>
      <c r="X263" s="96"/>
      <c r="Y263" s="3"/>
      <c r="Z263" s="62"/>
    </row>
    <row r="264" spans="2:27" ht="19.899999999999999" customHeight="1" x14ac:dyDescent="0.15">
      <c r="B264" s="62"/>
      <c r="D264" s="127">
        <v>9</v>
      </c>
      <c r="E264" s="117" t="str">
        <f>I223&amp;""</f>
        <v/>
      </c>
      <c r="F264" s="118"/>
      <c r="G264" s="118"/>
      <c r="H264" s="119"/>
      <c r="I264" s="111"/>
      <c r="J264" s="112"/>
      <c r="K264" s="112"/>
      <c r="L264" s="113"/>
      <c r="M264" s="111"/>
      <c r="N264" s="112"/>
      <c r="O264" s="112"/>
      <c r="P264" s="112"/>
      <c r="Q264" s="113"/>
      <c r="R264" s="97"/>
      <c r="S264" s="98"/>
      <c r="T264" s="98"/>
      <c r="U264" s="98"/>
      <c r="V264" s="98"/>
      <c r="W264" s="98"/>
      <c r="X264" s="99"/>
      <c r="Y264" s="1"/>
      <c r="Z264" s="62"/>
    </row>
    <row r="265" spans="2:27" ht="19.899999999999999" customHeight="1" x14ac:dyDescent="0.15">
      <c r="B265" s="62"/>
      <c r="D265" s="126"/>
      <c r="E265" s="120"/>
      <c r="F265" s="121"/>
      <c r="G265" s="121"/>
      <c r="H265" s="122"/>
      <c r="I265" s="114"/>
      <c r="J265" s="115"/>
      <c r="K265" s="115"/>
      <c r="L265" s="116"/>
      <c r="M265" s="114"/>
      <c r="N265" s="115"/>
      <c r="O265" s="115"/>
      <c r="P265" s="115"/>
      <c r="Q265" s="116"/>
      <c r="R265" s="100"/>
      <c r="S265" s="101"/>
      <c r="T265" s="101"/>
      <c r="U265" s="101"/>
      <c r="V265" s="101"/>
      <c r="W265" s="101"/>
      <c r="X265" s="102"/>
      <c r="Y265" s="2"/>
      <c r="Z265" s="62"/>
    </row>
    <row r="266" spans="2:27" ht="19.899999999999999" customHeight="1" x14ac:dyDescent="0.15">
      <c r="B266" s="62"/>
      <c r="D266" s="128"/>
      <c r="E266" s="123"/>
      <c r="F266" s="124"/>
      <c r="G266" s="124"/>
      <c r="H266" s="125"/>
      <c r="I266" s="108"/>
      <c r="J266" s="109"/>
      <c r="K266" s="109"/>
      <c r="L266" s="110"/>
      <c r="M266" s="108"/>
      <c r="N266" s="109"/>
      <c r="O266" s="109"/>
      <c r="P266" s="109"/>
      <c r="Q266" s="110"/>
      <c r="R266" s="94"/>
      <c r="S266" s="95"/>
      <c r="T266" s="95"/>
      <c r="U266" s="95"/>
      <c r="V266" s="95"/>
      <c r="W266" s="95"/>
      <c r="X266" s="96"/>
      <c r="Y266" s="4"/>
      <c r="AA266" s="88"/>
    </row>
    <row r="267" spans="2:27" ht="19.899999999999999" customHeight="1" x14ac:dyDescent="0.15">
      <c r="B267" s="62"/>
      <c r="D267" s="126">
        <v>10</v>
      </c>
      <c r="E267" s="117" t="str">
        <f>I228&amp;""</f>
        <v/>
      </c>
      <c r="F267" s="118"/>
      <c r="G267" s="118"/>
      <c r="H267" s="119"/>
      <c r="I267" s="111"/>
      <c r="J267" s="112"/>
      <c r="K267" s="112"/>
      <c r="L267" s="113"/>
      <c r="M267" s="111"/>
      <c r="N267" s="112"/>
      <c r="O267" s="112"/>
      <c r="P267" s="112"/>
      <c r="Q267" s="113"/>
      <c r="R267" s="97"/>
      <c r="S267" s="98"/>
      <c r="T267" s="98"/>
      <c r="U267" s="98"/>
      <c r="V267" s="98"/>
      <c r="W267" s="98"/>
      <c r="X267" s="99"/>
      <c r="Y267" s="5"/>
      <c r="AA267" s="88"/>
    </row>
    <row r="268" spans="2:27" ht="19.899999999999999" customHeight="1" x14ac:dyDescent="0.15">
      <c r="B268" s="62"/>
      <c r="D268" s="126"/>
      <c r="E268" s="120"/>
      <c r="F268" s="121"/>
      <c r="G268" s="121"/>
      <c r="H268" s="122"/>
      <c r="I268" s="114"/>
      <c r="J268" s="115"/>
      <c r="K268" s="115"/>
      <c r="L268" s="116"/>
      <c r="M268" s="114"/>
      <c r="N268" s="115"/>
      <c r="O268" s="115"/>
      <c r="P268" s="115"/>
      <c r="Q268" s="116"/>
      <c r="R268" s="100"/>
      <c r="S268" s="101"/>
      <c r="T268" s="101"/>
      <c r="U268" s="101"/>
      <c r="V268" s="101"/>
      <c r="W268" s="101"/>
      <c r="X268" s="102"/>
      <c r="Y268" s="2"/>
      <c r="AA268" s="88"/>
    </row>
    <row r="269" spans="2:27" ht="19.899999999999999" customHeight="1" x14ac:dyDescent="0.15">
      <c r="B269" s="62"/>
      <c r="D269" s="128"/>
      <c r="E269" s="123"/>
      <c r="F269" s="124"/>
      <c r="G269" s="124"/>
      <c r="H269" s="125"/>
      <c r="I269" s="108"/>
      <c r="J269" s="109"/>
      <c r="K269" s="109"/>
      <c r="L269" s="110"/>
      <c r="M269" s="108"/>
      <c r="N269" s="109"/>
      <c r="O269" s="109"/>
      <c r="P269" s="109"/>
      <c r="Q269" s="110"/>
      <c r="R269" s="94"/>
      <c r="S269" s="95"/>
      <c r="T269" s="95"/>
      <c r="U269" s="95"/>
      <c r="V269" s="95"/>
      <c r="W269" s="95"/>
      <c r="X269" s="96"/>
      <c r="Y269" s="4"/>
      <c r="AA269" s="88"/>
    </row>
    <row r="270" spans="2:27" ht="15.75" customHeight="1" x14ac:dyDescent="0.15">
      <c r="B270" s="62"/>
      <c r="D270" s="89" t="str">
        <f>"*1 "&amp;日付例&amp;"  年月日を入力してください。"</f>
        <v>*1 例)2024/4/1、R6/4/1  年月日を入力してください。</v>
      </c>
      <c r="AA270" s="88"/>
    </row>
    <row r="271" spans="2:27" ht="15.75" customHeight="1" x14ac:dyDescent="0.15">
      <c r="B271" s="62"/>
      <c r="AA271" s="88"/>
    </row>
    <row r="272" spans="2:27" ht="15.75" customHeight="1" x14ac:dyDescent="0.15">
      <c r="B272" s="62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88"/>
    </row>
  </sheetData>
  <sheetProtection algorithmName="SHA-512" hashValue="JtP07XzkvzGV2IhCys1T8HsNF2v93nwG+rJqAH1OZLokrcxqm1WQyI1aPyHzTz9jc2SqC5n+xt+5OwKrMQh2dw==" saltValue="PHkobchrN7r0xmGYZiQwQg==" spinCount="100000" sheet="1" objects="1" scenarios="1"/>
  <dataConsolidate/>
  <mergeCells count="250">
    <mergeCell ref="E220:H220"/>
    <mergeCell ref="E225:H225"/>
    <mergeCell ref="E230:H230"/>
    <mergeCell ref="I185:Y185"/>
    <mergeCell ref="I190:Y190"/>
    <mergeCell ref="I195:Y195"/>
    <mergeCell ref="I200:Y200"/>
    <mergeCell ref="I205:Y205"/>
    <mergeCell ref="I210:Y210"/>
    <mergeCell ref="I215:Y215"/>
    <mergeCell ref="I220:Y220"/>
    <mergeCell ref="I225:Y225"/>
    <mergeCell ref="I230:Y230"/>
    <mergeCell ref="E214:H214"/>
    <mergeCell ref="I214:Y214"/>
    <mergeCell ref="I216:Y216"/>
    <mergeCell ref="D192:D196"/>
    <mergeCell ref="D217:D221"/>
    <mergeCell ref="I217:Y217"/>
    <mergeCell ref="I218:Y218"/>
    <mergeCell ref="E219:H219"/>
    <mergeCell ref="I219:Y219"/>
    <mergeCell ref="I221:Y221"/>
    <mergeCell ref="E204:H204"/>
    <mergeCell ref="D212:D216"/>
    <mergeCell ref="I204:Y204"/>
    <mergeCell ref="I206:Y206"/>
    <mergeCell ref="I207:Y207"/>
    <mergeCell ref="I208:Y208"/>
    <mergeCell ref="I212:Y212"/>
    <mergeCell ref="I213:Y213"/>
    <mergeCell ref="D197:D201"/>
    <mergeCell ref="D202:D206"/>
    <mergeCell ref="D207:D211"/>
    <mergeCell ref="E209:H209"/>
    <mergeCell ref="I209:Y209"/>
    <mergeCell ref="I211:Y211"/>
    <mergeCell ref="E205:H205"/>
    <mergeCell ref="E210:H210"/>
    <mergeCell ref="E215:H215"/>
    <mergeCell ref="I182:Y182"/>
    <mergeCell ref="I183:Y183"/>
    <mergeCell ref="I184:Y184"/>
    <mergeCell ref="I186:Y186"/>
    <mergeCell ref="D187:D191"/>
    <mergeCell ref="I187:Y187"/>
    <mergeCell ref="I188:Y188"/>
    <mergeCell ref="I189:Y189"/>
    <mergeCell ref="I191:Y191"/>
    <mergeCell ref="E184:H184"/>
    <mergeCell ref="E185:H185"/>
    <mergeCell ref="C17:H17"/>
    <mergeCell ref="I20:M20"/>
    <mergeCell ref="I22:Y22"/>
    <mergeCell ref="I40:M40"/>
    <mergeCell ref="I71:Y71"/>
    <mergeCell ref="J76:Y76"/>
    <mergeCell ref="I75:Y75"/>
    <mergeCell ref="I63:M63"/>
    <mergeCell ref="I77:Y77"/>
    <mergeCell ref="I73:Y73"/>
    <mergeCell ref="J74:Y74"/>
    <mergeCell ref="I24:Y24"/>
    <mergeCell ref="I26:Y26"/>
    <mergeCell ref="I69:M69"/>
    <mergeCell ref="C60:H60"/>
    <mergeCell ref="C166:H166"/>
    <mergeCell ref="C146:H146"/>
    <mergeCell ref="C109:H109"/>
    <mergeCell ref="D111:Y111"/>
    <mergeCell ref="I112:Y112"/>
    <mergeCell ref="I85:M85"/>
    <mergeCell ref="I118:M118"/>
    <mergeCell ref="I153:Y153"/>
    <mergeCell ref="I120:M120"/>
    <mergeCell ref="I122:Y122"/>
    <mergeCell ref="I116:Y116"/>
    <mergeCell ref="I155:Y155"/>
    <mergeCell ref="I157:Y157"/>
    <mergeCell ref="I114:Y114"/>
    <mergeCell ref="I149:M149"/>
    <mergeCell ref="I151:M151"/>
    <mergeCell ref="I159:M159"/>
    <mergeCell ref="I161:M161"/>
    <mergeCell ref="O118:P118"/>
    <mergeCell ref="Q118:R118"/>
    <mergeCell ref="I87:Y87"/>
    <mergeCell ref="I169:M169"/>
    <mergeCell ref="J170:Y170"/>
    <mergeCell ref="I197:Y197"/>
    <mergeCell ref="I198:Y198"/>
    <mergeCell ref="I199:Y199"/>
    <mergeCell ref="I201:Y201"/>
    <mergeCell ref="I202:Y202"/>
    <mergeCell ref="I203:Y203"/>
    <mergeCell ref="E189:H189"/>
    <mergeCell ref="E194:H194"/>
    <mergeCell ref="E199:H199"/>
    <mergeCell ref="E190:H190"/>
    <mergeCell ref="E195:H195"/>
    <mergeCell ref="E200:H200"/>
    <mergeCell ref="I192:Y192"/>
    <mergeCell ref="I193:Y193"/>
    <mergeCell ref="I171:M171"/>
    <mergeCell ref="J174:Y174"/>
    <mergeCell ref="I194:Y194"/>
    <mergeCell ref="I196:Y196"/>
    <mergeCell ref="C179:H179"/>
    <mergeCell ref="I173:M173"/>
    <mergeCell ref="D181:Y181"/>
    <mergeCell ref="D182:D186"/>
    <mergeCell ref="C236:H236"/>
    <mergeCell ref="D238:Y238"/>
    <mergeCell ref="E239:H239"/>
    <mergeCell ref="I239:L239"/>
    <mergeCell ref="M239:Q239"/>
    <mergeCell ref="R239:X239"/>
    <mergeCell ref="D240:D242"/>
    <mergeCell ref="D243:D245"/>
    <mergeCell ref="I223:Y223"/>
    <mergeCell ref="I224:Y224"/>
    <mergeCell ref="I226:Y226"/>
    <mergeCell ref="I227:Y227"/>
    <mergeCell ref="I228:Y228"/>
    <mergeCell ref="I229:Y229"/>
    <mergeCell ref="I231:Y231"/>
    <mergeCell ref="D227:D231"/>
    <mergeCell ref="E229:H229"/>
    <mergeCell ref="D222:D226"/>
    <mergeCell ref="E224:H224"/>
    <mergeCell ref="E240:H242"/>
    <mergeCell ref="E243:H245"/>
    <mergeCell ref="I222:Y222"/>
    <mergeCell ref="I240:L240"/>
    <mergeCell ref="I241:L241"/>
    <mergeCell ref="E267:H269"/>
    <mergeCell ref="D246:D248"/>
    <mergeCell ref="D249:D251"/>
    <mergeCell ref="D252:D254"/>
    <mergeCell ref="D255:D257"/>
    <mergeCell ref="D258:D260"/>
    <mergeCell ref="D261:D263"/>
    <mergeCell ref="D264:D266"/>
    <mergeCell ref="D267:D269"/>
    <mergeCell ref="E246:H248"/>
    <mergeCell ref="E249:H251"/>
    <mergeCell ref="E252:H254"/>
    <mergeCell ref="E255:H257"/>
    <mergeCell ref="E258:H260"/>
    <mergeCell ref="E261:H263"/>
    <mergeCell ref="E264:H266"/>
    <mergeCell ref="I242:L242"/>
    <mergeCell ref="I243:L243"/>
    <mergeCell ref="I244:L244"/>
    <mergeCell ref="I245:L245"/>
    <mergeCell ref="I246:L246"/>
    <mergeCell ref="I247:L247"/>
    <mergeCell ref="I248:L248"/>
    <mergeCell ref="I249:L249"/>
    <mergeCell ref="I250:L250"/>
    <mergeCell ref="I251:L251"/>
    <mergeCell ref="I252:L252"/>
    <mergeCell ref="I253:L253"/>
    <mergeCell ref="I254:L254"/>
    <mergeCell ref="I255:L255"/>
    <mergeCell ref="I256:L256"/>
    <mergeCell ref="I257:L257"/>
    <mergeCell ref="I258:L258"/>
    <mergeCell ref="I259:L259"/>
    <mergeCell ref="I260:L260"/>
    <mergeCell ref="I261:L261"/>
    <mergeCell ref="I262:L262"/>
    <mergeCell ref="I263:L263"/>
    <mergeCell ref="I264:L264"/>
    <mergeCell ref="I265:L265"/>
    <mergeCell ref="I266:L266"/>
    <mergeCell ref="I267:L267"/>
    <mergeCell ref="I268:L268"/>
    <mergeCell ref="I269:L269"/>
    <mergeCell ref="M240:Q240"/>
    <mergeCell ref="M241:Q241"/>
    <mergeCell ref="M242:Q242"/>
    <mergeCell ref="M243:Q243"/>
    <mergeCell ref="M244:Q244"/>
    <mergeCell ref="M245:Q245"/>
    <mergeCell ref="M246:Q246"/>
    <mergeCell ref="M247:Q247"/>
    <mergeCell ref="M248:Q248"/>
    <mergeCell ref="M249:Q249"/>
    <mergeCell ref="M250:Q250"/>
    <mergeCell ref="M251:Q251"/>
    <mergeCell ref="M252:Q252"/>
    <mergeCell ref="M253:Q253"/>
    <mergeCell ref="M254:Q254"/>
    <mergeCell ref="M255:Q255"/>
    <mergeCell ref="M256:Q256"/>
    <mergeCell ref="M257:Q257"/>
    <mergeCell ref="M258:Q258"/>
    <mergeCell ref="M259:Q259"/>
    <mergeCell ref="M260:Q260"/>
    <mergeCell ref="M261:Q261"/>
    <mergeCell ref="M262:Q262"/>
    <mergeCell ref="M263:Q263"/>
    <mergeCell ref="M264:Q264"/>
    <mergeCell ref="M265:Q265"/>
    <mergeCell ref="M266:Q266"/>
    <mergeCell ref="M267:Q267"/>
    <mergeCell ref="M268:Q268"/>
    <mergeCell ref="M269:Q269"/>
    <mergeCell ref="R240:X240"/>
    <mergeCell ref="R241:X241"/>
    <mergeCell ref="R242:X242"/>
    <mergeCell ref="R243:X243"/>
    <mergeCell ref="R244:X244"/>
    <mergeCell ref="R245:X245"/>
    <mergeCell ref="R246:X246"/>
    <mergeCell ref="R247:X247"/>
    <mergeCell ref="R248:X248"/>
    <mergeCell ref="R249:X249"/>
    <mergeCell ref="R250:X250"/>
    <mergeCell ref="R251:X251"/>
    <mergeCell ref="R252:X252"/>
    <mergeCell ref="R253:X253"/>
    <mergeCell ref="R254:X254"/>
    <mergeCell ref="R255:X255"/>
    <mergeCell ref="R256:X256"/>
    <mergeCell ref="W1:Z1"/>
    <mergeCell ref="R266:X266"/>
    <mergeCell ref="R267:X267"/>
    <mergeCell ref="R268:X268"/>
    <mergeCell ref="R269:X269"/>
    <mergeCell ref="R257:X257"/>
    <mergeCell ref="R258:X258"/>
    <mergeCell ref="R259:X259"/>
    <mergeCell ref="R260:X260"/>
    <mergeCell ref="R261:X261"/>
    <mergeCell ref="R262:X262"/>
    <mergeCell ref="R263:X263"/>
    <mergeCell ref="R264:X264"/>
    <mergeCell ref="R265:X265"/>
    <mergeCell ref="I81:Y81"/>
    <mergeCell ref="I28:Y28"/>
    <mergeCell ref="I36:M36"/>
    <mergeCell ref="I38:Y38"/>
    <mergeCell ref="J39:Y39"/>
    <mergeCell ref="I30:Y30"/>
    <mergeCell ref="I32:Y32"/>
    <mergeCell ref="I34:M34"/>
    <mergeCell ref="I83:M83"/>
    <mergeCell ref="I79:Y79"/>
  </mergeCells>
  <phoneticPr fontId="5"/>
  <conditionalFormatting sqref="I20:M20">
    <cfRule type="expression" dxfId="41" priority="53" stopIfTrue="1">
      <formula>TRIM($I20)=""</formula>
    </cfRule>
  </conditionalFormatting>
  <conditionalFormatting sqref="I34:M34">
    <cfRule type="expression" dxfId="40" priority="46" stopIfTrue="1">
      <formula>NOT(AND(TRIM($I34)&lt;&gt;"",ISNUMBER(VALUE(SUBSTITUTE($I34,"-","")))))</formula>
    </cfRule>
  </conditionalFormatting>
  <conditionalFormatting sqref="I36:M36">
    <cfRule type="expression" dxfId="39" priority="45" stopIfTrue="1">
      <formula>NOT(AND(TRIM($I36)&lt;&gt;"",ISNUMBER(VALUE(SUBSTITUTE($I36,"-","")))))</formula>
    </cfRule>
  </conditionalFormatting>
  <conditionalFormatting sqref="I40:M40">
    <cfRule type="expression" dxfId="38" priority="44" stopIfTrue="1">
      <formula>AND($I40&lt;&gt;"一致する", $I40&lt;&gt;"一致しない")</formula>
    </cfRule>
  </conditionalFormatting>
  <conditionalFormatting sqref="I63:M63">
    <cfRule type="expression" dxfId="37" priority="43" stopIfTrue="1">
      <formula>AND($I63&lt;&gt;"しない", $I63&lt;&gt;"する")</formula>
    </cfRule>
  </conditionalFormatting>
  <conditionalFormatting sqref="I69:M69">
    <cfRule type="expression" dxfId="36" priority="42" stopIfTrue="1">
      <formula>OR(AND($I63="する",TRIM($I69)=""),AND($I63="しない",NOT(ISBLANK($I69))))</formula>
    </cfRule>
  </conditionalFormatting>
  <conditionalFormatting sqref="I83:M83">
    <cfRule type="expression" dxfId="35" priority="35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34" priority="34" stopIfTrue="1">
      <formula>OR(AND($I63="する",NOT(AND(TRIM($I85)&lt;&gt;"",ISNUMBER(VALUE(SUBSTITUTE($I85,"-","")))))), AND($I63="しない",NOT(ISBLANK($I85))))</formula>
    </cfRule>
  </conditionalFormatting>
  <conditionalFormatting sqref="I118:M118">
    <cfRule type="expression" dxfId="33" priority="33" stopIfTrue="1">
      <formula>AND(TRIM($I118)&lt;&gt;"",NOT(ISNUMBER(VALUE(SUBSTITUTE($I118,"-","")))))</formula>
    </cfRule>
  </conditionalFormatting>
  <conditionalFormatting sqref="I120:M120">
    <cfRule type="expression" dxfId="32" priority="32" stopIfTrue="1">
      <formula>AND(TRIM($I120)&lt;&gt;"",NOT(ISNUMBER(VALUE(SUBSTITUTE($I120,"-","")))))</formula>
    </cfRule>
  </conditionalFormatting>
  <conditionalFormatting sqref="I149:M149">
    <cfRule type="expression" dxfId="31" priority="31" stopIfTrue="1">
      <formula>AND($I149&lt;&gt;"しない", $I149&lt;&gt;"する")</formula>
    </cfRule>
  </conditionalFormatting>
  <conditionalFormatting sqref="I151:M151">
    <cfRule type="expression" dxfId="30" priority="30" stopIfTrue="1">
      <formula>AND($I149="する",TRIM($I151)="")</formula>
    </cfRule>
  </conditionalFormatting>
  <conditionalFormatting sqref="I159:M159">
    <cfRule type="expression" dxfId="29" priority="26" stopIfTrue="1">
      <formula>AND($I149="する",NOT(AND(TRIM($I159)&lt;&gt;"",ISNUMBER(VALUE(SUBSTITUTE($I159,"-",""))))))</formula>
    </cfRule>
  </conditionalFormatting>
  <conditionalFormatting sqref="I161:M161">
    <cfRule type="expression" dxfId="28" priority="25" stopIfTrue="1">
      <formula>AND($I149="する",AND(TRIM($I161)&lt;&gt;"",NOT(ISNUMBER(VALUE(SUBSTITUTE($I161,"-",""))))))</formula>
    </cfRule>
  </conditionalFormatting>
  <conditionalFormatting sqref="I169:M169">
    <cfRule type="expression" dxfId="27" priority="24" stopIfTrue="1">
      <formula>TRIM($I169)=""</formula>
    </cfRule>
  </conditionalFormatting>
  <conditionalFormatting sqref="I171:M171">
    <cfRule type="expression" dxfId="26" priority="23" stopIfTrue="1">
      <formula>TRIM($I171)=""</formula>
    </cfRule>
  </conditionalFormatting>
  <conditionalFormatting sqref="I173:M173">
    <cfRule type="expression" dxfId="25" priority="22" stopIfTrue="1">
      <formula>TRIM($I173)=""</formula>
    </cfRule>
  </conditionalFormatting>
  <conditionalFormatting sqref="I22:Y22">
    <cfRule type="expression" dxfId="24" priority="52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Y24">
    <cfRule type="expression" dxfId="23" priority="51" stopIfTrue="1">
      <formula>TRIM($I24)=""</formula>
    </cfRule>
  </conditionalFormatting>
  <conditionalFormatting sqref="I26:Y26">
    <cfRule type="expression" dxfId="22" priority="50" stopIfTrue="1">
      <formula>TRIM($I26)=""</formula>
    </cfRule>
  </conditionalFormatting>
  <conditionalFormatting sqref="I28:Y28">
    <cfRule type="expression" dxfId="21" priority="49" stopIfTrue="1">
      <formula>TRIM($I28)=""</formula>
    </cfRule>
  </conditionalFormatting>
  <conditionalFormatting sqref="I30:Y30">
    <cfRule type="expression" dxfId="20" priority="48" stopIfTrue="1">
      <formula>TRIM($I30)=""</formula>
    </cfRule>
  </conditionalFormatting>
  <conditionalFormatting sqref="I32:Y32">
    <cfRule type="expression" dxfId="19" priority="47" stopIfTrue="1">
      <formula>TRIM($I32)=""</formula>
    </cfRule>
  </conditionalFormatting>
  <conditionalFormatting sqref="I71:Y71">
    <cfRule type="expression" dxfId="18" priority="41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Y73">
    <cfRule type="expression" dxfId="17" priority="40" stopIfTrue="1">
      <formula>OR(AND($I63="する",TRIM($I73)=""),AND($I63="しない",NOT(ISBLANK($I73))))</formula>
    </cfRule>
  </conditionalFormatting>
  <conditionalFormatting sqref="I75:Y75">
    <cfRule type="expression" dxfId="16" priority="39" stopIfTrue="1">
      <formula>OR(AND($I63="する",TRIM($I75)=""),AND($I63="しない",NOT(ISBLANK($I75))))</formula>
    </cfRule>
  </conditionalFormatting>
  <conditionalFormatting sqref="I77:Y77">
    <cfRule type="expression" dxfId="15" priority="38" stopIfTrue="1">
      <formula>OR(AND($I63="する",TRIM($I77)=""),AND($I63="しない",NOT(ISBLANK($I77))))</formula>
    </cfRule>
  </conditionalFormatting>
  <conditionalFormatting sqref="I79:Y79">
    <cfRule type="expression" dxfId="14" priority="37" stopIfTrue="1">
      <formula>OR(AND($I63="する",TRIM($I79)=""),AND($I63="しない",NOT(ISBLANK($I79))))</formula>
    </cfRule>
  </conditionalFormatting>
  <conditionalFormatting sqref="I81:Y81">
    <cfRule type="expression" dxfId="13" priority="36" stopIfTrue="1">
      <formula>OR(AND($I63="する",TRIM($I81)=""),AND($I63="しない",NOT(ISBLANK($I81))))</formula>
    </cfRule>
  </conditionalFormatting>
  <conditionalFormatting sqref="I153:Y153">
    <cfRule type="expression" dxfId="12" priority="29" stopIfTrue="1">
      <formula>AND($I149="する",TRIM($I153)="")</formula>
    </cfRule>
  </conditionalFormatting>
  <conditionalFormatting sqref="I155:Y155">
    <cfRule type="expression" dxfId="11" priority="28" stopIfTrue="1">
      <formula>AND($I149="する",TRIM($I155)="")</formula>
    </cfRule>
  </conditionalFormatting>
  <conditionalFormatting sqref="I157:Y157">
    <cfRule type="expression" dxfId="10" priority="27" stopIfTrue="1">
      <formula>AND($I149="する",TRIM($I157)="")</formula>
    </cfRule>
  </conditionalFormatting>
  <conditionalFormatting sqref="I182:Y184">
    <cfRule type="expression" dxfId="9" priority="19" stopIfTrue="1">
      <formula>$A182&lt;&gt;0</formula>
    </cfRule>
  </conditionalFormatting>
  <conditionalFormatting sqref="I188:Y189">
    <cfRule type="expression" dxfId="8" priority="17" stopIfTrue="1">
      <formula>$A188&lt;&gt;0</formula>
    </cfRule>
  </conditionalFormatting>
  <conditionalFormatting sqref="I193:Y194">
    <cfRule type="expression" dxfId="7" priority="15" stopIfTrue="1">
      <formula>$A193&lt;&gt;0</formula>
    </cfRule>
  </conditionalFormatting>
  <conditionalFormatting sqref="I198:Y199">
    <cfRule type="expression" dxfId="6" priority="13" stopIfTrue="1">
      <formula>$A198&lt;&gt;0</formula>
    </cfRule>
  </conditionalFormatting>
  <conditionalFormatting sqref="I203:Y204">
    <cfRule type="expression" dxfId="5" priority="11" stopIfTrue="1">
      <formula>$A203&lt;&gt;0</formula>
    </cfRule>
  </conditionalFormatting>
  <conditionalFormatting sqref="I208:Y209">
    <cfRule type="expression" dxfId="4" priority="9" stopIfTrue="1">
      <formula>$A208&lt;&gt;0</formula>
    </cfRule>
  </conditionalFormatting>
  <conditionalFormatting sqref="I213:Y214">
    <cfRule type="expression" dxfId="3" priority="7" stopIfTrue="1">
      <formula>$A213&lt;&gt;0</formula>
    </cfRule>
  </conditionalFormatting>
  <conditionalFormatting sqref="I218:Y219">
    <cfRule type="expression" dxfId="2" priority="5" stopIfTrue="1">
      <formula>$A218&lt;&gt;0</formula>
    </cfRule>
  </conditionalFormatting>
  <conditionalFormatting sqref="I223:Y224">
    <cfRule type="expression" dxfId="1" priority="3" stopIfTrue="1">
      <formula>$A223&lt;&gt;0</formula>
    </cfRule>
  </conditionalFormatting>
  <conditionalFormatting sqref="I228:Y229">
    <cfRule type="expression" dxfId="0" priority="1" stopIfTrue="1">
      <formula>$A228&lt;&gt;0</formula>
    </cfRule>
  </conditionalFormatting>
  <dataValidations count="11">
    <dataValidation type="whole" imeMode="halfAlpha" allowBlank="1" showInputMessage="1" showErrorMessage="1" error="7桁の数字を入力してください" sqref="I20:M20 I151:M151 I69:M69" xr:uid="{4016CED4-10B1-4757-B162-7E810EA78935}">
      <formula1>0</formula1>
      <formula2>9999999</formula2>
    </dataValidation>
    <dataValidation errorStyle="warning" imeMode="hiragana" allowBlank="1" showInputMessage="1" showErrorMessage="1" sqref="I22:Y22 I240:Q269 I229:Y231 I224:Y226 I219:Y221 I214:Y216 I209:Y211 I204:Y206 I199:Y201 I194:Y196 I189:Y191 I184:Y186 I157:Y157 I153:Y153 I116:Y116 I112:Y112 I81:Y81 I77:Y77 I75:Y75 I71:Y71 I32:Y32 I28:Y28 I26:Y26" xr:uid="{F605321E-A3FF-426D-BEA5-B198655D65E1}"/>
    <dataValidation errorStyle="warning" imeMode="fullKatakana" allowBlank="1" showInputMessage="1" showErrorMessage="1" sqref="I24:Y24 I155:Y155 I114:Y114 I79:Y79 I73:Y73 I30:Y30" xr:uid="{968512CC-9DC5-40FB-AA00-F7F32EEA10AD}"/>
    <dataValidation errorStyle="warning" imeMode="halfAlpha" allowBlank="1" showInputMessage="1" showErrorMessage="1" sqref="I34:M34 I161:M161 I159:M159 I122:Y122 I120:M120 Q118:R118 I118:M118 I85:M85 I83:M83 I36:M36" xr:uid="{7488DADA-DD22-4456-8AF4-74786DC41E8A}"/>
    <dataValidation type="list" imeMode="halfAlpha" allowBlank="1" showInputMessage="1" showErrorMessage="1" error="リストから選択してください" sqref="I40:M40" xr:uid="{6E73DEBE-9ED3-42A2-84DD-B586B4763ED3}">
      <formula1>"一致する,一致しない"</formula1>
    </dataValidation>
    <dataValidation type="list" imeMode="halfAlpha" allowBlank="1" showInputMessage="1" showErrorMessage="1" error="リストから選択してください" sqref="I63:M63 I149:M149" xr:uid="{E0C39AB5-1A5B-468A-8840-37F058581340}">
      <formula1>"しない,する"</formula1>
    </dataValidation>
    <dataValidation type="whole" imeMode="halfAlpha" allowBlank="1" showInputMessage="1" showErrorMessage="1" error="有効な数字を入力してください" sqref="I169:M169 I171:M171" xr:uid="{E050828D-D0DD-4405-B53E-CC3C566CF27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3:M173 R240:X269" xr:uid="{CB7CF1E2-DA41-4C1F-BE25-9203F17A9996}">
      <formula1>-9999999999</formula1>
      <formula2>9999999999</formula2>
    </dataValidation>
    <dataValidation type="list" imeMode="halfAlpha" allowBlank="1" showInputMessage="1" showErrorMessage="1" error="リストから選択してください" sqref="I182:Y182 I227:Y227 I222:Y222 I217:Y217 I212:Y212 I207:Y207 I202:Y202 I197:Y197 I192:Y192 I187:Y187" xr:uid="{88C5C8E3-DCA7-4C6E-BAF9-44166135E727}">
      <formula1>大分類</formula1>
    </dataValidation>
    <dataValidation type="list" imeMode="halfAlpha" allowBlank="1" showInputMessage="1" showErrorMessage="1" error="リストから選択してください" sqref="I183:Y183 I228:Y228 I223:Y223 I218:Y218 I213:Y213 I208:Y208 I203:Y203 I198:Y198 I193:Y193 I188:Y188" xr:uid="{95ED51B4-0A37-4757-95AD-712EBF93AA43}">
      <formula1>INDIRECT(I182)</formula1>
    </dataValidation>
    <dataValidation type="date" imeMode="halfAlpha" allowBlank="1" showInputMessage="1" showErrorMessage="1" error="有効な日付を入力してください" sqref="Y240:Y269" xr:uid="{0D2674F6-AC8C-4940-AB3A-20BC04A23A94}">
      <formula1>92</formula1>
      <formula2>73415</formula2>
    </dataValidation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7FDF-12C2-40FC-896F-FA49820D26DE}">
  <sheetPr codeName="Sheet1"/>
  <dimension ref="A1:S73"/>
  <sheetViews>
    <sheetView zoomScaleNormal="100" workbookViewId="0"/>
  </sheetViews>
  <sheetFormatPr defaultRowHeight="13.5" x14ac:dyDescent="0.15"/>
  <cols>
    <col min="1" max="1" width="34" style="26" customWidth="1"/>
    <col min="2" max="21" width="3.875" style="26" customWidth="1"/>
    <col min="22" max="22" width="3.125" style="26" customWidth="1"/>
    <col min="23" max="26" width="3.5" style="26" customWidth="1"/>
    <col min="27" max="28" width="3.75" style="26" customWidth="1"/>
    <col min="29" max="16384" width="9" style="26"/>
  </cols>
  <sheetData>
    <row r="1" spans="1:13" x14ac:dyDescent="0.15">
      <c r="A1" s="26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3" x14ac:dyDescent="0.15">
      <c r="A2" s="26" t="str">
        <f>"@神奈川県@和歌山県@鹿児島県@"</f>
        <v>@神奈川県@和歌山県@鹿児島県@</v>
      </c>
    </row>
    <row r="3" spans="1:13" x14ac:dyDescent="0.15">
      <c r="A3" s="26" t="s">
        <v>313</v>
      </c>
      <c r="B3" s="9"/>
    </row>
    <row r="4" spans="1:13" x14ac:dyDescent="0.15">
      <c r="A4" s="26" t="s">
        <v>314</v>
      </c>
    </row>
    <row r="8" spans="1:13" ht="14.25" x14ac:dyDescent="0.15">
      <c r="A8" s="90" t="s">
        <v>218</v>
      </c>
      <c r="B8" s="26" t="s">
        <v>281</v>
      </c>
      <c r="C8" s="26" t="s">
        <v>282</v>
      </c>
      <c r="D8" s="26" t="s">
        <v>283</v>
      </c>
      <c r="E8" s="26" t="s">
        <v>61</v>
      </c>
      <c r="F8" s="26" t="s">
        <v>62</v>
      </c>
      <c r="G8" s="26" t="s">
        <v>63</v>
      </c>
    </row>
    <row r="9" spans="1:13" ht="14.25" x14ac:dyDescent="0.15">
      <c r="A9" s="90" t="s">
        <v>220</v>
      </c>
      <c r="B9" s="26" t="s">
        <v>219</v>
      </c>
      <c r="C9" s="26" t="s">
        <v>64</v>
      </c>
      <c r="D9" s="26" t="s">
        <v>65</v>
      </c>
    </row>
    <row r="10" spans="1:13" ht="14.25" x14ac:dyDescent="0.15">
      <c r="A10" s="90" t="s">
        <v>222</v>
      </c>
      <c r="B10" s="26" t="s">
        <v>221</v>
      </c>
      <c r="C10" s="26" t="s">
        <v>66</v>
      </c>
      <c r="D10" s="26" t="s">
        <v>67</v>
      </c>
      <c r="E10" s="26" t="s">
        <v>68</v>
      </c>
      <c r="F10" s="26" t="s">
        <v>69</v>
      </c>
      <c r="G10" s="26" t="s">
        <v>70</v>
      </c>
      <c r="H10" s="26" t="s">
        <v>71</v>
      </c>
    </row>
    <row r="11" spans="1:13" ht="14.25" x14ac:dyDescent="0.15">
      <c r="A11" s="90" t="s">
        <v>224</v>
      </c>
      <c r="B11" s="26" t="s">
        <v>223</v>
      </c>
      <c r="C11" s="26" t="s">
        <v>72</v>
      </c>
      <c r="D11" s="26" t="s">
        <v>73</v>
      </c>
      <c r="E11" s="26" t="s">
        <v>74</v>
      </c>
      <c r="F11" s="26" t="s">
        <v>75</v>
      </c>
      <c r="G11" s="26" t="s">
        <v>76</v>
      </c>
      <c r="H11" s="26" t="s">
        <v>77</v>
      </c>
      <c r="I11" s="26" t="s">
        <v>78</v>
      </c>
    </row>
    <row r="12" spans="1:13" ht="14.25" x14ac:dyDescent="0.15">
      <c r="A12" s="90" t="s">
        <v>226</v>
      </c>
      <c r="B12" s="26" t="s">
        <v>225</v>
      </c>
      <c r="C12" s="26" t="s">
        <v>79</v>
      </c>
      <c r="D12" s="26" t="s">
        <v>80</v>
      </c>
    </row>
    <row r="13" spans="1:13" ht="14.25" x14ac:dyDescent="0.15">
      <c r="A13" s="90" t="s">
        <v>228</v>
      </c>
      <c r="B13" s="26" t="s">
        <v>227</v>
      </c>
      <c r="C13" s="26" t="s">
        <v>81</v>
      </c>
      <c r="D13" s="26" t="s">
        <v>82</v>
      </c>
      <c r="E13" s="26" t="s">
        <v>83</v>
      </c>
    </row>
    <row r="14" spans="1:13" ht="14.25" x14ac:dyDescent="0.15">
      <c r="A14" s="90" t="s">
        <v>230</v>
      </c>
      <c r="B14" s="26" t="s">
        <v>229</v>
      </c>
      <c r="C14" s="26" t="s">
        <v>84</v>
      </c>
      <c r="D14" s="26" t="s">
        <v>85</v>
      </c>
      <c r="E14" s="26" t="s">
        <v>86</v>
      </c>
      <c r="F14" s="26" t="s">
        <v>87</v>
      </c>
      <c r="G14" s="26" t="s">
        <v>88</v>
      </c>
      <c r="H14" s="26" t="s">
        <v>89</v>
      </c>
      <c r="I14" s="26" t="s">
        <v>90</v>
      </c>
      <c r="J14" s="26" t="s">
        <v>91</v>
      </c>
      <c r="K14" s="26" t="s">
        <v>92</v>
      </c>
      <c r="L14" s="26" t="s">
        <v>93</v>
      </c>
      <c r="M14" s="26" t="s">
        <v>94</v>
      </c>
    </row>
    <row r="15" spans="1:13" x14ac:dyDescent="0.15">
      <c r="A15" s="91" t="s">
        <v>232</v>
      </c>
      <c r="B15" s="26" t="s">
        <v>231</v>
      </c>
      <c r="C15" s="26" t="s">
        <v>95</v>
      </c>
      <c r="D15" s="26" t="s">
        <v>96</v>
      </c>
      <c r="E15" s="26" t="s">
        <v>97</v>
      </c>
      <c r="F15" s="26" t="s">
        <v>98</v>
      </c>
    </row>
    <row r="16" spans="1:13" x14ac:dyDescent="0.15">
      <c r="A16" s="91" t="s">
        <v>234</v>
      </c>
      <c r="B16" s="26" t="s">
        <v>233</v>
      </c>
    </row>
    <row r="17" spans="1:12" x14ac:dyDescent="0.15">
      <c r="A17" s="91" t="s">
        <v>236</v>
      </c>
      <c r="B17" s="26" t="s">
        <v>235</v>
      </c>
      <c r="C17" s="26" t="s">
        <v>99</v>
      </c>
      <c r="D17" s="26" t="s">
        <v>100</v>
      </c>
      <c r="E17" s="26" t="s">
        <v>101</v>
      </c>
      <c r="F17" s="26" t="s">
        <v>102</v>
      </c>
    </row>
    <row r="18" spans="1:12" x14ac:dyDescent="0.15">
      <c r="A18" s="91" t="s">
        <v>238</v>
      </c>
      <c r="B18" s="26" t="s">
        <v>237</v>
      </c>
      <c r="C18" s="26" t="s">
        <v>103</v>
      </c>
      <c r="D18" s="26" t="s">
        <v>104</v>
      </c>
      <c r="E18" s="26" t="s">
        <v>105</v>
      </c>
      <c r="F18" s="26" t="s">
        <v>106</v>
      </c>
      <c r="G18" s="26" t="s">
        <v>107</v>
      </c>
      <c r="H18" s="26" t="s">
        <v>108</v>
      </c>
    </row>
    <row r="19" spans="1:12" x14ac:dyDescent="0.15">
      <c r="A19" s="91" t="s">
        <v>240</v>
      </c>
      <c r="B19" s="26" t="s">
        <v>239</v>
      </c>
      <c r="C19" s="26" t="s">
        <v>109</v>
      </c>
      <c r="D19" s="26" t="s">
        <v>110</v>
      </c>
      <c r="E19" s="26" t="s">
        <v>111</v>
      </c>
    </row>
    <row r="20" spans="1:12" x14ac:dyDescent="0.15">
      <c r="A20" s="91" t="s">
        <v>242</v>
      </c>
      <c r="B20" s="26" t="s">
        <v>241</v>
      </c>
      <c r="C20" s="26" t="s">
        <v>112</v>
      </c>
      <c r="D20" s="26" t="s">
        <v>113</v>
      </c>
      <c r="E20" s="26" t="s">
        <v>114</v>
      </c>
    </row>
    <row r="21" spans="1:12" x14ac:dyDescent="0.15">
      <c r="A21" s="91" t="s">
        <v>244</v>
      </c>
      <c r="B21" s="26" t="s">
        <v>243</v>
      </c>
      <c r="C21" s="26" t="s">
        <v>115</v>
      </c>
      <c r="D21" s="26" t="s">
        <v>116</v>
      </c>
      <c r="E21" s="26" t="s">
        <v>117</v>
      </c>
      <c r="F21" s="26" t="s">
        <v>118</v>
      </c>
    </row>
    <row r="22" spans="1:12" x14ac:dyDescent="0.15">
      <c r="A22" s="91" t="s">
        <v>246</v>
      </c>
      <c r="B22" s="26" t="s">
        <v>245</v>
      </c>
      <c r="C22" s="26" t="s">
        <v>119</v>
      </c>
      <c r="D22" s="26" t="s">
        <v>120</v>
      </c>
      <c r="E22" s="26" t="s">
        <v>121</v>
      </c>
      <c r="F22" s="26" t="s">
        <v>122</v>
      </c>
    </row>
    <row r="23" spans="1:12" x14ac:dyDescent="0.15">
      <c r="A23" s="91" t="s">
        <v>248</v>
      </c>
      <c r="B23" s="26" t="s">
        <v>247</v>
      </c>
      <c r="C23" s="26" t="s">
        <v>123</v>
      </c>
      <c r="D23" s="26" t="s">
        <v>124</v>
      </c>
      <c r="E23" s="26" t="s">
        <v>125</v>
      </c>
      <c r="F23" s="26" t="s">
        <v>126</v>
      </c>
    </row>
    <row r="24" spans="1:12" x14ac:dyDescent="0.15">
      <c r="A24" s="91" t="s">
        <v>250</v>
      </c>
      <c r="B24" s="26" t="s">
        <v>249</v>
      </c>
      <c r="C24" s="26" t="s">
        <v>127</v>
      </c>
      <c r="D24" s="26" t="s">
        <v>128</v>
      </c>
      <c r="E24" s="26" t="s">
        <v>129</v>
      </c>
      <c r="F24" s="26" t="s">
        <v>130</v>
      </c>
      <c r="G24" s="26" t="s">
        <v>131</v>
      </c>
      <c r="H24" s="26" t="s">
        <v>132</v>
      </c>
      <c r="I24" s="26" t="s">
        <v>133</v>
      </c>
      <c r="J24" s="26" t="s">
        <v>134</v>
      </c>
      <c r="K24" s="26" t="s">
        <v>135</v>
      </c>
      <c r="L24" s="26" t="s">
        <v>136</v>
      </c>
    </row>
    <row r="25" spans="1:12" x14ac:dyDescent="0.15">
      <c r="A25" s="91" t="s">
        <v>252</v>
      </c>
      <c r="B25" s="26" t="s">
        <v>251</v>
      </c>
      <c r="C25" s="26" t="s">
        <v>137</v>
      </c>
      <c r="D25" s="26" t="s">
        <v>138</v>
      </c>
    </row>
    <row r="26" spans="1:12" x14ac:dyDescent="0.15">
      <c r="A26" s="91" t="s">
        <v>254</v>
      </c>
      <c r="B26" s="26" t="s">
        <v>253</v>
      </c>
      <c r="C26" s="26" t="s">
        <v>139</v>
      </c>
      <c r="D26" s="26" t="s">
        <v>140</v>
      </c>
      <c r="E26" s="26" t="s">
        <v>141</v>
      </c>
      <c r="F26" s="26" t="s">
        <v>142</v>
      </c>
      <c r="G26" s="26" t="s">
        <v>143</v>
      </c>
      <c r="H26" s="26" t="s">
        <v>144</v>
      </c>
    </row>
    <row r="27" spans="1:12" x14ac:dyDescent="0.15">
      <c r="A27" s="91" t="s">
        <v>256</v>
      </c>
      <c r="B27" s="26" t="s">
        <v>255</v>
      </c>
      <c r="C27" s="26" t="s">
        <v>145</v>
      </c>
      <c r="D27" s="26" t="s">
        <v>146</v>
      </c>
      <c r="E27" s="26" t="s">
        <v>147</v>
      </c>
      <c r="F27" s="26" t="s">
        <v>148</v>
      </c>
      <c r="G27" s="26" t="s">
        <v>149</v>
      </c>
      <c r="H27" s="26" t="s">
        <v>150</v>
      </c>
      <c r="I27" s="26" t="s">
        <v>151</v>
      </c>
      <c r="J27" s="26" t="s">
        <v>152</v>
      </c>
    </row>
    <row r="28" spans="1:12" x14ac:dyDescent="0.15">
      <c r="A28" s="91" t="s">
        <v>258</v>
      </c>
      <c r="B28" s="26" t="s">
        <v>257</v>
      </c>
      <c r="C28" s="26" t="s">
        <v>153</v>
      </c>
      <c r="D28" s="26" t="s">
        <v>154</v>
      </c>
      <c r="E28" s="26" t="s">
        <v>155</v>
      </c>
      <c r="F28" s="26" t="s">
        <v>156</v>
      </c>
    </row>
    <row r="29" spans="1:12" x14ac:dyDescent="0.15">
      <c r="A29" s="91" t="s">
        <v>260</v>
      </c>
      <c r="B29" s="26" t="s">
        <v>259</v>
      </c>
      <c r="C29" s="26" t="s">
        <v>157</v>
      </c>
      <c r="D29" s="26" t="s">
        <v>158</v>
      </c>
      <c r="E29" s="26" t="s">
        <v>159</v>
      </c>
    </row>
    <row r="30" spans="1:12" x14ac:dyDescent="0.15">
      <c r="A30" s="91" t="s">
        <v>262</v>
      </c>
      <c r="B30" s="26" t="s">
        <v>261</v>
      </c>
      <c r="C30" s="26" t="s">
        <v>160</v>
      </c>
      <c r="D30" s="26" t="s">
        <v>161</v>
      </c>
      <c r="E30" s="26" t="s">
        <v>162</v>
      </c>
    </row>
    <row r="31" spans="1:12" x14ac:dyDescent="0.15">
      <c r="A31" s="91" t="s">
        <v>264</v>
      </c>
      <c r="B31" s="26" t="s">
        <v>263</v>
      </c>
      <c r="C31" s="26" t="s">
        <v>163</v>
      </c>
      <c r="D31" s="26" t="s">
        <v>164</v>
      </c>
      <c r="E31" s="26" t="s">
        <v>165</v>
      </c>
      <c r="F31" s="26" t="s">
        <v>166</v>
      </c>
      <c r="G31" s="26" t="s">
        <v>167</v>
      </c>
    </row>
    <row r="32" spans="1:12" x14ac:dyDescent="0.15">
      <c r="A32" s="91" t="s">
        <v>266</v>
      </c>
      <c r="B32" s="26" t="s">
        <v>265</v>
      </c>
      <c r="C32" s="26" t="s">
        <v>168</v>
      </c>
      <c r="D32" s="26" t="s">
        <v>169</v>
      </c>
      <c r="E32" s="26" t="s">
        <v>170</v>
      </c>
      <c r="F32" s="26" t="s">
        <v>171</v>
      </c>
      <c r="G32" s="26" t="s">
        <v>172</v>
      </c>
      <c r="H32" s="26" t="s">
        <v>173</v>
      </c>
    </row>
    <row r="33" spans="1:19" x14ac:dyDescent="0.15">
      <c r="A33" s="91" t="s">
        <v>268</v>
      </c>
      <c r="B33" s="26" t="s">
        <v>267</v>
      </c>
      <c r="C33" s="26" t="s">
        <v>174</v>
      </c>
      <c r="D33" s="26" t="s">
        <v>175</v>
      </c>
      <c r="E33" s="26" t="s">
        <v>176</v>
      </c>
      <c r="F33" s="26" t="s">
        <v>177</v>
      </c>
    </row>
    <row r="34" spans="1:19" x14ac:dyDescent="0.15">
      <c r="A34" s="91" t="s">
        <v>270</v>
      </c>
      <c r="B34" s="26" t="s">
        <v>269</v>
      </c>
      <c r="C34" s="26" t="s">
        <v>178</v>
      </c>
      <c r="D34" s="26" t="s">
        <v>179</v>
      </c>
      <c r="E34" s="26" t="s">
        <v>180</v>
      </c>
      <c r="F34" s="26" t="s">
        <v>181</v>
      </c>
      <c r="G34" s="26" t="s">
        <v>182</v>
      </c>
      <c r="H34" s="26" t="s">
        <v>183</v>
      </c>
    </row>
    <row r="35" spans="1:19" x14ac:dyDescent="0.15">
      <c r="A35" s="91" t="s">
        <v>272</v>
      </c>
      <c r="B35" s="26" t="s">
        <v>271</v>
      </c>
      <c r="C35" s="26" t="s">
        <v>184</v>
      </c>
      <c r="D35" s="26" t="s">
        <v>185</v>
      </c>
      <c r="E35" s="26" t="s">
        <v>186</v>
      </c>
      <c r="F35" s="26" t="s">
        <v>187</v>
      </c>
      <c r="G35" s="26" t="s">
        <v>188</v>
      </c>
    </row>
    <row r="36" spans="1:19" x14ac:dyDescent="0.15">
      <c r="A36" s="91" t="s">
        <v>274</v>
      </c>
      <c r="B36" s="26" t="s">
        <v>273</v>
      </c>
      <c r="C36" s="26" t="s">
        <v>189</v>
      </c>
      <c r="D36" s="26" t="s">
        <v>190</v>
      </c>
      <c r="E36" s="26" t="s">
        <v>191</v>
      </c>
      <c r="F36" s="26" t="s">
        <v>192</v>
      </c>
    </row>
    <row r="37" spans="1:19" x14ac:dyDescent="0.15">
      <c r="A37" s="91" t="s">
        <v>276</v>
      </c>
      <c r="B37" s="26" t="s">
        <v>275</v>
      </c>
      <c r="C37" s="26" t="s">
        <v>193</v>
      </c>
      <c r="D37" s="26" t="s">
        <v>194</v>
      </c>
      <c r="E37" s="26" t="s">
        <v>195</v>
      </c>
      <c r="F37" s="26" t="s">
        <v>196</v>
      </c>
      <c r="G37" s="26" t="s">
        <v>197</v>
      </c>
      <c r="H37" s="26" t="s">
        <v>198</v>
      </c>
      <c r="I37" s="26" t="s">
        <v>199</v>
      </c>
      <c r="J37" s="26" t="s">
        <v>200</v>
      </c>
      <c r="K37" s="26" t="s">
        <v>201</v>
      </c>
      <c r="L37" s="26" t="s">
        <v>202</v>
      </c>
      <c r="M37" s="26" t="s">
        <v>203</v>
      </c>
      <c r="N37" s="26" t="s">
        <v>204</v>
      </c>
      <c r="O37" s="26" t="s">
        <v>205</v>
      </c>
      <c r="P37" s="26" t="s">
        <v>206</v>
      </c>
      <c r="Q37" s="26" t="s">
        <v>207</v>
      </c>
      <c r="R37" s="26" t="s">
        <v>208</v>
      </c>
      <c r="S37" s="26" t="s">
        <v>209</v>
      </c>
    </row>
    <row r="38" spans="1:19" x14ac:dyDescent="0.15">
      <c r="A38" s="91" t="s">
        <v>278</v>
      </c>
      <c r="B38" s="26" t="s">
        <v>277</v>
      </c>
      <c r="C38" s="26" t="s">
        <v>210</v>
      </c>
      <c r="D38" s="26" t="s">
        <v>211</v>
      </c>
      <c r="E38" s="26" t="s">
        <v>212</v>
      </c>
    </row>
    <row r="39" spans="1:19" x14ac:dyDescent="0.15">
      <c r="A39" s="91" t="s">
        <v>280</v>
      </c>
      <c r="B39" s="26" t="s">
        <v>279</v>
      </c>
      <c r="C39" s="26" t="s">
        <v>213</v>
      </c>
      <c r="D39" s="26" t="s">
        <v>214</v>
      </c>
      <c r="E39" s="26" t="s">
        <v>215</v>
      </c>
      <c r="F39" s="26" t="s">
        <v>216</v>
      </c>
      <c r="G39" s="26" t="s">
        <v>217</v>
      </c>
    </row>
    <row r="41" spans="1:19" x14ac:dyDescent="0.15">
      <c r="B41" s="26" t="s">
        <v>315</v>
      </c>
    </row>
    <row r="42" spans="1:19" x14ac:dyDescent="0.15">
      <c r="B42" s="91" t="str">
        <f>IF(TRIM(B8)="","",$A8&amp;B8)</f>
        <v>【01】印刷・写真類【0101】一般印刷</v>
      </c>
      <c r="C42" s="91" t="str">
        <f t="shared" ref="C42:S42" si="0">IF(TRIM(C8)="","",$A8&amp;C8)</f>
        <v>【01】印刷・写真類【0102】フォーム印刷</v>
      </c>
      <c r="D42" s="91" t="str">
        <f t="shared" si="0"/>
        <v>【01】印刷・写真類【0103】特殊印刷</v>
      </c>
      <c r="E42" s="91" t="str">
        <f t="shared" si="0"/>
        <v>【01】印刷・写真類【0104】地図・航空写真</v>
      </c>
      <c r="F42" s="91" t="str">
        <f t="shared" si="0"/>
        <v>【01】印刷・写真類【0105】カメラ撮影</v>
      </c>
      <c r="G42" s="91" t="str">
        <f t="shared" si="0"/>
        <v>【01】印刷・写真類【0199】印刷写真類その他</v>
      </c>
      <c r="H42" s="91" t="str">
        <f t="shared" si="0"/>
        <v/>
      </c>
      <c r="I42" s="91" t="str">
        <f t="shared" si="0"/>
        <v/>
      </c>
      <c r="J42" s="91" t="str">
        <f t="shared" si="0"/>
        <v/>
      </c>
      <c r="K42" s="91" t="str">
        <f t="shared" si="0"/>
        <v/>
      </c>
      <c r="L42" s="91" t="str">
        <f t="shared" si="0"/>
        <v/>
      </c>
      <c r="M42" s="91" t="str">
        <f t="shared" si="0"/>
        <v/>
      </c>
      <c r="N42" s="91" t="str">
        <f t="shared" si="0"/>
        <v/>
      </c>
      <c r="O42" s="91" t="str">
        <f t="shared" si="0"/>
        <v/>
      </c>
      <c r="P42" s="91" t="str">
        <f t="shared" si="0"/>
        <v/>
      </c>
      <c r="Q42" s="91" t="str">
        <f t="shared" si="0"/>
        <v/>
      </c>
      <c r="R42" s="91" t="str">
        <f t="shared" si="0"/>
        <v/>
      </c>
      <c r="S42" s="91" t="str">
        <f t="shared" si="0"/>
        <v/>
      </c>
    </row>
    <row r="43" spans="1:19" x14ac:dyDescent="0.15">
      <c r="B43" s="91" t="str">
        <f t="shared" ref="B43:S43" si="1">IF(TRIM(B9)="","",$A9&amp;B9)</f>
        <v>【02】事務用品【0201】文具・用紙</v>
      </c>
      <c r="C43" s="91" t="str">
        <f t="shared" si="1"/>
        <v>【02】事務用品【0202】印判</v>
      </c>
      <c r="D43" s="91" t="str">
        <f t="shared" si="1"/>
        <v>【02】事務用品【0299】事務用品その他</v>
      </c>
      <c r="E43" s="91" t="str">
        <f t="shared" si="1"/>
        <v/>
      </c>
      <c r="F43" s="91" t="str">
        <f t="shared" si="1"/>
        <v/>
      </c>
      <c r="G43" s="91" t="str">
        <f t="shared" si="1"/>
        <v/>
      </c>
      <c r="H43" s="91" t="str">
        <f t="shared" si="1"/>
        <v/>
      </c>
      <c r="I43" s="91" t="str">
        <f t="shared" si="1"/>
        <v/>
      </c>
      <c r="J43" s="91" t="str">
        <f t="shared" si="1"/>
        <v/>
      </c>
      <c r="K43" s="91" t="str">
        <f t="shared" si="1"/>
        <v/>
      </c>
      <c r="L43" s="91" t="str">
        <f t="shared" si="1"/>
        <v/>
      </c>
      <c r="M43" s="91" t="str">
        <f t="shared" si="1"/>
        <v/>
      </c>
      <c r="N43" s="91" t="str">
        <f t="shared" si="1"/>
        <v/>
      </c>
      <c r="O43" s="91" t="str">
        <f t="shared" si="1"/>
        <v/>
      </c>
      <c r="P43" s="91" t="str">
        <f t="shared" si="1"/>
        <v/>
      </c>
      <c r="Q43" s="91" t="str">
        <f t="shared" si="1"/>
        <v/>
      </c>
      <c r="R43" s="91" t="str">
        <f t="shared" si="1"/>
        <v/>
      </c>
      <c r="S43" s="91" t="str">
        <f t="shared" si="1"/>
        <v/>
      </c>
    </row>
    <row r="44" spans="1:19" x14ac:dyDescent="0.15">
      <c r="B44" s="91" t="str">
        <f t="shared" ref="B44:S44" si="2">IF(TRIM(B10)="","",$A10&amp;B10)</f>
        <v>【03】情報機器・家電【0301】ｺﾝﾋﾟｭｰﾀ（ﾊｰﾄﾞ）</v>
      </c>
      <c r="C44" s="91" t="str">
        <f t="shared" si="2"/>
        <v>【03】情報機器・家電【0302】ｺﾝﾋﾟｭｰﾀ（ｿﾌﾄ）</v>
      </c>
      <c r="D44" s="91" t="str">
        <f t="shared" si="2"/>
        <v>【03】情報機器・家電【0303】ＯＡ機器・消耗品</v>
      </c>
      <c r="E44" s="91" t="str">
        <f t="shared" si="2"/>
        <v>【03】情報機器・家電【0304】ＡＶ家電</v>
      </c>
      <c r="F44" s="91" t="str">
        <f t="shared" si="2"/>
        <v>【03】情報機器・家電【0305】生活家電</v>
      </c>
      <c r="G44" s="91" t="str">
        <f t="shared" si="2"/>
        <v>【03】情報機器・家電【0306】給湯器・調理家電</v>
      </c>
      <c r="H44" s="91" t="str">
        <f t="shared" si="2"/>
        <v>【03】情報機器・家電【0399】情報機器・家電その他</v>
      </c>
      <c r="I44" s="91" t="str">
        <f t="shared" si="2"/>
        <v/>
      </c>
      <c r="J44" s="91" t="str">
        <f t="shared" si="2"/>
        <v/>
      </c>
      <c r="K44" s="91" t="str">
        <f t="shared" si="2"/>
        <v/>
      </c>
      <c r="L44" s="91" t="str">
        <f t="shared" si="2"/>
        <v/>
      </c>
      <c r="M44" s="91" t="str">
        <f t="shared" si="2"/>
        <v/>
      </c>
      <c r="N44" s="91" t="str">
        <f t="shared" si="2"/>
        <v/>
      </c>
      <c r="O44" s="91" t="str">
        <f t="shared" si="2"/>
        <v/>
      </c>
      <c r="P44" s="91" t="str">
        <f t="shared" si="2"/>
        <v/>
      </c>
      <c r="Q44" s="91" t="str">
        <f t="shared" si="2"/>
        <v/>
      </c>
      <c r="R44" s="91" t="str">
        <f t="shared" si="2"/>
        <v/>
      </c>
      <c r="S44" s="91" t="str">
        <f t="shared" si="2"/>
        <v/>
      </c>
    </row>
    <row r="45" spans="1:19" x14ac:dyDescent="0.15">
      <c r="B45" s="91" t="str">
        <f t="shared" ref="B45:S45" si="3">IF(TRIM(B11)="","",$A11&amp;B11)</f>
        <v>【04】じゅう器類【0401】事務用家具</v>
      </c>
      <c r="C45" s="91" t="str">
        <f t="shared" si="3"/>
        <v>【04】じゅう器類【0402】学校用家具</v>
      </c>
      <c r="D45" s="91" t="str">
        <f t="shared" si="3"/>
        <v>【04】じゅう器類【0403】園児施設用家具</v>
      </c>
      <c r="E45" s="91" t="str">
        <f t="shared" si="3"/>
        <v>【04】じゅう器類【0404】特殊・大型家具</v>
      </c>
      <c r="F45" s="91" t="str">
        <f t="shared" si="3"/>
        <v>【04】じゅう器類【0405】屋内装飾</v>
      </c>
      <c r="G45" s="91" t="str">
        <f t="shared" si="3"/>
        <v>【04】じゅう器類【0406】電飾</v>
      </c>
      <c r="H45" s="91" t="str">
        <f t="shared" si="3"/>
        <v>【04】じゅう器類【0407】看板・帆布・テント</v>
      </c>
      <c r="I45" s="91" t="str">
        <f t="shared" si="3"/>
        <v>【04】じゅう器類【0499】じゅう器類その他</v>
      </c>
      <c r="J45" s="91" t="str">
        <f t="shared" si="3"/>
        <v/>
      </c>
      <c r="K45" s="91" t="str">
        <f t="shared" si="3"/>
        <v/>
      </c>
      <c r="L45" s="91" t="str">
        <f t="shared" si="3"/>
        <v/>
      </c>
      <c r="M45" s="91" t="str">
        <f t="shared" si="3"/>
        <v/>
      </c>
      <c r="N45" s="91" t="str">
        <f t="shared" si="3"/>
        <v/>
      </c>
      <c r="O45" s="91" t="str">
        <f t="shared" si="3"/>
        <v/>
      </c>
      <c r="P45" s="91" t="str">
        <f t="shared" si="3"/>
        <v/>
      </c>
      <c r="Q45" s="91" t="str">
        <f t="shared" si="3"/>
        <v/>
      </c>
      <c r="R45" s="91" t="str">
        <f t="shared" si="3"/>
        <v/>
      </c>
      <c r="S45" s="91" t="str">
        <f t="shared" si="3"/>
        <v/>
      </c>
    </row>
    <row r="46" spans="1:19" x14ac:dyDescent="0.15">
      <c r="B46" s="91" t="str">
        <f t="shared" ref="B46:S46" si="4">IF(TRIM(B12)="","",$A12&amp;B12)</f>
        <v>【05】図書・書籍【0501】一般図書・書籍</v>
      </c>
      <c r="C46" s="91" t="str">
        <f t="shared" si="4"/>
        <v>【05】図書・書籍【0502】学校図書・園児図書</v>
      </c>
      <c r="D46" s="91" t="str">
        <f t="shared" si="4"/>
        <v>【05】図書・書籍【0599】図書・書籍その他</v>
      </c>
      <c r="E46" s="91" t="str">
        <f t="shared" si="4"/>
        <v/>
      </c>
      <c r="F46" s="91" t="str">
        <f t="shared" si="4"/>
        <v/>
      </c>
      <c r="G46" s="91" t="str">
        <f t="shared" si="4"/>
        <v/>
      </c>
      <c r="H46" s="91" t="str">
        <f t="shared" si="4"/>
        <v/>
      </c>
      <c r="I46" s="91" t="str">
        <f t="shared" si="4"/>
        <v/>
      </c>
      <c r="J46" s="91" t="str">
        <f t="shared" si="4"/>
        <v/>
      </c>
      <c r="K46" s="91" t="str">
        <f t="shared" si="4"/>
        <v/>
      </c>
      <c r="L46" s="91" t="str">
        <f t="shared" si="4"/>
        <v/>
      </c>
      <c r="M46" s="91" t="str">
        <f t="shared" si="4"/>
        <v/>
      </c>
      <c r="N46" s="91" t="str">
        <f t="shared" si="4"/>
        <v/>
      </c>
      <c r="O46" s="91" t="str">
        <f t="shared" si="4"/>
        <v/>
      </c>
      <c r="P46" s="91" t="str">
        <f t="shared" si="4"/>
        <v/>
      </c>
      <c r="Q46" s="91" t="str">
        <f t="shared" si="4"/>
        <v/>
      </c>
      <c r="R46" s="91" t="str">
        <f t="shared" si="4"/>
        <v/>
      </c>
      <c r="S46" s="91" t="str">
        <f t="shared" si="4"/>
        <v/>
      </c>
    </row>
    <row r="47" spans="1:19" x14ac:dyDescent="0.15">
      <c r="B47" s="91" t="str">
        <f t="shared" ref="B47:S47" si="5">IF(TRIM(B13)="","",$A13&amp;B13)</f>
        <v>【06】教育・保育教材【0601】特別教室備品</v>
      </c>
      <c r="C47" s="91" t="str">
        <f t="shared" si="5"/>
        <v>【06】教育・保育教材【0602】園児施設備品</v>
      </c>
      <c r="D47" s="91" t="str">
        <f t="shared" si="5"/>
        <v>【06】教育・保育教材【0603】楽器</v>
      </c>
      <c r="E47" s="91" t="str">
        <f t="shared" si="5"/>
        <v>【06】教育・保育教材【0699】教育・保育教材その他</v>
      </c>
      <c r="F47" s="91" t="str">
        <f t="shared" si="5"/>
        <v/>
      </c>
      <c r="G47" s="91" t="str">
        <f t="shared" si="5"/>
        <v/>
      </c>
      <c r="H47" s="91" t="str">
        <f t="shared" si="5"/>
        <v/>
      </c>
      <c r="I47" s="91" t="str">
        <f t="shared" si="5"/>
        <v/>
      </c>
      <c r="J47" s="91" t="str">
        <f t="shared" si="5"/>
        <v/>
      </c>
      <c r="K47" s="91" t="str">
        <f t="shared" si="5"/>
        <v/>
      </c>
      <c r="L47" s="91" t="str">
        <f t="shared" si="5"/>
        <v/>
      </c>
      <c r="M47" s="91" t="str">
        <f t="shared" si="5"/>
        <v/>
      </c>
      <c r="N47" s="91" t="str">
        <f t="shared" si="5"/>
        <v/>
      </c>
      <c r="O47" s="91" t="str">
        <f t="shared" si="5"/>
        <v/>
      </c>
      <c r="P47" s="91" t="str">
        <f t="shared" si="5"/>
        <v/>
      </c>
      <c r="Q47" s="91" t="str">
        <f t="shared" si="5"/>
        <v/>
      </c>
      <c r="R47" s="91" t="str">
        <f t="shared" si="5"/>
        <v/>
      </c>
      <c r="S47" s="91" t="str">
        <f t="shared" si="5"/>
        <v/>
      </c>
    </row>
    <row r="48" spans="1:19" x14ac:dyDescent="0.15">
      <c r="B48" s="91" t="str">
        <f t="shared" ref="B48:S48" si="6">IF(TRIM(B14)="","",$A14&amp;B14)</f>
        <v>【07】機械器具・設備類【0701】建設機械</v>
      </c>
      <c r="C48" s="91" t="str">
        <f t="shared" si="6"/>
        <v>【07】機械器具・設備類【0702】上下水道用機械器具</v>
      </c>
      <c r="D48" s="91" t="str">
        <f t="shared" si="6"/>
        <v>【07】機械器具・設備類【0703】業務用空調機器</v>
      </c>
      <c r="E48" s="91" t="str">
        <f t="shared" si="6"/>
        <v>【07】機械器具・設備類【0704】業務用厨房機器・食器</v>
      </c>
      <c r="F48" s="91" t="str">
        <f t="shared" si="6"/>
        <v>【07】機械器具・設備類【0705】発電機</v>
      </c>
      <c r="G48" s="91" t="str">
        <f t="shared" si="6"/>
        <v>【07】機械器具・設備類【0706】通信機器</v>
      </c>
      <c r="H48" s="91" t="str">
        <f t="shared" si="6"/>
        <v>【07】機械器具・設備類【0707】放送・音響設備機器</v>
      </c>
      <c r="I48" s="91" t="str">
        <f t="shared" si="6"/>
        <v>【07】機械器具・設備類【0708】計測・理化学機器</v>
      </c>
      <c r="J48" s="91" t="str">
        <f t="shared" si="6"/>
        <v>【07】機械器具・設備類【0709】消防用機械器具</v>
      </c>
      <c r="K48" s="91" t="str">
        <f t="shared" si="6"/>
        <v>【07】機械器具・設備類【0710】環境関連設備機器</v>
      </c>
      <c r="L48" s="91" t="str">
        <f t="shared" si="6"/>
        <v>【07】機械器具・設備類【0711】工具・工作用器具</v>
      </c>
      <c r="M48" s="91" t="str">
        <f t="shared" si="6"/>
        <v>【07】機械器具・設備類【0799】機械器具・設備類その他</v>
      </c>
      <c r="N48" s="91" t="str">
        <f t="shared" si="6"/>
        <v/>
      </c>
      <c r="O48" s="91" t="str">
        <f t="shared" si="6"/>
        <v/>
      </c>
      <c r="P48" s="91" t="str">
        <f t="shared" si="6"/>
        <v/>
      </c>
      <c r="Q48" s="91" t="str">
        <f t="shared" si="6"/>
        <v/>
      </c>
      <c r="R48" s="91" t="str">
        <f t="shared" si="6"/>
        <v/>
      </c>
      <c r="S48" s="91" t="str">
        <f t="shared" si="6"/>
        <v/>
      </c>
    </row>
    <row r="49" spans="2:19" x14ac:dyDescent="0.15">
      <c r="B49" s="91" t="str">
        <f t="shared" ref="B49:S49" si="7">IF(TRIM(B15)="","",$A15&amp;B15)</f>
        <v>【08】燃料・ガス類【0801】石油類</v>
      </c>
      <c r="C49" s="91" t="str">
        <f t="shared" si="7"/>
        <v>【08】燃料・ガス類【0802】電力</v>
      </c>
      <c r="D49" s="91" t="str">
        <f t="shared" si="7"/>
        <v>【08】燃料・ガス類【0803】燃料系ガス</v>
      </c>
      <c r="E49" s="91" t="str">
        <f t="shared" si="7"/>
        <v>【08】燃料・ガス類【0804】産業用ガス</v>
      </c>
      <c r="F49" s="91" t="str">
        <f t="shared" si="7"/>
        <v>【08】燃料・ガス類【0899】燃料・ガス類その他</v>
      </c>
      <c r="G49" s="91" t="str">
        <f t="shared" si="7"/>
        <v/>
      </c>
      <c r="H49" s="91" t="str">
        <f t="shared" si="7"/>
        <v/>
      </c>
      <c r="I49" s="91" t="str">
        <f t="shared" si="7"/>
        <v/>
      </c>
      <c r="J49" s="91" t="str">
        <f t="shared" si="7"/>
        <v/>
      </c>
      <c r="K49" s="91" t="str">
        <f t="shared" si="7"/>
        <v/>
      </c>
      <c r="L49" s="91" t="str">
        <f t="shared" si="7"/>
        <v/>
      </c>
      <c r="M49" s="91" t="str">
        <f t="shared" si="7"/>
        <v/>
      </c>
      <c r="N49" s="91" t="str">
        <f t="shared" si="7"/>
        <v/>
      </c>
      <c r="O49" s="91" t="str">
        <f t="shared" si="7"/>
        <v/>
      </c>
      <c r="P49" s="91" t="str">
        <f t="shared" si="7"/>
        <v/>
      </c>
      <c r="Q49" s="91" t="str">
        <f t="shared" si="7"/>
        <v/>
      </c>
      <c r="R49" s="91" t="str">
        <f t="shared" si="7"/>
        <v/>
      </c>
      <c r="S49" s="91" t="str">
        <f t="shared" si="7"/>
        <v/>
      </c>
    </row>
    <row r="50" spans="2:19" x14ac:dyDescent="0.15">
      <c r="B50" s="91" t="str">
        <f t="shared" ref="B50:S50" si="8">IF(TRIM(B16)="","",$A16&amp;B16)</f>
        <v>【09】百貨・総合商社【0901】百貨・総合商社</v>
      </c>
      <c r="C50" s="91" t="str">
        <f t="shared" si="8"/>
        <v/>
      </c>
      <c r="D50" s="91" t="str">
        <f t="shared" si="8"/>
        <v/>
      </c>
      <c r="E50" s="91" t="str">
        <f t="shared" si="8"/>
        <v/>
      </c>
      <c r="F50" s="91" t="str">
        <f t="shared" si="8"/>
        <v/>
      </c>
      <c r="G50" s="91" t="str">
        <f t="shared" si="8"/>
        <v/>
      </c>
      <c r="H50" s="91" t="str">
        <f t="shared" si="8"/>
        <v/>
      </c>
      <c r="I50" s="91" t="str">
        <f t="shared" si="8"/>
        <v/>
      </c>
      <c r="J50" s="91" t="str">
        <f t="shared" si="8"/>
        <v/>
      </c>
      <c r="K50" s="91" t="str">
        <f t="shared" si="8"/>
        <v/>
      </c>
      <c r="L50" s="91" t="str">
        <f t="shared" si="8"/>
        <v/>
      </c>
      <c r="M50" s="91" t="str">
        <f t="shared" si="8"/>
        <v/>
      </c>
      <c r="N50" s="91" t="str">
        <f t="shared" si="8"/>
        <v/>
      </c>
      <c r="O50" s="91" t="str">
        <f t="shared" si="8"/>
        <v/>
      </c>
      <c r="P50" s="91" t="str">
        <f t="shared" si="8"/>
        <v/>
      </c>
      <c r="Q50" s="91" t="str">
        <f t="shared" si="8"/>
        <v/>
      </c>
      <c r="R50" s="91" t="str">
        <f t="shared" si="8"/>
        <v/>
      </c>
      <c r="S50" s="91" t="str">
        <f t="shared" si="8"/>
        <v/>
      </c>
    </row>
    <row r="51" spans="2:19" x14ac:dyDescent="0.15">
      <c r="B51" s="91" t="str">
        <f t="shared" ref="B51:S51" si="9">IF(TRIM(B17)="","",$A17&amp;B17)</f>
        <v>【10】衣料・寝具【1001】一般衣料品</v>
      </c>
      <c r="C51" s="91" t="str">
        <f t="shared" si="9"/>
        <v>【10】衣料・寝具【1002】消防用衣料品</v>
      </c>
      <c r="D51" s="91" t="str">
        <f t="shared" si="9"/>
        <v>【10】衣料・寝具【1003】ゴム・革製品</v>
      </c>
      <c r="E51" s="91" t="str">
        <f t="shared" si="9"/>
        <v>【10】衣料・寝具【1004】寝具</v>
      </c>
      <c r="F51" s="91" t="str">
        <f t="shared" si="9"/>
        <v>【10】衣料・寝具【1099】衣料・寝具その他</v>
      </c>
      <c r="G51" s="91" t="str">
        <f t="shared" si="9"/>
        <v/>
      </c>
      <c r="H51" s="91" t="str">
        <f t="shared" si="9"/>
        <v/>
      </c>
      <c r="I51" s="91" t="str">
        <f t="shared" si="9"/>
        <v/>
      </c>
      <c r="J51" s="91" t="str">
        <f t="shared" si="9"/>
        <v/>
      </c>
      <c r="K51" s="91" t="str">
        <f t="shared" si="9"/>
        <v/>
      </c>
      <c r="L51" s="91" t="str">
        <f t="shared" si="9"/>
        <v/>
      </c>
      <c r="M51" s="91" t="str">
        <f t="shared" si="9"/>
        <v/>
      </c>
      <c r="N51" s="91" t="str">
        <f t="shared" si="9"/>
        <v/>
      </c>
      <c r="O51" s="91" t="str">
        <f t="shared" si="9"/>
        <v/>
      </c>
      <c r="P51" s="91" t="str">
        <f t="shared" si="9"/>
        <v/>
      </c>
      <c r="Q51" s="91" t="str">
        <f t="shared" si="9"/>
        <v/>
      </c>
      <c r="R51" s="91" t="str">
        <f t="shared" si="9"/>
        <v/>
      </c>
      <c r="S51" s="91" t="str">
        <f t="shared" si="9"/>
        <v/>
      </c>
    </row>
    <row r="52" spans="2:19" x14ac:dyDescent="0.15">
      <c r="B52" s="91" t="str">
        <f t="shared" ref="B52:S52" si="10">IF(TRIM(B18)="","",$A18&amp;B18)</f>
        <v>【11】雑貨・日用品【1101】荒物雑貨</v>
      </c>
      <c r="C52" s="91" t="str">
        <f t="shared" si="10"/>
        <v>【11】雑貨・日用品【1102】防災用品</v>
      </c>
      <c r="D52" s="91" t="str">
        <f t="shared" si="10"/>
        <v>【11】雑貨・日用品【1103】啓発用品</v>
      </c>
      <c r="E52" s="91" t="str">
        <f t="shared" si="10"/>
        <v>【11】雑貨・日用品【1104】選挙用品</v>
      </c>
      <c r="F52" s="91" t="str">
        <f t="shared" si="10"/>
        <v>【11】雑貨・日用品【1105】記念品・贈答品</v>
      </c>
      <c r="G52" s="91" t="str">
        <f t="shared" si="10"/>
        <v>【11】雑貨・日用品【1106】記章・トロフィー</v>
      </c>
      <c r="H52" s="91" t="str">
        <f t="shared" si="10"/>
        <v>【11】雑貨・日用品【1199】雑貨・日用品その他</v>
      </c>
      <c r="I52" s="91" t="str">
        <f t="shared" si="10"/>
        <v/>
      </c>
      <c r="J52" s="91" t="str">
        <f t="shared" si="10"/>
        <v/>
      </c>
      <c r="K52" s="91" t="str">
        <f t="shared" si="10"/>
        <v/>
      </c>
      <c r="L52" s="91" t="str">
        <f t="shared" si="10"/>
        <v/>
      </c>
      <c r="M52" s="91" t="str">
        <f t="shared" si="10"/>
        <v/>
      </c>
      <c r="N52" s="91" t="str">
        <f t="shared" si="10"/>
        <v/>
      </c>
      <c r="O52" s="91" t="str">
        <f t="shared" si="10"/>
        <v/>
      </c>
      <c r="P52" s="91" t="str">
        <f t="shared" si="10"/>
        <v/>
      </c>
      <c r="Q52" s="91" t="str">
        <f t="shared" si="10"/>
        <v/>
      </c>
      <c r="R52" s="91" t="str">
        <f t="shared" si="10"/>
        <v/>
      </c>
      <c r="S52" s="91" t="str">
        <f t="shared" si="10"/>
        <v/>
      </c>
    </row>
    <row r="53" spans="2:19" x14ac:dyDescent="0.15">
      <c r="B53" s="91" t="str">
        <f t="shared" ref="B53:S53" si="11">IF(TRIM(B19)="","",$A19&amp;B19)</f>
        <v>【12】食品【1201】食料品</v>
      </c>
      <c r="C53" s="91" t="str">
        <f t="shared" si="11"/>
        <v>【12】食品【1202】学校給食用食材</v>
      </c>
      <c r="D53" s="91" t="str">
        <f t="shared" si="11"/>
        <v>【12】食品【1203】非常食</v>
      </c>
      <c r="E53" s="91" t="str">
        <f t="shared" si="11"/>
        <v>【12】食品【1299】食品その他</v>
      </c>
      <c r="F53" s="91" t="str">
        <f t="shared" si="11"/>
        <v/>
      </c>
      <c r="G53" s="91" t="str">
        <f t="shared" si="11"/>
        <v/>
      </c>
      <c r="H53" s="91" t="str">
        <f t="shared" si="11"/>
        <v/>
      </c>
      <c r="I53" s="91" t="str">
        <f t="shared" si="11"/>
        <v/>
      </c>
      <c r="J53" s="91" t="str">
        <f t="shared" si="11"/>
        <v/>
      </c>
      <c r="K53" s="91" t="str">
        <f t="shared" si="11"/>
        <v/>
      </c>
      <c r="L53" s="91" t="str">
        <f t="shared" si="11"/>
        <v/>
      </c>
      <c r="M53" s="91" t="str">
        <f t="shared" si="11"/>
        <v/>
      </c>
      <c r="N53" s="91" t="str">
        <f t="shared" si="11"/>
        <v/>
      </c>
      <c r="O53" s="91" t="str">
        <f t="shared" si="11"/>
        <v/>
      </c>
      <c r="P53" s="91" t="str">
        <f t="shared" si="11"/>
        <v/>
      </c>
      <c r="Q53" s="91" t="str">
        <f t="shared" si="11"/>
        <v/>
      </c>
      <c r="R53" s="91" t="str">
        <f t="shared" si="11"/>
        <v/>
      </c>
      <c r="S53" s="91" t="str">
        <f t="shared" si="11"/>
        <v/>
      </c>
    </row>
    <row r="54" spans="2:19" x14ac:dyDescent="0.15">
      <c r="B54" s="91" t="str">
        <f t="shared" ref="B54:S54" si="12">IF(TRIM(B20)="","",$A20&amp;B20)</f>
        <v>【13】運動用具・機器【1301】スポーツ用品・体育用品</v>
      </c>
      <c r="C54" s="91" t="str">
        <f t="shared" si="12"/>
        <v>【13】運動用具・機器【1302】運動場設備機器</v>
      </c>
      <c r="D54" s="91" t="str">
        <f t="shared" si="12"/>
        <v>【13】運動用具・機器【1303】フィットネス機器</v>
      </c>
      <c r="E54" s="91" t="str">
        <f t="shared" si="12"/>
        <v>【13】運動用具・機器【1399】運動用具・機器その他</v>
      </c>
      <c r="F54" s="91" t="str">
        <f t="shared" si="12"/>
        <v/>
      </c>
      <c r="G54" s="91" t="str">
        <f t="shared" si="12"/>
        <v/>
      </c>
      <c r="H54" s="91" t="str">
        <f t="shared" si="12"/>
        <v/>
      </c>
      <c r="I54" s="91" t="str">
        <f t="shared" si="12"/>
        <v/>
      </c>
      <c r="J54" s="91" t="str">
        <f t="shared" si="12"/>
        <v/>
      </c>
      <c r="K54" s="91" t="str">
        <f t="shared" si="12"/>
        <v/>
      </c>
      <c r="L54" s="91" t="str">
        <f t="shared" si="12"/>
        <v/>
      </c>
      <c r="M54" s="91" t="str">
        <f t="shared" si="12"/>
        <v/>
      </c>
      <c r="N54" s="91" t="str">
        <f t="shared" si="12"/>
        <v/>
      </c>
      <c r="O54" s="91" t="str">
        <f t="shared" si="12"/>
        <v/>
      </c>
      <c r="P54" s="91" t="str">
        <f t="shared" si="12"/>
        <v/>
      </c>
      <c r="Q54" s="91" t="str">
        <f t="shared" si="12"/>
        <v/>
      </c>
      <c r="R54" s="91" t="str">
        <f t="shared" si="12"/>
        <v/>
      </c>
      <c r="S54" s="91" t="str">
        <f t="shared" si="12"/>
        <v/>
      </c>
    </row>
    <row r="55" spans="2:19" x14ac:dyDescent="0.15">
      <c r="B55" s="91" t="str">
        <f t="shared" ref="B55:S55" si="13">IF(TRIM(B21)="","",$A21&amp;B21)</f>
        <v>【14】医療機器・福祉用具【1401】医療用大型機器</v>
      </c>
      <c r="C55" s="91" t="str">
        <f t="shared" si="13"/>
        <v>【14】医療機器・福祉用具【1402】医療器具・保健計器</v>
      </c>
      <c r="D55" s="91" t="str">
        <f t="shared" si="13"/>
        <v>【14】医療機器・福祉用具【1403】福祉用具</v>
      </c>
      <c r="E55" s="91" t="str">
        <f t="shared" si="13"/>
        <v>【14】医療機器・福祉用具【1404】衛生材料・介護用品</v>
      </c>
      <c r="F55" s="91" t="str">
        <f t="shared" si="13"/>
        <v>【14】医療機器・福祉用具【1499】医療機器・福祉用具その他</v>
      </c>
      <c r="G55" s="91" t="str">
        <f t="shared" si="13"/>
        <v/>
      </c>
      <c r="H55" s="91" t="str">
        <f t="shared" si="13"/>
        <v/>
      </c>
      <c r="I55" s="91" t="str">
        <f t="shared" si="13"/>
        <v/>
      </c>
      <c r="J55" s="91" t="str">
        <f t="shared" si="13"/>
        <v/>
      </c>
      <c r="K55" s="91" t="str">
        <f t="shared" si="13"/>
        <v/>
      </c>
      <c r="L55" s="91" t="str">
        <f t="shared" si="13"/>
        <v/>
      </c>
      <c r="M55" s="91" t="str">
        <f t="shared" si="13"/>
        <v/>
      </c>
      <c r="N55" s="91" t="str">
        <f t="shared" si="13"/>
        <v/>
      </c>
      <c r="O55" s="91" t="str">
        <f t="shared" si="13"/>
        <v/>
      </c>
      <c r="P55" s="91" t="str">
        <f t="shared" si="13"/>
        <v/>
      </c>
      <c r="Q55" s="91" t="str">
        <f t="shared" si="13"/>
        <v/>
      </c>
      <c r="R55" s="91" t="str">
        <f t="shared" si="13"/>
        <v/>
      </c>
      <c r="S55" s="91" t="str">
        <f t="shared" si="13"/>
        <v/>
      </c>
    </row>
    <row r="56" spans="2:19" x14ac:dyDescent="0.15">
      <c r="B56" s="91" t="str">
        <f t="shared" ref="B56:S56" si="14">IF(TRIM(B22)="","",$A22&amp;B22)</f>
        <v>【15】薬品【1501】医薬品</v>
      </c>
      <c r="C56" s="91" t="str">
        <f t="shared" si="14"/>
        <v>【15】薬品【1502】工業用薬品</v>
      </c>
      <c r="D56" s="91" t="str">
        <f t="shared" si="14"/>
        <v>【15】薬品【1503】農薬・防疫薬品</v>
      </c>
      <c r="E56" s="91" t="str">
        <f t="shared" si="14"/>
        <v>【15】薬品【1504】運動場整備用薬品</v>
      </c>
      <c r="F56" s="91" t="str">
        <f t="shared" si="14"/>
        <v>【15】薬品【1599】薬品その他</v>
      </c>
      <c r="G56" s="91" t="str">
        <f t="shared" si="14"/>
        <v/>
      </c>
      <c r="H56" s="91" t="str">
        <f t="shared" si="14"/>
        <v/>
      </c>
      <c r="I56" s="91" t="str">
        <f t="shared" si="14"/>
        <v/>
      </c>
      <c r="J56" s="91" t="str">
        <f t="shared" si="14"/>
        <v/>
      </c>
      <c r="K56" s="91" t="str">
        <f t="shared" si="14"/>
        <v/>
      </c>
      <c r="L56" s="91" t="str">
        <f t="shared" si="14"/>
        <v/>
      </c>
      <c r="M56" s="91" t="str">
        <f t="shared" si="14"/>
        <v/>
      </c>
      <c r="N56" s="91" t="str">
        <f t="shared" si="14"/>
        <v/>
      </c>
      <c r="O56" s="91" t="str">
        <f t="shared" si="14"/>
        <v/>
      </c>
      <c r="P56" s="91" t="str">
        <f t="shared" si="14"/>
        <v/>
      </c>
      <c r="Q56" s="91" t="str">
        <f t="shared" si="14"/>
        <v/>
      </c>
      <c r="R56" s="91" t="str">
        <f t="shared" si="14"/>
        <v/>
      </c>
      <c r="S56" s="91" t="str">
        <f t="shared" si="14"/>
        <v/>
      </c>
    </row>
    <row r="57" spans="2:19" x14ac:dyDescent="0.15">
      <c r="B57" s="91" t="str">
        <f t="shared" ref="B57:S57" si="15">IF(TRIM(B23)="","",$A23&amp;B23)</f>
        <v>【16】農林水産用品・機械【1601】植物・肥料・用具</v>
      </c>
      <c r="C57" s="91" t="str">
        <f t="shared" si="15"/>
        <v>【16】農林水産用品・機械【1602】動物・飼料・用具</v>
      </c>
      <c r="D57" s="91" t="str">
        <f t="shared" si="15"/>
        <v>【16】農林水産用品・機械【1603】農林・園芸機械</v>
      </c>
      <c r="E57" s="91" t="str">
        <f t="shared" si="15"/>
        <v>【16】農林水産用品・機械【1604】農作物被害対策器具</v>
      </c>
      <c r="F57" s="91" t="str">
        <f t="shared" si="15"/>
        <v>【16】農林水産用品・機械【1699】農林水産用品・機械その他</v>
      </c>
      <c r="G57" s="91" t="str">
        <f t="shared" si="15"/>
        <v/>
      </c>
      <c r="H57" s="91" t="str">
        <f t="shared" si="15"/>
        <v/>
      </c>
      <c r="I57" s="91" t="str">
        <f t="shared" si="15"/>
        <v/>
      </c>
      <c r="J57" s="91" t="str">
        <f t="shared" si="15"/>
        <v/>
      </c>
      <c r="K57" s="91" t="str">
        <f t="shared" si="15"/>
        <v/>
      </c>
      <c r="L57" s="91" t="str">
        <f t="shared" si="15"/>
        <v/>
      </c>
      <c r="M57" s="91" t="str">
        <f t="shared" si="15"/>
        <v/>
      </c>
      <c r="N57" s="91" t="str">
        <f t="shared" si="15"/>
        <v/>
      </c>
      <c r="O57" s="91" t="str">
        <f t="shared" si="15"/>
        <v/>
      </c>
      <c r="P57" s="91" t="str">
        <f t="shared" si="15"/>
        <v/>
      </c>
      <c r="Q57" s="91" t="str">
        <f t="shared" si="15"/>
        <v/>
      </c>
      <c r="R57" s="91" t="str">
        <f t="shared" si="15"/>
        <v/>
      </c>
      <c r="S57" s="91" t="str">
        <f t="shared" si="15"/>
        <v/>
      </c>
    </row>
    <row r="58" spans="2:19" x14ac:dyDescent="0.15">
      <c r="B58" s="91" t="str">
        <f t="shared" ref="B58:S58" si="16">IF(TRIM(B24)="","",$A24&amp;B24)</f>
        <v>【17】建設資材【1701】ｾﾒﾝﾄ・ｱｽﾌｧﾙﾄ・ｺﾝｸﾘｰﾄ</v>
      </c>
      <c r="C58" s="91" t="str">
        <f t="shared" si="16"/>
        <v>【17】建設資材【1702】セメント二次製品</v>
      </c>
      <c r="D58" s="91" t="str">
        <f t="shared" si="16"/>
        <v>【17】建設資材【1703】鉄鋼・二次製品</v>
      </c>
      <c r="E58" s="91" t="str">
        <f t="shared" si="16"/>
        <v>【17】建設資材【1704】石材・二次製品</v>
      </c>
      <c r="F58" s="91" t="str">
        <f t="shared" si="16"/>
        <v>【17】建設資材【1705】土・砂・二次製品</v>
      </c>
      <c r="G58" s="91" t="str">
        <f t="shared" si="16"/>
        <v>【17】建設資材【1706】塩ビ・ﾌﾟﾗｽﾁｯｸ・二次製品</v>
      </c>
      <c r="H58" s="91" t="str">
        <f t="shared" si="16"/>
        <v>【17】建設資材【1707】木材・二次製品</v>
      </c>
      <c r="I58" s="91" t="str">
        <f t="shared" si="16"/>
        <v>【17】建設資材【1708】塗料</v>
      </c>
      <c r="J58" s="91" t="str">
        <f t="shared" si="16"/>
        <v>【17】建設資材【1709】道路保安用品</v>
      </c>
      <c r="K58" s="91" t="str">
        <f t="shared" si="16"/>
        <v>【17】建設資材【1710】建具・畳</v>
      </c>
      <c r="L58" s="91" t="str">
        <f t="shared" si="16"/>
        <v>【17】建設資材【1799】建設資材その他</v>
      </c>
      <c r="M58" s="91" t="str">
        <f t="shared" si="16"/>
        <v/>
      </c>
      <c r="N58" s="91" t="str">
        <f t="shared" si="16"/>
        <v/>
      </c>
      <c r="O58" s="91" t="str">
        <f t="shared" si="16"/>
        <v/>
      </c>
      <c r="P58" s="91" t="str">
        <f t="shared" si="16"/>
        <v/>
      </c>
      <c r="Q58" s="91" t="str">
        <f t="shared" si="16"/>
        <v/>
      </c>
      <c r="R58" s="91" t="str">
        <f t="shared" si="16"/>
        <v/>
      </c>
      <c r="S58" s="91" t="str">
        <f t="shared" si="16"/>
        <v/>
      </c>
    </row>
    <row r="59" spans="2:19" x14ac:dyDescent="0.15">
      <c r="B59" s="91" t="str">
        <f t="shared" ref="B59:S59" si="17">IF(TRIM(B25)="","",$A25&amp;B25)</f>
        <v>【18】倉庫・仮設建物【1801】倉庫・物置</v>
      </c>
      <c r="C59" s="91" t="str">
        <f t="shared" si="17"/>
        <v>【18】倉庫・仮設建物【1802】仮設建物・トイレ</v>
      </c>
      <c r="D59" s="91" t="str">
        <f t="shared" si="17"/>
        <v>【18】倉庫・仮設建物【1899】倉庫・仮設建物その他</v>
      </c>
      <c r="E59" s="91" t="str">
        <f t="shared" si="17"/>
        <v/>
      </c>
      <c r="F59" s="91" t="str">
        <f t="shared" si="17"/>
        <v/>
      </c>
      <c r="G59" s="91" t="str">
        <f t="shared" si="17"/>
        <v/>
      </c>
      <c r="H59" s="91" t="str">
        <f t="shared" si="17"/>
        <v/>
      </c>
      <c r="I59" s="91" t="str">
        <f t="shared" si="17"/>
        <v/>
      </c>
      <c r="J59" s="91" t="str">
        <f t="shared" si="17"/>
        <v/>
      </c>
      <c r="K59" s="91" t="str">
        <f t="shared" si="17"/>
        <v/>
      </c>
      <c r="L59" s="91" t="str">
        <f t="shared" si="17"/>
        <v/>
      </c>
      <c r="M59" s="91" t="str">
        <f t="shared" si="17"/>
        <v/>
      </c>
      <c r="N59" s="91" t="str">
        <f t="shared" si="17"/>
        <v/>
      </c>
      <c r="O59" s="91" t="str">
        <f t="shared" si="17"/>
        <v/>
      </c>
      <c r="P59" s="91" t="str">
        <f t="shared" si="17"/>
        <v/>
      </c>
      <c r="Q59" s="91" t="str">
        <f t="shared" si="17"/>
        <v/>
      </c>
      <c r="R59" s="91" t="str">
        <f t="shared" si="17"/>
        <v/>
      </c>
      <c r="S59" s="91" t="str">
        <f t="shared" si="17"/>
        <v/>
      </c>
    </row>
    <row r="60" spans="2:19" x14ac:dyDescent="0.15">
      <c r="B60" s="91" t="str">
        <f t="shared" ref="B60:S60" si="18">IF(TRIM(B26)="","",$A26&amp;B26)</f>
        <v>【19】車両販売【1901】自動車販売</v>
      </c>
      <c r="C60" s="91" t="str">
        <f t="shared" si="18"/>
        <v>【19】車両販売【1902】二輪車・雑車販売</v>
      </c>
      <c r="D60" s="91" t="str">
        <f t="shared" si="18"/>
        <v>【19】車両販売【1903】特殊車両販売</v>
      </c>
      <c r="E60" s="91" t="str">
        <f t="shared" si="18"/>
        <v>【19】車両販売【1904】架装・艤装</v>
      </c>
      <c r="F60" s="91" t="str">
        <f t="shared" si="18"/>
        <v>【19】車両販売【1905】車両部品販売・修理</v>
      </c>
      <c r="G60" s="91" t="str">
        <f t="shared" si="18"/>
        <v>【19】車両販売【1906】ﾅﾝﾊﾞｰﾌﾟﾚｰﾄ制作・販売</v>
      </c>
      <c r="H60" s="91" t="str">
        <f t="shared" si="18"/>
        <v>【19】車両販売【1999】車両販売その他</v>
      </c>
      <c r="I60" s="91" t="str">
        <f t="shared" si="18"/>
        <v/>
      </c>
      <c r="J60" s="91" t="str">
        <f t="shared" si="18"/>
        <v/>
      </c>
      <c r="K60" s="91" t="str">
        <f t="shared" si="18"/>
        <v/>
      </c>
      <c r="L60" s="91" t="str">
        <f t="shared" si="18"/>
        <v/>
      </c>
      <c r="M60" s="91" t="str">
        <f t="shared" si="18"/>
        <v/>
      </c>
      <c r="N60" s="91" t="str">
        <f t="shared" si="18"/>
        <v/>
      </c>
      <c r="O60" s="91" t="str">
        <f t="shared" si="18"/>
        <v/>
      </c>
      <c r="P60" s="91" t="str">
        <f t="shared" si="18"/>
        <v/>
      </c>
      <c r="Q60" s="91" t="str">
        <f t="shared" si="18"/>
        <v/>
      </c>
      <c r="R60" s="91" t="str">
        <f t="shared" si="18"/>
        <v/>
      </c>
      <c r="S60" s="91" t="str">
        <f t="shared" si="18"/>
        <v/>
      </c>
    </row>
    <row r="61" spans="2:19" x14ac:dyDescent="0.15">
      <c r="B61" s="91" t="str">
        <f t="shared" ref="B61:S61" si="19">IF(TRIM(B27)="","",$A27&amp;B27)</f>
        <v>【20】ﾘｰｽ・ﾚﾝﾀﾙ【2001】ﾌｧｲﾅﾝｽﾘｰｽ</v>
      </c>
      <c r="C61" s="91" t="str">
        <f t="shared" si="19"/>
        <v>【20】ﾘｰｽ・ﾚﾝﾀﾙ【2002】事務OA機器ﾘｰｽ・ﾚﾝﾀﾙ</v>
      </c>
      <c r="D61" s="91" t="str">
        <f t="shared" si="19"/>
        <v>【20】ﾘｰｽ・ﾚﾝﾀﾙ【2003】情報機器ﾘｰｽ</v>
      </c>
      <c r="E61" s="91" t="str">
        <f t="shared" si="19"/>
        <v>【20】ﾘｰｽ・ﾚﾝﾀﾙ【2004】車両ﾘｰｽ・ﾚﾝﾀﾙ</v>
      </c>
      <c r="F61" s="91" t="str">
        <f t="shared" si="19"/>
        <v>【20】ﾘｰｽ・ﾚﾝﾀﾙ【2005】建設機械ﾘｰｽ・ﾚﾝﾀﾙ</v>
      </c>
      <c r="G61" s="91" t="str">
        <f t="shared" si="19"/>
        <v>【20】ﾘｰｽ・ﾚﾝﾀﾙ【2006】建築・構築物ﾘｰｽ・ﾚﾝﾀﾙ</v>
      </c>
      <c r="H61" s="91" t="str">
        <f t="shared" si="19"/>
        <v>【20】ﾘｰｽ・ﾚﾝﾀﾙ【2007】医療機器ﾘｰｽ･ﾚﾝﾀﾙ</v>
      </c>
      <c r="I61" s="91" t="str">
        <f t="shared" si="19"/>
        <v>【20】ﾘｰｽ・ﾚﾝﾀﾙ【2008】日用品・介護用品ﾚﾝﾀﾙ</v>
      </c>
      <c r="J61" s="91" t="str">
        <f t="shared" si="19"/>
        <v>【20】ﾘｰｽ・ﾚﾝﾀﾙ【2099】ﾘｰｽ・ﾚﾝﾀﾙその他</v>
      </c>
      <c r="K61" s="91" t="str">
        <f t="shared" si="19"/>
        <v/>
      </c>
      <c r="L61" s="91" t="str">
        <f t="shared" si="19"/>
        <v/>
      </c>
      <c r="M61" s="91" t="str">
        <f t="shared" si="19"/>
        <v/>
      </c>
      <c r="N61" s="91" t="str">
        <f t="shared" si="19"/>
        <v/>
      </c>
      <c r="O61" s="91" t="str">
        <f t="shared" si="19"/>
        <v/>
      </c>
      <c r="P61" s="91" t="str">
        <f t="shared" si="19"/>
        <v/>
      </c>
      <c r="Q61" s="91" t="str">
        <f t="shared" si="19"/>
        <v/>
      </c>
      <c r="R61" s="91" t="str">
        <f t="shared" si="19"/>
        <v/>
      </c>
      <c r="S61" s="91" t="str">
        <f t="shared" si="19"/>
        <v/>
      </c>
    </row>
    <row r="62" spans="2:19" x14ac:dyDescent="0.15">
      <c r="B62" s="91" t="str">
        <f t="shared" ref="B62:S62" si="20">IF(TRIM(B28)="","",$A28&amp;B28)</f>
        <v>【21】不用品の買受【2101】車両買受</v>
      </c>
      <c r="C62" s="91" t="str">
        <f t="shared" si="20"/>
        <v>【21】不用品の買受【2102】紙・プラスチック買受</v>
      </c>
      <c r="D62" s="91" t="str">
        <f t="shared" si="20"/>
        <v>【21】不用品の買受【2103】金属類買受</v>
      </c>
      <c r="E62" s="91" t="str">
        <f t="shared" si="20"/>
        <v>【21】不用品の買受【2104】情報機器類買受</v>
      </c>
      <c r="F62" s="91" t="str">
        <f t="shared" si="20"/>
        <v>【21】不用品の買受【2199】不用品の買受その他</v>
      </c>
      <c r="G62" s="91" t="str">
        <f t="shared" si="20"/>
        <v/>
      </c>
      <c r="H62" s="91" t="str">
        <f t="shared" si="20"/>
        <v/>
      </c>
      <c r="I62" s="91" t="str">
        <f t="shared" si="20"/>
        <v/>
      </c>
      <c r="J62" s="91" t="str">
        <f t="shared" si="20"/>
        <v/>
      </c>
      <c r="K62" s="91" t="str">
        <f t="shared" si="20"/>
        <v/>
      </c>
      <c r="L62" s="91" t="str">
        <f t="shared" si="20"/>
        <v/>
      </c>
      <c r="M62" s="91" t="str">
        <f t="shared" si="20"/>
        <v/>
      </c>
      <c r="N62" s="91" t="str">
        <f t="shared" si="20"/>
        <v/>
      </c>
      <c r="O62" s="91" t="str">
        <f t="shared" si="20"/>
        <v/>
      </c>
      <c r="P62" s="91" t="str">
        <f t="shared" si="20"/>
        <v/>
      </c>
      <c r="Q62" s="91" t="str">
        <f t="shared" si="20"/>
        <v/>
      </c>
      <c r="R62" s="91" t="str">
        <f t="shared" si="20"/>
        <v/>
      </c>
      <c r="S62" s="91" t="str">
        <f t="shared" si="20"/>
        <v/>
      </c>
    </row>
    <row r="63" spans="2:19" x14ac:dyDescent="0.15">
      <c r="B63" s="91" t="str">
        <f t="shared" ref="B63:S63" si="21">IF(TRIM(B29)="","",$A29&amp;B29)</f>
        <v>【50】施設総合管理【5001】一般施設・ﾋﾞﾙ総合管理</v>
      </c>
      <c r="C63" s="91" t="str">
        <f t="shared" si="21"/>
        <v>【50】施設総合管理【5002】上下水道施設運転管理</v>
      </c>
      <c r="D63" s="91" t="str">
        <f t="shared" si="21"/>
        <v>【50】施設総合管理【5003】ごみ処理施設運転管理</v>
      </c>
      <c r="E63" s="91" t="str">
        <f t="shared" si="21"/>
        <v>【50】施設総合管理【5099】施設総合管理その他</v>
      </c>
      <c r="F63" s="91" t="str">
        <f t="shared" si="21"/>
        <v/>
      </c>
      <c r="G63" s="91" t="str">
        <f t="shared" si="21"/>
        <v/>
      </c>
      <c r="H63" s="91" t="str">
        <f t="shared" si="21"/>
        <v/>
      </c>
      <c r="I63" s="91" t="str">
        <f t="shared" si="21"/>
        <v/>
      </c>
      <c r="J63" s="91" t="str">
        <f t="shared" si="21"/>
        <v/>
      </c>
      <c r="K63" s="91" t="str">
        <f t="shared" si="21"/>
        <v/>
      </c>
      <c r="L63" s="91" t="str">
        <f t="shared" si="21"/>
        <v/>
      </c>
      <c r="M63" s="91" t="str">
        <f t="shared" si="21"/>
        <v/>
      </c>
      <c r="N63" s="91" t="str">
        <f t="shared" si="21"/>
        <v/>
      </c>
      <c r="O63" s="91" t="str">
        <f t="shared" si="21"/>
        <v/>
      </c>
      <c r="P63" s="91" t="str">
        <f t="shared" si="21"/>
        <v/>
      </c>
      <c r="Q63" s="91" t="str">
        <f t="shared" si="21"/>
        <v/>
      </c>
      <c r="R63" s="91" t="str">
        <f t="shared" si="21"/>
        <v/>
      </c>
      <c r="S63" s="91" t="str">
        <f t="shared" si="21"/>
        <v/>
      </c>
    </row>
    <row r="64" spans="2:19" x14ac:dyDescent="0.15">
      <c r="B64" s="91" t="str">
        <f t="shared" ref="B64:S64" si="22">IF(TRIM(B30)="","",$A30&amp;B30)</f>
        <v>【51】警備業【5101】施設警備</v>
      </c>
      <c r="C64" s="91" t="str">
        <f t="shared" si="22"/>
        <v>【51】警備業【5102】機械警備</v>
      </c>
      <c r="D64" s="91" t="str">
        <f t="shared" si="22"/>
        <v>【51】警備業【5103】交通誘導・保安・雑踏警備</v>
      </c>
      <c r="E64" s="91" t="str">
        <f t="shared" si="22"/>
        <v>【51】警備業【5199】警備業その他</v>
      </c>
      <c r="F64" s="91" t="str">
        <f t="shared" si="22"/>
        <v/>
      </c>
      <c r="G64" s="91" t="str">
        <f t="shared" si="22"/>
        <v/>
      </c>
      <c r="H64" s="91" t="str">
        <f t="shared" si="22"/>
        <v/>
      </c>
      <c r="I64" s="91" t="str">
        <f t="shared" si="22"/>
        <v/>
      </c>
      <c r="J64" s="91" t="str">
        <f t="shared" si="22"/>
        <v/>
      </c>
      <c r="K64" s="91" t="str">
        <f t="shared" si="22"/>
        <v/>
      </c>
      <c r="L64" s="91" t="str">
        <f t="shared" si="22"/>
        <v/>
      </c>
      <c r="M64" s="91" t="str">
        <f t="shared" si="22"/>
        <v/>
      </c>
      <c r="N64" s="91" t="str">
        <f t="shared" si="22"/>
        <v/>
      </c>
      <c r="O64" s="91" t="str">
        <f t="shared" si="22"/>
        <v/>
      </c>
      <c r="P64" s="91" t="str">
        <f t="shared" si="22"/>
        <v/>
      </c>
      <c r="Q64" s="91" t="str">
        <f t="shared" si="22"/>
        <v/>
      </c>
      <c r="R64" s="91" t="str">
        <f t="shared" si="22"/>
        <v/>
      </c>
      <c r="S64" s="91" t="str">
        <f t="shared" si="22"/>
        <v/>
      </c>
    </row>
    <row r="65" spans="2:19" x14ac:dyDescent="0.15">
      <c r="B65" s="91" t="str">
        <f t="shared" ref="B65:S65" si="23">IF(TRIM(B31)="","",$A31&amp;B31)</f>
        <v>【52】清掃・防疫【5201】施設清掃</v>
      </c>
      <c r="C65" s="91" t="str">
        <f t="shared" si="23"/>
        <v>【52】清掃・防疫【5202】衛生設備清掃</v>
      </c>
      <c r="D65" s="91" t="str">
        <f t="shared" si="23"/>
        <v>【52】清掃・防疫【5203】浄化槽清掃</v>
      </c>
      <c r="E65" s="91" t="str">
        <f t="shared" si="23"/>
        <v>【52】清掃・防疫【5204】消毒・防疫・防虫</v>
      </c>
      <c r="F65" s="91" t="str">
        <f t="shared" si="23"/>
        <v>【52】清掃・防疫【5205】草花・樹木管理</v>
      </c>
      <c r="G65" s="91" t="str">
        <f t="shared" si="23"/>
        <v>【52】清掃・防疫【5299】清掃・防疫その他</v>
      </c>
      <c r="H65" s="91" t="str">
        <f t="shared" si="23"/>
        <v/>
      </c>
      <c r="I65" s="91" t="str">
        <f t="shared" si="23"/>
        <v/>
      </c>
      <c r="J65" s="91" t="str">
        <f t="shared" si="23"/>
        <v/>
      </c>
      <c r="K65" s="91" t="str">
        <f t="shared" si="23"/>
        <v/>
      </c>
      <c r="L65" s="91" t="str">
        <f t="shared" si="23"/>
        <v/>
      </c>
      <c r="M65" s="91" t="str">
        <f t="shared" si="23"/>
        <v/>
      </c>
      <c r="N65" s="91" t="str">
        <f t="shared" si="23"/>
        <v/>
      </c>
      <c r="O65" s="91" t="str">
        <f t="shared" si="23"/>
        <v/>
      </c>
      <c r="P65" s="91" t="str">
        <f t="shared" si="23"/>
        <v/>
      </c>
      <c r="Q65" s="91" t="str">
        <f t="shared" si="23"/>
        <v/>
      </c>
      <c r="R65" s="91" t="str">
        <f t="shared" si="23"/>
        <v/>
      </c>
      <c r="S65" s="91" t="str">
        <f t="shared" si="23"/>
        <v/>
      </c>
    </row>
    <row r="66" spans="2:19" x14ac:dyDescent="0.15">
      <c r="B66" s="91" t="str">
        <f t="shared" ref="B66:S66" si="24">IF(TRIM(B32)="","",$A32&amp;B32)</f>
        <v>【53】設備保守【5301】空調設備保守</v>
      </c>
      <c r="C66" s="91" t="str">
        <f t="shared" si="24"/>
        <v>【53】設備保守【5302】給排水衛生設備保守</v>
      </c>
      <c r="D66" s="91" t="str">
        <f t="shared" si="24"/>
        <v>【53】設備保守【5303】消防設備保守</v>
      </c>
      <c r="E66" s="91" t="str">
        <f t="shared" si="24"/>
        <v>【53】設備保守【5304】電気設備保守</v>
      </c>
      <c r="F66" s="91" t="str">
        <f t="shared" si="24"/>
        <v>【53】設備保守【5305】浄化槽設備保守</v>
      </c>
      <c r="G66" s="91" t="str">
        <f t="shared" si="24"/>
        <v>【53】設備保守【5306】昇降機設備保守</v>
      </c>
      <c r="H66" s="91" t="str">
        <f t="shared" si="24"/>
        <v>【53】設備保守【5399】設備保守その他</v>
      </c>
      <c r="I66" s="91" t="str">
        <f t="shared" si="24"/>
        <v/>
      </c>
      <c r="J66" s="91" t="str">
        <f t="shared" si="24"/>
        <v/>
      </c>
      <c r="K66" s="91" t="str">
        <f t="shared" si="24"/>
        <v/>
      </c>
      <c r="L66" s="91" t="str">
        <f t="shared" si="24"/>
        <v/>
      </c>
      <c r="M66" s="91" t="str">
        <f t="shared" si="24"/>
        <v/>
      </c>
      <c r="N66" s="91" t="str">
        <f t="shared" si="24"/>
        <v/>
      </c>
      <c r="O66" s="91" t="str">
        <f t="shared" si="24"/>
        <v/>
      </c>
      <c r="P66" s="91" t="str">
        <f t="shared" si="24"/>
        <v/>
      </c>
      <c r="Q66" s="91" t="str">
        <f t="shared" si="24"/>
        <v/>
      </c>
      <c r="R66" s="91" t="str">
        <f t="shared" si="24"/>
        <v/>
      </c>
      <c r="S66" s="91" t="str">
        <f t="shared" si="24"/>
        <v/>
      </c>
    </row>
    <row r="67" spans="2:19" x14ac:dyDescent="0.15">
      <c r="B67" s="91" t="str">
        <f t="shared" ref="B67:S67" si="25">IF(TRIM(B33)="","",$A33&amp;B33)</f>
        <v>【54】廃棄物処理【5401】一般廃棄物収集運搬</v>
      </c>
      <c r="C67" s="91" t="str">
        <f t="shared" si="25"/>
        <v>【54】廃棄物処理【5402】一般廃棄物処理</v>
      </c>
      <c r="D67" s="91" t="str">
        <f t="shared" si="25"/>
        <v>【54】廃棄物処理【5403】産業廃棄物収集運搬</v>
      </c>
      <c r="E67" s="91" t="str">
        <f t="shared" si="25"/>
        <v>【54】廃棄物処理【5404】産業廃棄物処理</v>
      </c>
      <c r="F67" s="91" t="str">
        <f t="shared" si="25"/>
        <v>【54】廃棄物処理【5499】廃棄物処理その他</v>
      </c>
      <c r="G67" s="91" t="str">
        <f t="shared" si="25"/>
        <v/>
      </c>
      <c r="H67" s="91" t="str">
        <f t="shared" si="25"/>
        <v/>
      </c>
      <c r="I67" s="91" t="str">
        <f t="shared" si="25"/>
        <v/>
      </c>
      <c r="J67" s="91" t="str">
        <f t="shared" si="25"/>
        <v/>
      </c>
      <c r="K67" s="91" t="str">
        <f t="shared" si="25"/>
        <v/>
      </c>
      <c r="L67" s="91" t="str">
        <f t="shared" si="25"/>
        <v/>
      </c>
      <c r="M67" s="91" t="str">
        <f t="shared" si="25"/>
        <v/>
      </c>
      <c r="N67" s="91" t="str">
        <f t="shared" si="25"/>
        <v/>
      </c>
      <c r="O67" s="91" t="str">
        <f t="shared" si="25"/>
        <v/>
      </c>
      <c r="P67" s="91" t="str">
        <f t="shared" si="25"/>
        <v/>
      </c>
      <c r="Q67" s="91" t="str">
        <f t="shared" si="25"/>
        <v/>
      </c>
      <c r="R67" s="91" t="str">
        <f t="shared" si="25"/>
        <v/>
      </c>
      <c r="S67" s="91" t="str">
        <f t="shared" si="25"/>
        <v/>
      </c>
    </row>
    <row r="68" spans="2:19" x14ac:dyDescent="0.15">
      <c r="B68" s="91" t="str">
        <f t="shared" ref="B68:S68" si="26">IF(TRIM(B34)="","",$A34&amp;B34)</f>
        <v>【55】測定・検査・調査【5501】環境測定・計量・検査</v>
      </c>
      <c r="C68" s="91" t="str">
        <f t="shared" si="26"/>
        <v>【55】測定・検査・調査【5502】上下水道管渠調査</v>
      </c>
      <c r="D68" s="91" t="str">
        <f t="shared" si="26"/>
        <v>【55】測定・検査・調査【5503】施設検査・調査</v>
      </c>
      <c r="E68" s="91" t="str">
        <f t="shared" si="26"/>
        <v>【55】測定・検査・調査【5504】健康診断・医療検診</v>
      </c>
      <c r="F68" s="91" t="str">
        <f t="shared" si="26"/>
        <v>【55】測定・検査・調査【5505】アンケート・統計調査</v>
      </c>
      <c r="G68" s="91" t="str">
        <f t="shared" si="26"/>
        <v>【55】測定・検査・調査【5506】埋蔵文化財</v>
      </c>
      <c r="H68" s="91" t="str">
        <f t="shared" si="26"/>
        <v>【55】測定・検査・調査【5599】測定・検査・調査その他</v>
      </c>
      <c r="I68" s="91" t="str">
        <f t="shared" si="26"/>
        <v/>
      </c>
      <c r="J68" s="91" t="str">
        <f t="shared" si="26"/>
        <v/>
      </c>
      <c r="K68" s="91" t="str">
        <f t="shared" si="26"/>
        <v/>
      </c>
      <c r="L68" s="91" t="str">
        <f t="shared" si="26"/>
        <v/>
      </c>
      <c r="M68" s="91" t="str">
        <f t="shared" si="26"/>
        <v/>
      </c>
      <c r="N68" s="91" t="str">
        <f t="shared" si="26"/>
        <v/>
      </c>
      <c r="O68" s="91" t="str">
        <f t="shared" si="26"/>
        <v/>
      </c>
      <c r="P68" s="91" t="str">
        <f t="shared" si="26"/>
        <v/>
      </c>
      <c r="Q68" s="91" t="str">
        <f t="shared" si="26"/>
        <v/>
      </c>
      <c r="R68" s="91" t="str">
        <f t="shared" si="26"/>
        <v/>
      </c>
      <c r="S68" s="91" t="str">
        <f t="shared" si="26"/>
        <v/>
      </c>
    </row>
    <row r="69" spans="2:19" x14ac:dyDescent="0.15">
      <c r="B69" s="91" t="str">
        <f t="shared" ref="B69:S69" si="27">IF(TRIM(B35)="","",$A35&amp;B35)</f>
        <v>【56】分析・研究【5601】環境分析・研究</v>
      </c>
      <c r="C69" s="91" t="str">
        <f t="shared" si="27"/>
        <v>【56】分析・研究【5602】経済・経営分析・研究</v>
      </c>
      <c r="D69" s="91" t="str">
        <f t="shared" si="27"/>
        <v>【56】分析・研究【5603】福祉・医療分析・研究</v>
      </c>
      <c r="E69" s="91" t="str">
        <f t="shared" si="27"/>
        <v>【56】分析・研究【5604】教育・保育分析・研究</v>
      </c>
      <c r="F69" s="91" t="str">
        <f t="shared" si="27"/>
        <v>【56】分析・研究【5605】文化・歴史分析・研究</v>
      </c>
      <c r="G69" s="91" t="str">
        <f t="shared" si="27"/>
        <v>【56】分析・研究【5699】分析・研究その他</v>
      </c>
      <c r="H69" s="91" t="str">
        <f t="shared" si="27"/>
        <v/>
      </c>
      <c r="I69" s="91" t="str">
        <f t="shared" si="27"/>
        <v/>
      </c>
      <c r="J69" s="91" t="str">
        <f t="shared" si="27"/>
        <v/>
      </c>
      <c r="K69" s="91" t="str">
        <f t="shared" si="27"/>
        <v/>
      </c>
      <c r="L69" s="91" t="str">
        <f t="shared" si="27"/>
        <v/>
      </c>
      <c r="M69" s="91" t="str">
        <f t="shared" si="27"/>
        <v/>
      </c>
      <c r="N69" s="91" t="str">
        <f t="shared" si="27"/>
        <v/>
      </c>
      <c r="O69" s="91" t="str">
        <f t="shared" si="27"/>
        <v/>
      </c>
      <c r="P69" s="91" t="str">
        <f t="shared" si="27"/>
        <v/>
      </c>
      <c r="Q69" s="91" t="str">
        <f t="shared" si="27"/>
        <v/>
      </c>
      <c r="R69" s="91" t="str">
        <f t="shared" si="27"/>
        <v/>
      </c>
      <c r="S69" s="91" t="str">
        <f t="shared" si="27"/>
        <v/>
      </c>
    </row>
    <row r="70" spans="2:19" x14ac:dyDescent="0.15">
      <c r="B70" s="91" t="str">
        <f t="shared" ref="B70:S70" si="28">IF(TRIM(B36)="","",$A36&amp;B36)</f>
        <v>【57】情報処理・ICT【5701】データ化作業</v>
      </c>
      <c r="C70" s="91" t="str">
        <f t="shared" si="28"/>
        <v>【57】情報処理・ICT【5702】ｼｽﾃﾑ・ｿﾌﾄ開発・保守</v>
      </c>
      <c r="D70" s="91" t="str">
        <f t="shared" si="28"/>
        <v>【57】情報処理・ICT【5703】ICTｿﾘｭｰｼｮﾝ構築・保守</v>
      </c>
      <c r="E70" s="91" t="str">
        <f t="shared" si="28"/>
        <v>【57】情報処理・ICT【5704】通信・通話ｻｰﾋﾞｽ・保守</v>
      </c>
      <c r="F70" s="91" t="str">
        <f t="shared" si="28"/>
        <v>【57】情報処理・ICT【5799】情報処理・ICTその他</v>
      </c>
      <c r="G70" s="91" t="str">
        <f t="shared" si="28"/>
        <v/>
      </c>
      <c r="H70" s="91" t="str">
        <f t="shared" si="28"/>
        <v/>
      </c>
      <c r="I70" s="91" t="str">
        <f t="shared" si="28"/>
        <v/>
      </c>
      <c r="J70" s="91" t="str">
        <f t="shared" si="28"/>
        <v/>
      </c>
      <c r="K70" s="91" t="str">
        <f t="shared" si="28"/>
        <v/>
      </c>
      <c r="L70" s="91" t="str">
        <f t="shared" si="28"/>
        <v/>
      </c>
      <c r="M70" s="91" t="str">
        <f t="shared" si="28"/>
        <v/>
      </c>
      <c r="N70" s="91" t="str">
        <f t="shared" si="28"/>
        <v/>
      </c>
      <c r="O70" s="91" t="str">
        <f t="shared" si="28"/>
        <v/>
      </c>
      <c r="P70" s="91" t="str">
        <f t="shared" si="28"/>
        <v/>
      </c>
      <c r="Q70" s="91" t="str">
        <f t="shared" si="28"/>
        <v/>
      </c>
      <c r="R70" s="91" t="str">
        <f t="shared" si="28"/>
        <v/>
      </c>
      <c r="S70" s="91" t="str">
        <f t="shared" si="28"/>
        <v/>
      </c>
    </row>
    <row r="71" spans="2:19" x14ac:dyDescent="0.15">
      <c r="B71" s="91" t="str">
        <f t="shared" ref="B71:S71" si="29">IF(TRIM(B37)="","",$A37&amp;B37)</f>
        <v>【58】サービス【5801】情報機器・OA機器保守点検</v>
      </c>
      <c r="C71" s="91" t="str">
        <f t="shared" si="29"/>
        <v>【58】サービス【5802】封入・封緘・帳票加工</v>
      </c>
      <c r="D71" s="91" t="str">
        <f t="shared" si="29"/>
        <v>【58】サービス【5803】筆耕・翻訳</v>
      </c>
      <c r="E71" s="91" t="str">
        <f t="shared" si="29"/>
        <v>【58】サービス【5804】受付・案内・電話交換</v>
      </c>
      <c r="F71" s="91" t="str">
        <f t="shared" si="29"/>
        <v>【58】サービス【5805】収納代行</v>
      </c>
      <c r="G71" s="91" t="str">
        <f t="shared" si="29"/>
        <v>【58】サービス【5806】水道検針・料金収納代行</v>
      </c>
      <c r="H71" s="91" t="str">
        <f t="shared" si="29"/>
        <v>【58】サービス【5807】介護・医療・福祉ｻｰﾋﾞｽ</v>
      </c>
      <c r="I71" s="91" t="str">
        <f t="shared" si="29"/>
        <v>【58】サービス【5808】医療事務・介護事務</v>
      </c>
      <c r="J71" s="91" t="str">
        <f t="shared" si="29"/>
        <v>【58】サービス【5809】クリーニング</v>
      </c>
      <c r="K71" s="91" t="str">
        <f t="shared" si="29"/>
        <v>【58】サービス【5810】ｲﾍﾞﾝﾄ会場設営・企画運営</v>
      </c>
      <c r="L71" s="91" t="str">
        <f t="shared" si="29"/>
        <v>【58】サービス【5811】広告・ﾎｰﾑﾍﾟｰｼﾞ</v>
      </c>
      <c r="M71" s="91" t="str">
        <f t="shared" si="29"/>
        <v>【58】サービス【5812】ﾃﾞｻﾞｲﾝ・ｺﾝﾃﾝﾂ制作</v>
      </c>
      <c r="N71" s="91" t="str">
        <f t="shared" si="29"/>
        <v>【58】サービス【5813】貨物運送・輸送・郵便</v>
      </c>
      <c r="O71" s="91" t="str">
        <f t="shared" si="29"/>
        <v>【58】サービス【5814】旅客運送・車両運行管理</v>
      </c>
      <c r="P71" s="91" t="str">
        <f t="shared" si="29"/>
        <v>【58】サービス【5815】旅行代理・通訳</v>
      </c>
      <c r="Q71" s="91" t="str">
        <f t="shared" si="29"/>
        <v>【58】サービス【5816】学校園運営管理</v>
      </c>
      <c r="R71" s="91" t="str">
        <f t="shared" si="29"/>
        <v>【58】サービス【5817】給食調理業務</v>
      </c>
      <c r="S71" s="91" t="str">
        <f t="shared" si="29"/>
        <v>【58】サービス【5899】サービスその他</v>
      </c>
    </row>
    <row r="72" spans="2:19" x14ac:dyDescent="0.15">
      <c r="B72" s="91" t="str">
        <f t="shared" ref="B72:S72" si="30">IF(TRIM(B38)="","",$A38&amp;B38)</f>
        <v>【59】人材派遣【5901】一般事務員派遣</v>
      </c>
      <c r="C72" s="91" t="str">
        <f t="shared" si="30"/>
        <v>【59】人材派遣【5902】給食調理員派遣</v>
      </c>
      <c r="D72" s="91" t="str">
        <f t="shared" si="30"/>
        <v>【59】人材派遣【5903】ＡＬＴ派遣</v>
      </c>
      <c r="E72" s="91" t="str">
        <f t="shared" si="30"/>
        <v>【59】人材派遣【5999】人材派遣その他</v>
      </c>
      <c r="F72" s="91" t="str">
        <f t="shared" si="30"/>
        <v/>
      </c>
      <c r="G72" s="91" t="str">
        <f t="shared" si="30"/>
        <v/>
      </c>
      <c r="H72" s="91" t="str">
        <f t="shared" si="30"/>
        <v/>
      </c>
      <c r="I72" s="91" t="str">
        <f t="shared" si="30"/>
        <v/>
      </c>
      <c r="J72" s="91" t="str">
        <f t="shared" si="30"/>
        <v/>
      </c>
      <c r="K72" s="91" t="str">
        <f t="shared" si="30"/>
        <v/>
      </c>
      <c r="L72" s="91" t="str">
        <f t="shared" si="30"/>
        <v/>
      </c>
      <c r="M72" s="91" t="str">
        <f t="shared" si="30"/>
        <v/>
      </c>
      <c r="N72" s="91" t="str">
        <f t="shared" si="30"/>
        <v/>
      </c>
      <c r="O72" s="91" t="str">
        <f t="shared" si="30"/>
        <v/>
      </c>
      <c r="P72" s="91" t="str">
        <f t="shared" si="30"/>
        <v/>
      </c>
      <c r="Q72" s="91" t="str">
        <f t="shared" si="30"/>
        <v/>
      </c>
      <c r="R72" s="91" t="str">
        <f t="shared" si="30"/>
        <v/>
      </c>
      <c r="S72" s="91" t="str">
        <f t="shared" si="30"/>
        <v/>
      </c>
    </row>
    <row r="73" spans="2:19" x14ac:dyDescent="0.15">
      <c r="B73" s="91" t="str">
        <f t="shared" ref="B73:S73" si="31">IF(TRIM(B39)="","",$A39&amp;B39)</f>
        <v>【60】小規模修繕【6001】外壁・外構・屋根</v>
      </c>
      <c r="C73" s="91" t="str">
        <f t="shared" si="31"/>
        <v>【60】小規模修繕【6002】内装</v>
      </c>
      <c r="D73" s="91" t="str">
        <f t="shared" si="31"/>
        <v>【60】小規模修繕【6003】建具・ガラス</v>
      </c>
      <c r="E73" s="91" t="str">
        <f t="shared" si="31"/>
        <v>【60】小規模修繕【6004】電気</v>
      </c>
      <c r="F73" s="91" t="str">
        <f t="shared" si="31"/>
        <v>【60】小規模修繕【6005】塗装・防水</v>
      </c>
      <c r="G73" s="91" t="str">
        <f t="shared" si="31"/>
        <v>【60】小規模修繕【6099】小規模修繕その他</v>
      </c>
      <c r="H73" s="91" t="str">
        <f t="shared" si="31"/>
        <v/>
      </c>
      <c r="I73" s="91" t="str">
        <f t="shared" si="31"/>
        <v/>
      </c>
      <c r="J73" s="91" t="str">
        <f t="shared" si="31"/>
        <v/>
      </c>
      <c r="K73" s="91" t="str">
        <f t="shared" si="31"/>
        <v/>
      </c>
      <c r="L73" s="91" t="str">
        <f t="shared" si="31"/>
        <v/>
      </c>
      <c r="M73" s="91" t="str">
        <f t="shared" si="31"/>
        <v/>
      </c>
      <c r="N73" s="91" t="str">
        <f t="shared" si="31"/>
        <v/>
      </c>
      <c r="O73" s="91" t="str">
        <f t="shared" si="31"/>
        <v/>
      </c>
      <c r="P73" s="91" t="str">
        <f t="shared" si="31"/>
        <v/>
      </c>
      <c r="Q73" s="91" t="str">
        <f t="shared" si="31"/>
        <v/>
      </c>
      <c r="R73" s="91" t="str">
        <f t="shared" si="31"/>
        <v/>
      </c>
      <c r="S73" s="91" t="str">
        <f t="shared" si="31"/>
        <v/>
      </c>
    </row>
  </sheetData>
  <sheetProtection algorithmName="SHA-512" hashValue="HwqUFuCyfiIYcIBmOMqbJOKcoNdBEx+AlSuFTD1LxIS5CRCqHBfy5BiWcEJaua7VQGs68dFTq6QDYhydKKObag==" saltValue="fZu73VD2G9r/4DT45Gpc+g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入力シート</vt:lpstr>
      <vt:lpstr>settings</vt:lpstr>
      <vt:lpstr>【01】印刷・写真類</vt:lpstr>
      <vt:lpstr>【02】事務用品</vt:lpstr>
      <vt:lpstr>【03】情報機器・家電</vt:lpstr>
      <vt:lpstr>【04】じゅう器類</vt:lpstr>
      <vt:lpstr>【05】図書・書籍</vt:lpstr>
      <vt:lpstr>【06】教育・保育教材</vt:lpstr>
      <vt:lpstr>【07】機械器具・設備類</vt:lpstr>
      <vt:lpstr>【08】燃料・ガス類</vt:lpstr>
      <vt:lpstr>【09】百貨・総合商社</vt:lpstr>
      <vt:lpstr>【10】衣料・寝具</vt:lpstr>
      <vt:lpstr>【11】雑貨・日用品</vt:lpstr>
      <vt:lpstr>【12】食品</vt:lpstr>
      <vt:lpstr>【13】運動用具・機器</vt:lpstr>
      <vt:lpstr>【14】医療機器・福祉用具</vt:lpstr>
      <vt:lpstr>【15】薬品</vt:lpstr>
      <vt:lpstr>【16】農林水産用品・機械</vt:lpstr>
      <vt:lpstr>【17】建設資材</vt:lpstr>
      <vt:lpstr>【18】倉庫・仮設建物</vt:lpstr>
      <vt:lpstr>【19】車両販売</vt:lpstr>
      <vt:lpstr>【20】ﾘｰｽ・ﾚﾝﾀﾙ</vt:lpstr>
      <vt:lpstr>【21】不用品の買受</vt:lpstr>
      <vt:lpstr>【50】施設総合管理</vt:lpstr>
      <vt:lpstr>【51】警備業</vt:lpstr>
      <vt:lpstr>【52】清掃・防疫</vt:lpstr>
      <vt:lpstr>【53】設備保守</vt:lpstr>
      <vt:lpstr>【54】廃棄物処理</vt:lpstr>
      <vt:lpstr>【55】測定・検査・調査</vt:lpstr>
      <vt:lpstr>【56】分析・研究</vt:lpstr>
      <vt:lpstr>【57】情報処理・ICT</vt:lpstr>
      <vt:lpstr>【58】サービス</vt:lpstr>
      <vt:lpstr>【59】人材派遣</vt:lpstr>
      <vt:lpstr>【60】小規模修繕</vt:lpstr>
      <vt:lpstr>入力シート!Print_Titles</vt:lpstr>
      <vt:lpstr>大小分類</vt:lpstr>
      <vt:lpstr>大分類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2020-07-21T03:59:28Z</cp:lastPrinted>
  <dcterms:created xsi:type="dcterms:W3CDTF">2018-07-20T07:50:20Z</dcterms:created>
  <dcterms:modified xsi:type="dcterms:W3CDTF">2025-12-05T01:15:48Z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738c4342-b737-43ba-94be-0f6db763ea0f</vt:lpwstr>
  </property>
</Properties>
</file>