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K:\市民税\国保税\★当初賦課\勉強会\R08\"/>
    </mc:Choice>
  </mc:AlternateContent>
  <bookViews>
    <workbookView xWindow="-12" yWindow="72" windowWidth="20520" windowHeight="4020" tabRatio="599"/>
  </bookViews>
  <sheets>
    <sheet name="試算表R8" sheetId="24" r:id="rId1"/>
  </sheets>
  <definedNames>
    <definedName name="印刷範囲１" localSheetId="0">試算表R8!$Q$1:$AD$54</definedName>
    <definedName name="印刷範囲2" localSheetId="0">試算表R8!#REF!</definedName>
  </definedNames>
  <calcPr calcId="162913" concurrentManualCount="2"/>
</workbook>
</file>

<file path=xl/calcChain.xml><?xml version="1.0" encoding="utf-8"?>
<calcChain xmlns="http://schemas.openxmlformats.org/spreadsheetml/2006/main">
  <c r="AA20" i="24" l="1"/>
  <c r="F19" i="24"/>
  <c r="F14" i="24"/>
  <c r="F15" i="24"/>
  <c r="F16" i="24"/>
  <c r="F17" i="24"/>
  <c r="F18" i="24"/>
  <c r="F13" i="24"/>
  <c r="F12" i="24"/>
  <c r="F11" i="24"/>
  <c r="F10" i="24"/>
  <c r="E10" i="24"/>
  <c r="E25" i="24"/>
  <c r="X42" i="24" s="1"/>
  <c r="AA42" i="24" s="1"/>
  <c r="X40" i="24" l="1"/>
  <c r="AA44" i="24" l="1"/>
  <c r="AA40" i="24"/>
  <c r="E21" i="24" l="1"/>
  <c r="K19" i="24"/>
  <c r="M19" i="24" s="1"/>
  <c r="E19" i="24"/>
  <c r="K18" i="24"/>
  <c r="M18" i="24" s="1"/>
  <c r="E18" i="24"/>
  <c r="K17" i="24"/>
  <c r="M17" i="24" s="1"/>
  <c r="E17" i="24"/>
  <c r="AJ16" i="24"/>
  <c r="K16" i="24"/>
  <c r="M16" i="24" s="1"/>
  <c r="E16" i="24"/>
  <c r="K15" i="24"/>
  <c r="M15" i="24" s="1"/>
  <c r="E15" i="24"/>
  <c r="K14" i="24"/>
  <c r="M14" i="24" s="1"/>
  <c r="E14" i="24"/>
  <c r="K13" i="24"/>
  <c r="M13" i="24" s="1"/>
  <c r="E13" i="24"/>
  <c r="K12" i="24"/>
  <c r="M12" i="24" s="1"/>
  <c r="E12" i="24"/>
  <c r="K11" i="24"/>
  <c r="M11" i="24" s="1"/>
  <c r="E11" i="24"/>
  <c r="K10" i="24"/>
  <c r="M10" i="24" s="1"/>
  <c r="AA9" i="24"/>
  <c r="AQ1" i="24"/>
  <c r="X7" i="24" l="1"/>
  <c r="AA7" i="24" s="1"/>
  <c r="X18" i="24"/>
  <c r="AA18" i="24" s="1"/>
  <c r="M23" i="24"/>
  <c r="M21" i="24"/>
  <c r="E23" i="24"/>
  <c r="X29" i="24" s="1"/>
  <c r="AA29" i="24" s="1"/>
  <c r="U38" i="24" l="1"/>
  <c r="U16" i="24"/>
  <c r="AA16" i="24" s="1"/>
  <c r="AA22" i="24" s="1"/>
  <c r="AA24" i="24" s="1"/>
  <c r="U5" i="24"/>
  <c r="AA5" i="24" s="1"/>
  <c r="AA11" i="24" s="1"/>
  <c r="AA13" i="24" s="1"/>
  <c r="U27" i="24"/>
  <c r="AA27" i="24" s="1"/>
  <c r="AA38" i="24"/>
  <c r="AA46" i="24" s="1"/>
  <c r="AA48" i="24" s="1"/>
  <c r="X31" i="24"/>
  <c r="AA31" i="24" l="1"/>
  <c r="AA33" i="24" s="1"/>
  <c r="AA35" i="24" l="1"/>
  <c r="AA50" i="24" s="1"/>
  <c r="AA53" i="24" l="1"/>
  <c r="AA52" i="24"/>
</calcChain>
</file>

<file path=xl/comments1.xml><?xml version="1.0" encoding="utf-8"?>
<comments xmlns="http://schemas.openxmlformats.org/spreadsheetml/2006/main">
  <authors>
    <author>三木市役所　情報政策課</author>
  </authors>
  <commentList>
    <comment ref="AJ18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６月届出 ９回
７月届出 ８回
８月届出　７回
９月届出　６回
10月届出　５回
11月届出　４回
12月届出　３回
１月届出　２回
２月以降届出　１回</t>
        </r>
      </text>
    </comment>
  </commentList>
</comments>
</file>

<file path=xl/sharedStrings.xml><?xml version="1.0" encoding="utf-8"?>
<sst xmlns="http://schemas.openxmlformats.org/spreadsheetml/2006/main" count="264" uniqueCount="166">
  <si>
    <t>基　礎　課　税　分</t>
    <rPh sb="0" eb="3">
      <t>キソ</t>
    </rPh>
    <rPh sb="4" eb="7">
      <t>カゼイ</t>
    </rPh>
    <rPh sb="8" eb="9">
      <t>ブン</t>
    </rPh>
    <phoneticPr fontId="2"/>
  </si>
  <si>
    <t>円</t>
    <rPh sb="0" eb="1">
      <t>エン</t>
    </rPh>
    <phoneticPr fontId="2"/>
  </si>
  <si>
    <t>人</t>
    <rPh sb="0" eb="1">
      <t>ニン</t>
    </rPh>
    <phoneticPr fontId="2"/>
  </si>
  <si>
    <t>世帯</t>
    <rPh sb="0" eb="2">
      <t>セタイ</t>
    </rPh>
    <phoneticPr fontId="2"/>
  </si>
  <si>
    <t>課税分　</t>
    <rPh sb="0" eb="2">
      <t>カゼイ</t>
    </rPh>
    <rPh sb="2" eb="3">
      <t>ブン</t>
    </rPh>
    <phoneticPr fontId="2"/>
  </si>
  <si>
    <t>　後期高齢者支援金等</t>
    <rPh sb="1" eb="3">
      <t>コウキ</t>
    </rPh>
    <phoneticPr fontId="2"/>
  </si>
  <si>
    <t>加入月数を入力してください。</t>
    <rPh sb="0" eb="2">
      <t>カニュウ</t>
    </rPh>
    <rPh sb="2" eb="3">
      <t>ツキ</t>
    </rPh>
    <rPh sb="3" eb="4">
      <t>カズ</t>
    </rPh>
    <rPh sb="5" eb="7">
      <t>ニュウリョク</t>
    </rPh>
    <phoneticPr fontId="2"/>
  </si>
  <si>
    <t>年齢</t>
    <rPh sb="0" eb="2">
      <t>ネンレイ</t>
    </rPh>
    <phoneticPr fontId="2"/>
  </si>
  <si>
    <t>所得金額</t>
    <rPh sb="0" eb="2">
      <t>ショトク</t>
    </rPh>
    <rPh sb="2" eb="4">
      <t>キンガク</t>
    </rPh>
    <phoneticPr fontId="2"/>
  </si>
  <si>
    <t>　基礎控除</t>
    <rPh sb="1" eb="3">
      <t>キソ</t>
    </rPh>
    <rPh sb="3" eb="5">
      <t>コウジョ</t>
    </rPh>
    <phoneticPr fontId="2"/>
  </si>
  <si>
    <t>介護</t>
    <rPh sb="0" eb="2">
      <t>カイゴ</t>
    </rPh>
    <phoneticPr fontId="2"/>
  </si>
  <si>
    <t>必要事項を入力してください。</t>
    <rPh sb="0" eb="2">
      <t>ヒツヨウ</t>
    </rPh>
    <rPh sb="2" eb="4">
      <t>ジコウ</t>
    </rPh>
    <rPh sb="5" eb="7">
      <t>ニュウリョク</t>
    </rPh>
    <phoneticPr fontId="2"/>
  </si>
  <si>
    <t>の部分を入力してください。</t>
    <rPh sb="1" eb="3">
      <t>ブブン</t>
    </rPh>
    <rPh sb="4" eb="6">
      <t>ニュウリョク</t>
    </rPh>
    <phoneticPr fontId="2"/>
  </si>
  <si>
    <t>７５歳未満の方が対象になります。</t>
    <rPh sb="2" eb="3">
      <t>サイ</t>
    </rPh>
    <rPh sb="3" eb="5">
      <t>ミマン</t>
    </rPh>
    <rPh sb="6" eb="7">
      <t>ホウ</t>
    </rPh>
    <rPh sb="8" eb="10">
      <t>タイショウ</t>
    </rPh>
    <phoneticPr fontId="2"/>
  </si>
  <si>
    <t>加入人数</t>
    <rPh sb="0" eb="2">
      <t>カニュウ</t>
    </rPh>
    <rPh sb="2" eb="4">
      <t>ニンズウ</t>
    </rPh>
    <phoneticPr fontId="2"/>
  </si>
  <si>
    <t>介護納付金課税分対象人数</t>
    <rPh sb="0" eb="2">
      <t>カイゴ</t>
    </rPh>
    <rPh sb="2" eb="4">
      <t>ノウフ</t>
    </rPh>
    <rPh sb="4" eb="5">
      <t>キン</t>
    </rPh>
    <rPh sb="5" eb="7">
      <t>カゼイ</t>
    </rPh>
    <rPh sb="7" eb="8">
      <t>ブン</t>
    </rPh>
    <rPh sb="8" eb="10">
      <t>タイショウ</t>
    </rPh>
    <rPh sb="10" eb="12">
      <t>ニンズウ</t>
    </rPh>
    <phoneticPr fontId="2"/>
  </si>
  <si>
    <t>介護納付金課税分対象所得</t>
    <rPh sb="0" eb="2">
      <t>カイゴ</t>
    </rPh>
    <rPh sb="2" eb="4">
      <t>ノウフ</t>
    </rPh>
    <rPh sb="4" eb="5">
      <t>キン</t>
    </rPh>
    <rPh sb="5" eb="7">
      <t>カゼイ</t>
    </rPh>
    <rPh sb="7" eb="8">
      <t>ブン</t>
    </rPh>
    <rPh sb="8" eb="10">
      <t>タイショウ</t>
    </rPh>
    <rPh sb="10" eb="12">
      <t>ショトク</t>
    </rPh>
    <phoneticPr fontId="2"/>
  </si>
  <si>
    <t>基準総所得金額</t>
    <rPh sb="0" eb="2">
      <t>キジュン</t>
    </rPh>
    <rPh sb="2" eb="3">
      <t>ソウ</t>
    </rPh>
    <rPh sb="3" eb="5">
      <t>ショトク</t>
    </rPh>
    <rPh sb="5" eb="7">
      <t>キンガク</t>
    </rPh>
    <phoneticPr fontId="2"/>
  </si>
  <si>
    <t>（メモ欄）</t>
    <rPh sb="3" eb="4">
      <t>ラン</t>
    </rPh>
    <phoneticPr fontId="2"/>
  </si>
  <si>
    <t>　　国民健康保険税は、被保険者である世帯主に対して課税されます。</t>
    <rPh sb="2" eb="4">
      <t>コクミン</t>
    </rPh>
    <rPh sb="4" eb="6">
      <t>ケンコウ</t>
    </rPh>
    <rPh sb="6" eb="8">
      <t>ホケン</t>
    </rPh>
    <rPh sb="8" eb="9">
      <t>ゼイ</t>
    </rPh>
    <rPh sb="11" eb="12">
      <t>ヒ</t>
    </rPh>
    <rPh sb="12" eb="15">
      <t>ホケンシャ</t>
    </rPh>
    <rPh sb="18" eb="21">
      <t>セタイヌシ</t>
    </rPh>
    <rPh sb="22" eb="23">
      <t>タイ</t>
    </rPh>
    <rPh sb="25" eb="26">
      <t>カ</t>
    </rPh>
    <rPh sb="26" eb="27">
      <t>ゼイ</t>
    </rPh>
    <phoneticPr fontId="2"/>
  </si>
  <si>
    <t>　　もし世帯主に国民健康保険の資格が無い場合であっても、国民健康保険</t>
    <rPh sb="4" eb="7">
      <t>セタイヌシ</t>
    </rPh>
    <rPh sb="8" eb="10">
      <t>コクミン</t>
    </rPh>
    <rPh sb="10" eb="12">
      <t>ケンコウ</t>
    </rPh>
    <rPh sb="12" eb="14">
      <t>ホケン</t>
    </rPh>
    <rPh sb="15" eb="17">
      <t>シカク</t>
    </rPh>
    <rPh sb="18" eb="19">
      <t>ナ</t>
    </rPh>
    <rPh sb="20" eb="22">
      <t>バアイ</t>
    </rPh>
    <rPh sb="28" eb="30">
      <t>コクミン</t>
    </rPh>
    <rPh sb="30" eb="32">
      <t>ケンコウ</t>
    </rPh>
    <rPh sb="32" eb="34">
      <t>ホケン</t>
    </rPh>
    <phoneticPr fontId="2"/>
  </si>
  <si>
    <t>　の世帯主とみなされ、保険税が課されます。（世帯主課税）</t>
    <rPh sb="2" eb="5">
      <t>セタイヌシ</t>
    </rPh>
    <rPh sb="11" eb="13">
      <t>ホケン</t>
    </rPh>
    <rPh sb="13" eb="14">
      <t>ゼイ</t>
    </rPh>
    <rPh sb="15" eb="16">
      <t>カ</t>
    </rPh>
    <rPh sb="22" eb="25">
      <t>セタイヌシ</t>
    </rPh>
    <rPh sb="25" eb="27">
      <t>カゼイ</t>
    </rPh>
    <phoneticPr fontId="2"/>
  </si>
  <si>
    <t>普通徴収</t>
    <rPh sb="0" eb="2">
      <t>フツウ</t>
    </rPh>
    <rPh sb="2" eb="4">
      <t>チョウシュウ</t>
    </rPh>
    <phoneticPr fontId="2"/>
  </si>
  <si>
    <t>４月</t>
    <rPh sb="1" eb="2">
      <t>ツキ</t>
    </rPh>
    <phoneticPr fontId="2"/>
  </si>
  <si>
    <t>５月</t>
    <rPh sb="1" eb="2">
      <t>ツキ</t>
    </rPh>
    <phoneticPr fontId="2"/>
  </si>
  <si>
    <t>６月</t>
    <rPh sb="1" eb="2">
      <t>ツキ</t>
    </rPh>
    <phoneticPr fontId="2"/>
  </si>
  <si>
    <t>７月</t>
    <rPh sb="1" eb="2">
      <t>ツキ</t>
    </rPh>
    <phoneticPr fontId="2"/>
  </si>
  <si>
    <t>８月</t>
    <rPh sb="1" eb="2">
      <t>ツキ</t>
    </rPh>
    <phoneticPr fontId="2"/>
  </si>
  <si>
    <t>９月</t>
    <rPh sb="1" eb="2">
      <t>ツキ</t>
    </rPh>
    <phoneticPr fontId="2"/>
  </si>
  <si>
    <t>10月</t>
    <rPh sb="2" eb="3">
      <t>ツキ</t>
    </rPh>
    <phoneticPr fontId="2"/>
  </si>
  <si>
    <t>11月</t>
    <rPh sb="2" eb="3">
      <t>ツキ</t>
    </rPh>
    <phoneticPr fontId="2"/>
  </si>
  <si>
    <t>12月</t>
    <rPh sb="2" eb="3">
      <t>ツキ</t>
    </rPh>
    <phoneticPr fontId="2"/>
  </si>
  <si>
    <t>１月</t>
    <rPh sb="1" eb="2">
      <t>ツキ</t>
    </rPh>
    <phoneticPr fontId="2"/>
  </si>
  <si>
    <t>２月</t>
    <rPh sb="1" eb="2">
      <t>ツキ</t>
    </rPh>
    <phoneticPr fontId="2"/>
  </si>
  <si>
    <t>３月</t>
    <rPh sb="1" eb="2">
      <t>ツキ</t>
    </rPh>
    <phoneticPr fontId="2"/>
  </si>
  <si>
    <t>１期</t>
    <rPh sb="1" eb="2">
      <t>キ</t>
    </rPh>
    <phoneticPr fontId="2"/>
  </si>
  <si>
    <t>２期</t>
    <rPh sb="1" eb="2">
      <t>キ</t>
    </rPh>
    <phoneticPr fontId="2"/>
  </si>
  <si>
    <t>３期</t>
    <rPh sb="1" eb="2">
      <t>キ</t>
    </rPh>
    <phoneticPr fontId="2"/>
  </si>
  <si>
    <t>４期</t>
    <rPh sb="1" eb="2">
      <t>キ</t>
    </rPh>
    <phoneticPr fontId="2"/>
  </si>
  <si>
    <t>５期</t>
    <rPh sb="1" eb="2">
      <t>キ</t>
    </rPh>
    <phoneticPr fontId="2"/>
  </si>
  <si>
    <t>６期</t>
    <rPh sb="1" eb="2">
      <t>キ</t>
    </rPh>
    <phoneticPr fontId="2"/>
  </si>
  <si>
    <t>７期</t>
    <rPh sb="1" eb="2">
      <t>キ</t>
    </rPh>
    <phoneticPr fontId="2"/>
  </si>
  <si>
    <t>８期</t>
    <rPh sb="1" eb="2">
      <t>キ</t>
    </rPh>
    <phoneticPr fontId="2"/>
  </si>
  <si>
    <t>特別徴収（年金から天引き）</t>
    <rPh sb="0" eb="2">
      <t>トクベツ</t>
    </rPh>
    <rPh sb="2" eb="4">
      <t>チョウシュウ</t>
    </rPh>
    <rPh sb="5" eb="7">
      <t>ネンキン</t>
    </rPh>
    <rPh sb="9" eb="11">
      <t>テンビ</t>
    </rPh>
    <phoneticPr fontId="2"/>
  </si>
  <si>
    <t>1期</t>
    <rPh sb="1" eb="2">
      <t>キ</t>
    </rPh>
    <phoneticPr fontId="2"/>
  </si>
  <si>
    <t>2期</t>
    <rPh sb="1" eb="2">
      <t>キ</t>
    </rPh>
    <phoneticPr fontId="2"/>
  </si>
  <si>
    <t>3期</t>
    <rPh sb="1" eb="2">
      <t>キ</t>
    </rPh>
    <phoneticPr fontId="2"/>
  </si>
  <si>
    <t>月</t>
    <rPh sb="0" eb="1">
      <t>ツキ</t>
    </rPh>
    <phoneticPr fontId="2"/>
  </si>
  <si>
    <t>○　支払回数</t>
    <rPh sb="2" eb="4">
      <t>シハライ</t>
    </rPh>
    <rPh sb="4" eb="6">
      <t>カイスウ</t>
    </rPh>
    <phoneticPr fontId="2"/>
  </si>
  <si>
    <t>回</t>
    <rPh sb="0" eb="1">
      <t>カイ</t>
    </rPh>
    <phoneticPr fontId="2"/>
  </si>
  <si>
    <t>○　支払期間　　　　　</t>
    <rPh sb="2" eb="4">
      <t>シハライ</t>
    </rPh>
    <rPh sb="4" eb="6">
      <t>キカン</t>
    </rPh>
    <phoneticPr fontId="2"/>
  </si>
  <si>
    <t>○　加入月数</t>
    <rPh sb="2" eb="4">
      <t>カニュウ</t>
    </rPh>
    <rPh sb="4" eb="5">
      <t>ツキ</t>
    </rPh>
    <rPh sb="5" eb="6">
      <t>カズ</t>
    </rPh>
    <phoneticPr fontId="2"/>
  </si>
  <si>
    <t>ヶ月</t>
    <rPh sb="1" eb="2">
      <t>ゲツ</t>
    </rPh>
    <phoneticPr fontId="2"/>
  </si>
  <si>
    <t>○ 試算表ですので､実際の請求額と異なる場合がありますので､</t>
    <rPh sb="2" eb="4">
      <t>シサン</t>
    </rPh>
    <rPh sb="4" eb="5">
      <t>ヒョウ</t>
    </rPh>
    <rPh sb="10" eb="12">
      <t>ジッサイ</t>
    </rPh>
    <rPh sb="13" eb="15">
      <t>セイキュウ</t>
    </rPh>
    <rPh sb="15" eb="16">
      <t>ガク</t>
    </rPh>
    <rPh sb="17" eb="18">
      <t>コト</t>
    </rPh>
    <rPh sb="20" eb="22">
      <t>バアイ</t>
    </rPh>
    <phoneticPr fontId="2"/>
  </si>
  <si>
    <t xml:space="preserve">     ご了承ください｡</t>
    <rPh sb="6" eb="8">
      <t>リョウショウ</t>
    </rPh>
    <phoneticPr fontId="2"/>
  </si>
  <si>
    <t>●窓口にて相談された時と加入までの間に世帯構成、加入者数、</t>
  </si>
  <si>
    <t>(40～64歳の間　加算）</t>
    <rPh sb="6" eb="7">
      <t>サイ</t>
    </rPh>
    <rPh sb="8" eb="9">
      <t>アイダ</t>
    </rPh>
    <rPh sb="10" eb="12">
      <t>カサン</t>
    </rPh>
    <phoneticPr fontId="2"/>
  </si>
  <si>
    <t>　は、年金からの天引き（特別徴収）になることがあります。</t>
    <rPh sb="3" eb="5">
      <t>ネンキン</t>
    </rPh>
    <rPh sb="8" eb="10">
      <t>テンビ</t>
    </rPh>
    <rPh sb="12" eb="14">
      <t>トクベツ</t>
    </rPh>
    <rPh sb="14" eb="16">
      <t>チョウシュウ</t>
    </rPh>
    <phoneticPr fontId="2"/>
  </si>
  <si>
    <t>●加入者すべての方が６５歳以上で、納付書で納付される場合</t>
    <rPh sb="1" eb="3">
      <t>カニュウ</t>
    </rPh>
    <rPh sb="3" eb="4">
      <t>モノ</t>
    </rPh>
    <rPh sb="8" eb="9">
      <t>ホウ</t>
    </rPh>
    <rPh sb="12" eb="13">
      <t>サイ</t>
    </rPh>
    <rPh sb="13" eb="15">
      <t>イジョウ</t>
    </rPh>
    <rPh sb="17" eb="19">
      <t>ノウフ</t>
    </rPh>
    <rPh sb="19" eb="20">
      <t>カ</t>
    </rPh>
    <rPh sb="21" eb="23">
      <t>ノウフ</t>
    </rPh>
    <rPh sb="26" eb="28">
      <t>バアイ</t>
    </rPh>
    <phoneticPr fontId="2"/>
  </si>
  <si>
    <r>
      <t>＊</t>
    </r>
    <r>
      <rPr>
        <sz val="11"/>
        <rFont val="ＭＳ Ｐゴシック"/>
        <family val="3"/>
        <charset val="128"/>
      </rPr>
      <t>　世帯主課税について</t>
    </r>
    <rPh sb="2" eb="5">
      <t>セタイヌシ</t>
    </rPh>
    <rPh sb="5" eb="7">
      <t>カゼイ</t>
    </rPh>
    <phoneticPr fontId="2"/>
  </si>
  <si>
    <t>９期</t>
    <rPh sb="1" eb="2">
      <t>キ</t>
    </rPh>
    <phoneticPr fontId="2"/>
  </si>
  <si>
    <t>　所得の異動（変更）がある等の場合は、仮に算定した税額と異なる</t>
    <rPh sb="13" eb="14">
      <t>トウ</t>
    </rPh>
    <phoneticPr fontId="2"/>
  </si>
  <si>
    <r>
      <t>●減免申請をされている方につきましては、</t>
    </r>
    <r>
      <rPr>
        <b/>
        <u/>
        <sz val="11"/>
        <rFont val="ＭＳ Ｐゴシック"/>
        <family val="3"/>
        <charset val="128"/>
      </rPr>
      <t>試算は出来ません。</t>
    </r>
    <rPh sb="1" eb="5">
      <t>ゲンメンシンセイ</t>
    </rPh>
    <rPh sb="11" eb="12">
      <t>カタ</t>
    </rPh>
    <rPh sb="20" eb="22">
      <t>シサン</t>
    </rPh>
    <rPh sb="23" eb="25">
      <t>デキ</t>
    </rPh>
    <phoneticPr fontId="2"/>
  </si>
  <si>
    <t>１０期</t>
    <rPh sb="2" eb="3">
      <t>キ</t>
    </rPh>
    <phoneticPr fontId="2"/>
  </si>
  <si>
    <t>均等割＝１人当たり１４，０００ 円×人数</t>
    <rPh sb="18" eb="20">
      <t>ニンズウ</t>
    </rPh>
    <phoneticPr fontId="2"/>
  </si>
  <si>
    <t>支払回数の入力は､右側にあります｡</t>
    <rPh sb="0" eb="2">
      <t>シハライ</t>
    </rPh>
    <rPh sb="2" eb="4">
      <t>カイスウ</t>
    </rPh>
    <rPh sb="5" eb="7">
      <t>ニュウリョク</t>
    </rPh>
    <rPh sb="9" eb="11">
      <t>ミギガワ</t>
    </rPh>
    <phoneticPr fontId="2"/>
  </si>
  <si>
    <t>加入者の年齢と所得を入力してください。</t>
    <rPh sb="0" eb="2">
      <t>カニュウ</t>
    </rPh>
    <rPh sb="2" eb="3">
      <t>モノ</t>
    </rPh>
    <rPh sb="4" eb="6">
      <t>ネンレイ</t>
    </rPh>
    <rPh sb="7" eb="9">
      <t>ショトク</t>
    </rPh>
    <rPh sb="10" eb="12">
      <t>ニュウリョク</t>
    </rPh>
    <phoneticPr fontId="2"/>
  </si>
  <si>
    <t>　ことがあります。税額は必ず納税通知書をご確認ください。</t>
    <rPh sb="9" eb="11">
      <t>ゼイガク</t>
    </rPh>
    <rPh sb="12" eb="13">
      <t>カナラ</t>
    </rPh>
    <rPh sb="14" eb="19">
      <t>ノウゼイツウチショ</t>
    </rPh>
    <rPh sb="21" eb="23">
      <t>カクニン</t>
    </rPh>
    <phoneticPr fontId="2"/>
  </si>
  <si>
    <r>
      <t>※　１期から３期は、前年度の国民健康保険税額を基準とした</t>
    </r>
    <r>
      <rPr>
        <u/>
        <sz val="10"/>
        <rFont val="ＭＳ Ｐ明朝"/>
        <family val="1"/>
        <charset val="128"/>
      </rPr>
      <t>仮徴収</t>
    </r>
    <r>
      <rPr>
        <sz val="10"/>
        <rFont val="ＭＳ Ｐ明朝"/>
        <family val="1"/>
        <charset val="128"/>
      </rPr>
      <t>となります。</t>
    </r>
    <rPh sb="3" eb="4">
      <t>キ</t>
    </rPh>
    <rPh sb="7" eb="8">
      <t>キ</t>
    </rPh>
    <rPh sb="10" eb="13">
      <t>ゼンネンド</t>
    </rPh>
    <rPh sb="14" eb="16">
      <t>コクミン</t>
    </rPh>
    <rPh sb="16" eb="18">
      <t>ケンコウ</t>
    </rPh>
    <rPh sb="18" eb="20">
      <t>ホケン</t>
    </rPh>
    <rPh sb="20" eb="21">
      <t>ゼイ</t>
    </rPh>
    <rPh sb="21" eb="22">
      <t>ガク</t>
    </rPh>
    <rPh sb="23" eb="25">
      <t>キジュン</t>
    </rPh>
    <rPh sb="28" eb="29">
      <t>カリ</t>
    </rPh>
    <rPh sb="29" eb="31">
      <t>チョウシュウ</t>
    </rPh>
    <phoneticPr fontId="2"/>
  </si>
  <si>
    <t>（１期当たりの納付額</t>
    <rPh sb="2" eb="3">
      <t>キ</t>
    </rPh>
    <rPh sb="3" eb="4">
      <t>ア</t>
    </rPh>
    <rPh sb="7" eb="9">
      <t>ノウフ</t>
    </rPh>
    <rPh sb="9" eb="10">
      <t>ガク</t>
    </rPh>
    <phoneticPr fontId="2"/>
  </si>
  <si>
    <t>（ １か月あたり　</t>
    <rPh sb="4" eb="5">
      <t>ゲツ</t>
    </rPh>
    <phoneticPr fontId="2"/>
  </si>
  <si>
    <t>均等割＝１人当たり３２，０００ 円×人数</t>
    <rPh sb="18" eb="20">
      <t>ニンズウ</t>
    </rPh>
    <phoneticPr fontId="2"/>
  </si>
  <si>
    <t>均等割＝１人当たり１３，０００ 円×人数</t>
    <rPh sb="18" eb="20">
      <t>ニンズウ</t>
    </rPh>
    <phoneticPr fontId="2"/>
  </si>
  <si>
    <t>※ 基準総所得金額 ＝ 所得金額等の合計額 － 基礎控除 （前年の合計所得金額が2,400万円以下の場合、43万円）</t>
    <rPh sb="2" eb="4">
      <t>キジュン</t>
    </rPh>
    <rPh sb="4" eb="5">
      <t>ソウ</t>
    </rPh>
    <rPh sb="5" eb="7">
      <t>ショトク</t>
    </rPh>
    <rPh sb="7" eb="9">
      <t>キンガク</t>
    </rPh>
    <rPh sb="12" eb="14">
      <t>ショトク</t>
    </rPh>
    <rPh sb="14" eb="16">
      <t>キンガク</t>
    </rPh>
    <rPh sb="16" eb="17">
      <t>トウ</t>
    </rPh>
    <rPh sb="18" eb="20">
      <t>ゴウケイ</t>
    </rPh>
    <rPh sb="20" eb="21">
      <t>ガク</t>
    </rPh>
    <rPh sb="24" eb="26">
      <t>キソ</t>
    </rPh>
    <rPh sb="26" eb="28">
      <t>コウジョ</t>
    </rPh>
    <rPh sb="30" eb="32">
      <t>ゼンネン</t>
    </rPh>
    <rPh sb="33" eb="39">
      <t>ゴウケイショトクキンガク</t>
    </rPh>
    <rPh sb="45" eb="47">
      <t>マンエン</t>
    </rPh>
    <rPh sb="47" eb="49">
      <t>イカ</t>
    </rPh>
    <rPh sb="50" eb="52">
      <t>バアイ</t>
    </rPh>
    <rPh sb="55" eb="57">
      <t>マンエン</t>
    </rPh>
    <phoneticPr fontId="2"/>
  </si>
  <si>
    <t xml:space="preserve"> </t>
    <phoneticPr fontId="2"/>
  </si>
  <si>
    <t>①</t>
    <phoneticPr fontId="2"/>
  </si>
  <si>
    <t>×</t>
    <phoneticPr fontId="2"/>
  </si>
  <si>
    <t>％</t>
    <phoneticPr fontId="2"/>
  </si>
  <si>
    <t>＝</t>
    <phoneticPr fontId="2"/>
  </si>
  <si>
    <t>①</t>
    <phoneticPr fontId="2"/>
  </si>
  <si>
    <t>②</t>
    <phoneticPr fontId="2"/>
  </si>
  <si>
    <t>×</t>
    <phoneticPr fontId="2"/>
  </si>
  <si>
    <t>＝</t>
    <phoneticPr fontId="2"/>
  </si>
  <si>
    <t>②</t>
    <phoneticPr fontId="2"/>
  </si>
  <si>
    <t>③</t>
    <phoneticPr fontId="2"/>
  </si>
  <si>
    <t>③</t>
    <phoneticPr fontId="2"/>
  </si>
  <si>
    <t>×</t>
    <phoneticPr fontId="2"/>
  </si>
  <si>
    <t>＝</t>
    <phoneticPr fontId="2"/>
  </si>
  <si>
    <t>-</t>
    <phoneticPr fontId="2"/>
  </si>
  <si>
    <t>＝</t>
    <phoneticPr fontId="2"/>
  </si>
  <si>
    <t>＝</t>
    <phoneticPr fontId="2"/>
  </si>
  <si>
    <t xml:space="preserve"> </t>
    <phoneticPr fontId="2"/>
  </si>
  <si>
    <t>①＋②＋③</t>
    <phoneticPr fontId="2"/>
  </si>
  <si>
    <t>④</t>
    <phoneticPr fontId="2"/>
  </si>
  <si>
    <t>④の100円未満を切捨てる（④が</t>
  </si>
  <si>
    <t>⑤</t>
    <phoneticPr fontId="2"/>
  </si>
  <si>
    <t>⑤</t>
    <phoneticPr fontId="2"/>
  </si>
  <si>
    <t>⑥</t>
    <phoneticPr fontId="2"/>
  </si>
  <si>
    <t>⑦</t>
    <phoneticPr fontId="2"/>
  </si>
  <si>
    <t>％</t>
    <phoneticPr fontId="2"/>
  </si>
  <si>
    <t>⑧</t>
    <phoneticPr fontId="2"/>
  </si>
  <si>
    <t>-</t>
    <phoneticPr fontId="2"/>
  </si>
  <si>
    <t>⑫</t>
    <phoneticPr fontId="2"/>
  </si>
  <si>
    <t>⑨</t>
    <phoneticPr fontId="2"/>
  </si>
  <si>
    <t>～</t>
    <phoneticPr fontId="2"/>
  </si>
  <si>
    <t>⑩</t>
    <phoneticPr fontId="2"/>
  </si>
  <si>
    <t>-</t>
    <phoneticPr fontId="2"/>
  </si>
  <si>
    <t>＝</t>
    <phoneticPr fontId="2"/>
  </si>
  <si>
    <t>⇒</t>
    <phoneticPr fontId="2"/>
  </si>
  <si>
    <t>－</t>
    <phoneticPr fontId="2"/>
  </si>
  <si>
    <t>⑧</t>
    <phoneticPr fontId="2"/>
  </si>
  <si>
    <t>⑥＋⑦＋⑧</t>
    <phoneticPr fontId="2"/>
  </si>
  <si>
    <t>⑨</t>
    <phoneticPr fontId="2"/>
  </si>
  <si>
    <t>円を超えるときは17万円）</t>
    <phoneticPr fontId="2"/>
  </si>
  <si>
    <t>）</t>
    <phoneticPr fontId="2"/>
  </si>
  <si>
    <t>平等割＝１世帯当たり２０，０００ 円</t>
    <phoneticPr fontId="2"/>
  </si>
  <si>
    <t>⑪</t>
    <phoneticPr fontId="2"/>
  </si>
  <si>
    <t>⑭</t>
    <phoneticPr fontId="2"/>
  </si>
  <si>
    <t>⑮</t>
    <phoneticPr fontId="2"/>
  </si>
  <si>
    <t>課税分</t>
    <phoneticPr fontId="2"/>
  </si>
  <si>
    <t>平等割＝１世帯当たり８００ 円</t>
    <phoneticPr fontId="2"/>
  </si>
  <si>
    <t>⑦</t>
    <phoneticPr fontId="2"/>
  </si>
  <si>
    <t>⑪</t>
    <phoneticPr fontId="2"/>
  </si>
  <si>
    <t>⑯</t>
    <phoneticPr fontId="2"/>
  </si>
  <si>
    <t>⑰</t>
    <phoneticPr fontId="2"/>
  </si>
  <si>
    <t>⑱</t>
    <phoneticPr fontId="2"/>
  </si>
  <si>
    <t>⑲</t>
    <phoneticPr fontId="2"/>
  </si>
  <si>
    <t>⑳</t>
    <phoneticPr fontId="2"/>
  </si>
  <si>
    <t>㉑</t>
    <phoneticPr fontId="2"/>
  </si>
  <si>
    <t>加入人数のうち、１８歳以上人数</t>
    <rPh sb="0" eb="2">
      <t>カニュウ</t>
    </rPh>
    <rPh sb="2" eb="4">
      <t>ニンズウ</t>
    </rPh>
    <rPh sb="10" eb="13">
      <t>サイイジョウ</t>
    </rPh>
    <rPh sb="13" eb="15">
      <t>ニンズウ</t>
    </rPh>
    <phoneticPr fontId="2"/>
  </si>
  <si>
    <t>子ども</t>
    <rPh sb="0" eb="1">
      <t>コ</t>
    </rPh>
    <phoneticPr fontId="2"/>
  </si>
  <si>
    <t>×</t>
    <phoneticPr fontId="2"/>
  </si>
  <si>
    <t>＝</t>
    <phoneticPr fontId="2"/>
  </si>
  <si>
    <t>平等割＝１世帯当たり８，０００ 円</t>
    <phoneticPr fontId="2"/>
  </si>
  <si>
    <t>×</t>
    <phoneticPr fontId="2"/>
  </si>
  <si>
    <t>＝</t>
    <phoneticPr fontId="2"/>
  </si>
  <si>
    <t>⑪＋⑫＋⑬</t>
    <phoneticPr fontId="2"/>
  </si>
  <si>
    <t>＝</t>
    <phoneticPr fontId="2"/>
  </si>
  <si>
    <t>介護納付金課税分</t>
    <phoneticPr fontId="2"/>
  </si>
  <si>
    <t>％</t>
    <phoneticPr fontId="2"/>
  </si>
  <si>
    <t>⑦</t>
    <phoneticPr fontId="2"/>
  </si>
  <si>
    <t>平等割＝１世帯当たり７，０００ 円</t>
    <phoneticPr fontId="2"/>
  </si>
  <si>
    <t>＝</t>
    <phoneticPr fontId="2"/>
  </si>
  <si>
    <t>⑧</t>
    <phoneticPr fontId="2"/>
  </si>
  <si>
    <t>⑬</t>
    <phoneticPr fontId="2"/>
  </si>
  <si>
    <t>令和８年度　三木市国民健康保険税</t>
    <phoneticPr fontId="2"/>
  </si>
  <si>
    <t>所得割＝令和7年中の※基準総所得金額×税率</t>
    <rPh sb="8" eb="9">
      <t>チュウ</t>
    </rPh>
    <rPh sb="19" eb="21">
      <t>ゼイリツ</t>
    </rPh>
    <phoneticPr fontId="2"/>
  </si>
  <si>
    <t>所得割＝令和7年中の※基準総所得金額×税率</t>
    <phoneticPr fontId="2"/>
  </si>
  <si>
    <t>⑬</t>
    <phoneticPr fontId="2"/>
  </si>
  <si>
    <t>⑯</t>
    <phoneticPr fontId="2"/>
  </si>
  <si>
    <t>⑰</t>
    <phoneticPr fontId="2"/>
  </si>
  <si>
    <t>所得割＝令和7年中の※基準総所得金額×税率</t>
    <phoneticPr fontId="2"/>
  </si>
  <si>
    <t>⑨の100円未満を切捨てる（⑨が</t>
    <phoneticPr fontId="2"/>
  </si>
  <si>
    <t>円を超えるときは67万円）</t>
    <phoneticPr fontId="2"/>
  </si>
  <si>
    <t>円を超えるときは26万円）</t>
    <phoneticPr fontId="2"/>
  </si>
  <si>
    <t>⑭の100円未満を切捨てる（⑭が</t>
    <phoneticPr fontId="2"/>
  </si>
  <si>
    <t>⑪へ</t>
    <phoneticPr fontId="2"/>
  </si>
  <si>
    <t>①と⑥と⑯へ</t>
    <phoneticPr fontId="2"/>
  </si>
  <si>
    <t>令和８年度　年税額 (⑤＋⑩＋⑮＋㉑)</t>
    <rPh sb="5" eb="7">
      <t>ヘイネンド</t>
    </rPh>
    <rPh sb="6" eb="9">
      <t>ネンゼイガク</t>
    </rPh>
    <phoneticPr fontId="2"/>
  </si>
  <si>
    <t>＊　令和８年度の納期について</t>
    <rPh sb="7" eb="9">
      <t>ヘイネンド</t>
    </rPh>
    <rPh sb="8" eb="10">
      <t>ノウキ</t>
    </rPh>
    <phoneticPr fontId="2"/>
  </si>
  <si>
    <t>円を超えるときは3万円）</t>
    <phoneticPr fontId="2"/>
  </si>
  <si>
    <t>⑳の100円未満を切捨てる（⑳が</t>
    <phoneticPr fontId="2"/>
  </si>
  <si>
    <t>均等割①＝１人当たり１，３００ 円×人数</t>
    <rPh sb="18" eb="20">
      <t>ニンズウ</t>
    </rPh>
    <phoneticPr fontId="2"/>
  </si>
  <si>
    <t>⑯＋⑰＋⑱＋⑲</t>
    <phoneticPr fontId="2"/>
  </si>
  <si>
    <t>子ども・子育て支援金</t>
    <rPh sb="0" eb="1">
      <t>コ</t>
    </rPh>
    <rPh sb="4" eb="6">
      <t>コソダ</t>
    </rPh>
    <rPh sb="7" eb="9">
      <t>シエン</t>
    </rPh>
    <phoneticPr fontId="2"/>
  </si>
  <si>
    <t xml:space="preserve">均等割②＝１人当たり１００円×人数
　　　　　　　　　　（１８歳以上の被保険者のみ）
</t>
    <rPh sb="15" eb="17">
      <t>ニンズウ</t>
    </rPh>
    <rPh sb="31" eb="32">
      <t>サイ</t>
    </rPh>
    <rPh sb="32" eb="34">
      <t>イジョウ</t>
    </rPh>
    <rPh sb="35" eb="39">
      <t>ヒホケンシャ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</si>
</sst>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0.0_ "/>
    <numFmt numFmtId="177" formatCode="#,##0_ ;[Red]\-#,##0\ "/>
    <numFmt numFmtId="178" formatCode="0_ "/>
    <numFmt numFmtId="179" formatCode="0.0"/>
  </numFmts>
  <fonts count="32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Ｐゴシック"/>
      <family val="3"/>
      <charset val="128"/>
    </font>
    <font>
      <sz val="18"/>
      <name val="ＭＳ Ｐゴシック"/>
      <family val="3"/>
      <charset val="128"/>
    </font>
    <font>
      <sz val="11"/>
      <name val="ＭＳ 明朝"/>
      <family val="1"/>
      <charset val="128"/>
    </font>
    <font>
      <sz val="8"/>
      <name val="ＭＳ Ｐゴシック"/>
      <family val="3"/>
      <charset val="128"/>
    </font>
    <font>
      <sz val="9"/>
      <name val="ＭＳ 明朝"/>
      <family val="1"/>
      <charset val="128"/>
    </font>
    <font>
      <sz val="10"/>
      <name val="ＭＳ Ｐゴシック"/>
      <family val="3"/>
      <charset val="128"/>
    </font>
    <font>
      <sz val="8"/>
      <name val="ＭＳ ゴシック"/>
      <family val="3"/>
      <charset val="128"/>
    </font>
    <font>
      <sz val="12"/>
      <name val="ＭＳ Ｐゴシック"/>
      <family val="3"/>
      <charset val="128"/>
    </font>
    <font>
      <sz val="10.5"/>
      <name val="ＭＳ Ｐゴシック"/>
      <family val="3"/>
      <charset val="128"/>
    </font>
    <font>
      <sz val="10.5"/>
      <name val="ＭＳ Ｐ明朝"/>
      <family val="1"/>
      <charset val="128"/>
    </font>
    <font>
      <b/>
      <sz val="10"/>
      <name val="ＭＳ Ｐ明朝"/>
      <family val="1"/>
      <charset val="128"/>
    </font>
    <font>
      <b/>
      <sz val="14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3"/>
      <name val="ＭＳ Ｐゴシック"/>
      <family val="3"/>
      <charset val="128"/>
    </font>
    <font>
      <sz val="13"/>
      <name val="ＭＳ 明朝"/>
      <family val="1"/>
      <charset val="128"/>
    </font>
    <font>
      <b/>
      <sz val="9"/>
      <color indexed="81"/>
      <name val="ＭＳ Ｐゴシック"/>
      <family val="3"/>
      <charset val="128"/>
    </font>
    <font>
      <b/>
      <sz val="12"/>
      <name val="ＭＳ Ｐゴシック"/>
      <family val="3"/>
      <charset val="128"/>
    </font>
    <font>
      <u/>
      <sz val="11"/>
      <name val="ＭＳ Ｐゴシック"/>
      <family val="3"/>
      <charset val="128"/>
    </font>
    <font>
      <b/>
      <sz val="16"/>
      <name val="ＭＳ Ｐゴシック"/>
      <family val="3"/>
      <charset val="128"/>
    </font>
    <font>
      <b/>
      <sz val="11"/>
      <color indexed="10"/>
      <name val="ＭＳ Ｐゴシック"/>
      <family val="3"/>
      <charset val="128"/>
    </font>
    <font>
      <b/>
      <sz val="13"/>
      <name val="ＭＳ Ｐゴシック"/>
      <family val="3"/>
      <charset val="128"/>
    </font>
    <font>
      <b/>
      <sz val="11"/>
      <name val="ＭＳ Ｐ明朝"/>
      <family val="1"/>
      <charset val="128"/>
    </font>
    <font>
      <sz val="11"/>
      <name val="ＭＳ Ｐ明朝"/>
      <family val="1"/>
      <charset val="128"/>
    </font>
    <font>
      <sz val="24"/>
      <name val="ＭＳ Ｐ明朝"/>
      <family val="1"/>
      <charset val="128"/>
    </font>
    <font>
      <b/>
      <sz val="16"/>
      <color indexed="10"/>
      <name val="ＭＳ Ｐゴシック"/>
      <family val="3"/>
      <charset val="128"/>
    </font>
    <font>
      <b/>
      <u/>
      <sz val="11"/>
      <name val="ＭＳ Ｐゴシック"/>
      <family val="3"/>
      <charset val="128"/>
    </font>
    <font>
      <sz val="10"/>
      <name val="ＭＳ Ｐ明朝"/>
      <family val="1"/>
      <charset val="128"/>
    </font>
    <font>
      <u/>
      <sz val="10"/>
      <name val="ＭＳ Ｐ明朝"/>
      <family val="1"/>
      <charset val="128"/>
    </font>
    <font>
      <sz val="11"/>
      <name val="ＭＳ ゴシック"/>
      <family val="3"/>
      <charset val="128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29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270">
    <xf numFmtId="0" fontId="0" fillId="0" borderId="0" xfId="0"/>
    <xf numFmtId="0" fontId="3" fillId="0" borderId="0" xfId="0" applyFont="1"/>
    <xf numFmtId="0" fontId="0" fillId="0" borderId="0" xfId="0" applyNumberFormat="1" applyFill="1" applyBorder="1" applyAlignment="1"/>
    <xf numFmtId="0" fontId="3" fillId="0" borderId="0" xfId="0" applyNumberFormat="1" applyFont="1" applyFill="1" applyBorder="1" applyAlignment="1"/>
    <xf numFmtId="0" fontId="3" fillId="0" borderId="0" xfId="0" applyNumberFormat="1" applyFont="1" applyBorder="1" applyAlignment="1"/>
    <xf numFmtId="0" fontId="0" fillId="0" borderId="0" xfId="0" applyAlignment="1">
      <alignment horizontal="center"/>
    </xf>
    <xf numFmtId="0" fontId="0" fillId="0" borderId="0" xfId="0" applyNumberFormat="1" applyBorder="1" applyAlignment="1"/>
    <xf numFmtId="0" fontId="0" fillId="0" borderId="0" xfId="0" applyBorder="1"/>
    <xf numFmtId="0" fontId="0" fillId="0" borderId="1" xfId="0" applyBorder="1"/>
    <xf numFmtId="0" fontId="0" fillId="0" borderId="0" xfId="0" applyAlignment="1">
      <alignment vertical="center"/>
    </xf>
    <xf numFmtId="0" fontId="0" fillId="0" borderId="0" xfId="0" applyNumberFormat="1" applyBorder="1" applyAlignment="1">
      <alignment vertical="center"/>
    </xf>
    <xf numFmtId="0" fontId="11" fillId="0" borderId="0" xfId="0" applyFont="1" applyBorder="1" applyAlignment="1">
      <alignment vertical="center"/>
    </xf>
    <xf numFmtId="0" fontId="11" fillId="0" borderId="0" xfId="0" applyFont="1" applyAlignment="1">
      <alignment vertical="center"/>
    </xf>
    <xf numFmtId="0" fontId="11" fillId="0" borderId="0" xfId="0" applyNumberFormat="1" applyFont="1" applyBorder="1" applyAlignment="1">
      <alignment vertical="center"/>
    </xf>
    <xf numFmtId="0" fontId="12" fillId="0" borderId="0" xfId="0" applyNumberFormat="1" applyFont="1" applyBorder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NumberFormat="1" applyFont="1" applyBorder="1" applyAlignment="1">
      <alignment vertical="center" textRotation="255"/>
    </xf>
    <xf numFmtId="0" fontId="12" fillId="0" borderId="0" xfId="1" applyNumberFormat="1" applyFont="1" applyBorder="1" applyAlignment="1">
      <alignment vertical="center"/>
    </xf>
    <xf numFmtId="0" fontId="12" fillId="0" borderId="0" xfId="0" applyNumberFormat="1" applyFont="1" applyBorder="1" applyAlignment="1"/>
    <xf numFmtId="0" fontId="12" fillId="0" borderId="0" xfId="0" applyFont="1"/>
    <xf numFmtId="0" fontId="15" fillId="2" borderId="0" xfId="0" applyFont="1" applyFill="1" applyBorder="1" applyAlignment="1">
      <alignment horizontal="center"/>
    </xf>
    <xf numFmtId="0" fontId="0" fillId="2" borderId="0" xfId="0" applyFill="1" applyBorder="1"/>
    <xf numFmtId="0" fontId="0" fillId="2" borderId="0" xfId="0" applyNumberFormat="1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20" fillId="0" borderId="0" xfId="0" applyNumberFormat="1" applyFont="1" applyBorder="1" applyAlignment="1"/>
    <xf numFmtId="38" fontId="15" fillId="2" borderId="0" xfId="1" applyFont="1" applyFill="1" applyBorder="1" applyAlignment="1" applyProtection="1"/>
    <xf numFmtId="0" fontId="0" fillId="2" borderId="0" xfId="0" applyNumberFormat="1" applyFill="1" applyBorder="1" applyAlignment="1">
      <alignment horizontal="left"/>
    </xf>
    <xf numFmtId="0" fontId="15" fillId="2" borderId="0" xfId="0" applyNumberFormat="1" applyFont="1" applyFill="1" applyBorder="1" applyAlignment="1">
      <alignment horizontal="left"/>
    </xf>
    <xf numFmtId="0" fontId="15" fillId="2" borderId="0" xfId="0" applyNumberFormat="1" applyFont="1" applyFill="1" applyBorder="1" applyAlignment="1">
      <alignment horizontal="center"/>
    </xf>
    <xf numFmtId="0" fontId="0" fillId="2" borderId="0" xfId="0" applyFill="1"/>
    <xf numFmtId="0" fontId="4" fillId="2" borderId="0" xfId="0" applyFont="1" applyFill="1"/>
    <xf numFmtId="0" fontId="0" fillId="2" borderId="0" xfId="0" applyFill="1" applyAlignment="1">
      <alignment horizontal="center"/>
    </xf>
    <xf numFmtId="0" fontId="0" fillId="2" borderId="2" xfId="0" applyFill="1" applyBorder="1"/>
    <xf numFmtId="0" fontId="0" fillId="2" borderId="3" xfId="0" applyFill="1" applyBorder="1"/>
    <xf numFmtId="0" fontId="0" fillId="2" borderId="4" xfId="0" applyFill="1" applyBorder="1" applyAlignment="1">
      <alignment horizontal="center"/>
    </xf>
    <xf numFmtId="0" fontId="0" fillId="2" borderId="4" xfId="0" applyFill="1" applyBorder="1"/>
    <xf numFmtId="0" fontId="0" fillId="2" borderId="5" xfId="0" applyFill="1" applyBorder="1"/>
    <xf numFmtId="0" fontId="0" fillId="2" borderId="6" xfId="0" applyFill="1" applyBorder="1"/>
    <xf numFmtId="0" fontId="5" fillId="2" borderId="0" xfId="0" applyFont="1" applyFill="1" applyBorder="1"/>
    <xf numFmtId="0" fontId="0" fillId="2" borderId="8" xfId="0" applyFill="1" applyBorder="1"/>
    <xf numFmtId="0" fontId="0" fillId="2" borderId="1" xfId="0" applyFill="1" applyBorder="1"/>
    <xf numFmtId="176" fontId="0" fillId="2" borderId="0" xfId="0" applyNumberFormat="1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38" fontId="16" fillId="2" borderId="9" xfId="1" applyFont="1" applyFill="1" applyBorder="1" applyAlignment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/>
    </xf>
    <xf numFmtId="38" fontId="1" fillId="2" borderId="0" xfId="1" applyFill="1" applyBorder="1" applyAlignment="1">
      <alignment vertical="center"/>
    </xf>
    <xf numFmtId="177" fontId="16" fillId="2" borderId="9" xfId="1" applyNumberFormat="1" applyFont="1" applyFill="1" applyBorder="1" applyAlignment="1">
      <alignment horizontal="right" vertical="center"/>
    </xf>
    <xf numFmtId="0" fontId="0" fillId="2" borderId="10" xfId="0" applyFill="1" applyBorder="1"/>
    <xf numFmtId="177" fontId="16" fillId="2" borderId="9" xfId="0" applyNumberFormat="1" applyFont="1" applyFill="1" applyBorder="1" applyAlignment="1">
      <alignment vertical="center"/>
    </xf>
    <xf numFmtId="0" fontId="6" fillId="2" borderId="0" xfId="0" applyFont="1" applyFill="1" applyBorder="1" applyAlignment="1">
      <alignment horizontal="right"/>
    </xf>
    <xf numFmtId="0" fontId="7" fillId="2" borderId="10" xfId="0" applyFont="1" applyFill="1" applyBorder="1" applyAlignment="1">
      <alignment horizontal="right"/>
    </xf>
    <xf numFmtId="0" fontId="0" fillId="2" borderId="11" xfId="0" applyFill="1" applyBorder="1" applyAlignment="1">
      <alignment horizontal="center"/>
    </xf>
    <xf numFmtId="0" fontId="0" fillId="2" borderId="11" xfId="0" applyFill="1" applyBorder="1"/>
    <xf numFmtId="0" fontId="0" fillId="2" borderId="11" xfId="0" applyFill="1" applyBorder="1" applyAlignment="1">
      <alignment vertical="center"/>
    </xf>
    <xf numFmtId="0" fontId="0" fillId="2" borderId="11" xfId="0" applyFill="1" applyBorder="1" applyAlignment="1">
      <alignment horizontal="center" vertical="center"/>
    </xf>
    <xf numFmtId="0" fontId="8" fillId="2" borderId="12" xfId="0" applyFont="1" applyFill="1" applyBorder="1" applyAlignment="1">
      <alignment horizontal="center" vertical="center"/>
    </xf>
    <xf numFmtId="0" fontId="0" fillId="2" borderId="13" xfId="0" applyFill="1" applyBorder="1" applyAlignment="1">
      <alignment vertical="center"/>
    </xf>
    <xf numFmtId="0" fontId="0" fillId="2" borderId="12" xfId="0" applyFill="1" applyBorder="1" applyAlignment="1">
      <alignment horizontal="center" vertical="center"/>
    </xf>
    <xf numFmtId="0" fontId="0" fillId="2" borderId="11" xfId="0" applyFill="1" applyBorder="1" applyAlignment="1"/>
    <xf numFmtId="38" fontId="1" fillId="2" borderId="0" xfId="0" applyNumberFormat="1" applyFont="1" applyFill="1" applyBorder="1" applyAlignment="1">
      <alignment horizontal="center" vertical="center"/>
    </xf>
    <xf numFmtId="38" fontId="16" fillId="2" borderId="9" xfId="1" applyFont="1" applyFill="1" applyBorder="1" applyAlignment="1">
      <alignment horizontal="right" vertical="center"/>
    </xf>
    <xf numFmtId="38" fontId="16" fillId="2" borderId="14" xfId="0" applyNumberFormat="1" applyFont="1" applyFill="1" applyBorder="1" applyAlignment="1">
      <alignment horizontal="right" vertical="center"/>
    </xf>
    <xf numFmtId="177" fontId="16" fillId="2" borderId="9" xfId="1" applyNumberFormat="1" applyFont="1" applyFill="1" applyBorder="1" applyAlignment="1">
      <alignment vertical="center"/>
    </xf>
    <xf numFmtId="0" fontId="10" fillId="2" borderId="15" xfId="0" applyFont="1" applyFill="1" applyBorder="1" applyAlignment="1">
      <alignment vertical="center"/>
    </xf>
    <xf numFmtId="0" fontId="0" fillId="2" borderId="15" xfId="0" applyFill="1" applyBorder="1" applyAlignment="1">
      <alignment horizontal="center" vertical="center"/>
    </xf>
    <xf numFmtId="0" fontId="0" fillId="2" borderId="15" xfId="0" applyFill="1" applyBorder="1" applyAlignment="1">
      <alignment vertical="center"/>
    </xf>
    <xf numFmtId="0" fontId="0" fillId="2" borderId="16" xfId="0" applyFill="1" applyBorder="1" applyAlignment="1">
      <alignment horizontal="center" vertical="center"/>
    </xf>
    <xf numFmtId="38" fontId="14" fillId="2" borderId="17" xfId="0" applyNumberFormat="1" applyFont="1" applyFill="1" applyBorder="1" applyAlignment="1">
      <alignment vertical="center"/>
    </xf>
    <xf numFmtId="0" fontId="0" fillId="2" borderId="18" xfId="0" applyFill="1" applyBorder="1" applyAlignment="1">
      <alignment vertical="center"/>
    </xf>
    <xf numFmtId="0" fontId="10" fillId="2" borderId="0" xfId="0" applyFont="1" applyFill="1" applyBorder="1" applyAlignment="1">
      <alignment vertical="center"/>
    </xf>
    <xf numFmtId="0" fontId="0" fillId="2" borderId="3" xfId="0" applyFill="1" applyBorder="1" applyAlignment="1">
      <alignment vertical="center"/>
    </xf>
    <xf numFmtId="0" fontId="17" fillId="2" borderId="0" xfId="0" applyFont="1" applyFill="1" applyBorder="1" applyAlignment="1">
      <alignment vertical="center"/>
    </xf>
    <xf numFmtId="0" fontId="5" fillId="2" borderId="0" xfId="0" applyFont="1" applyFill="1" applyBorder="1" applyAlignment="1">
      <alignment vertical="center"/>
    </xf>
    <xf numFmtId="38" fontId="17" fillId="2" borderId="0" xfId="1" applyFont="1" applyFill="1" applyBorder="1" applyAlignment="1">
      <alignment vertical="center"/>
    </xf>
    <xf numFmtId="0" fontId="0" fillId="2" borderId="19" xfId="0" applyFill="1" applyBorder="1"/>
    <xf numFmtId="0" fontId="0" fillId="2" borderId="20" xfId="0" applyFill="1" applyBorder="1"/>
    <xf numFmtId="0" fontId="0" fillId="2" borderId="20" xfId="0" applyFill="1" applyBorder="1" applyAlignment="1">
      <alignment horizontal="center"/>
    </xf>
    <xf numFmtId="0" fontId="0" fillId="2" borderId="20" xfId="0" applyFill="1" applyBorder="1" applyAlignment="1">
      <alignment horizontal="right"/>
    </xf>
    <xf numFmtId="0" fontId="0" fillId="2" borderId="21" xfId="0" applyFill="1" applyBorder="1"/>
    <xf numFmtId="0" fontId="0" fillId="2" borderId="0" xfId="0" applyFill="1" applyAlignment="1">
      <alignment vertical="center"/>
    </xf>
    <xf numFmtId="0" fontId="13" fillId="2" borderId="0" xfId="0" applyFont="1" applyFill="1" applyBorder="1" applyAlignment="1">
      <alignment vertical="center"/>
    </xf>
    <xf numFmtId="0" fontId="0" fillId="2" borderId="0" xfId="0" applyFill="1" applyBorder="1" applyAlignment="1">
      <alignment horizontal="right" vertical="center"/>
    </xf>
    <xf numFmtId="0" fontId="0" fillId="2" borderId="0" xfId="0" applyNumberFormat="1" applyFill="1" applyBorder="1" applyAlignment="1"/>
    <xf numFmtId="0" fontId="21" fillId="2" borderId="0" xfId="0" applyNumberFormat="1" applyFont="1" applyFill="1" applyBorder="1" applyAlignment="1"/>
    <xf numFmtId="0" fontId="3" fillId="2" borderId="0" xfId="0" applyNumberFormat="1" applyFont="1" applyFill="1" applyBorder="1" applyAlignment="1"/>
    <xf numFmtId="38" fontId="1" fillId="2" borderId="0" xfId="0" applyNumberFormat="1" applyFont="1" applyFill="1" applyBorder="1" applyAlignment="1">
      <alignment horizontal="right" vertical="center"/>
    </xf>
    <xf numFmtId="0" fontId="0" fillId="2" borderId="2" xfId="0" applyNumberFormat="1" applyFill="1" applyBorder="1" applyAlignment="1"/>
    <xf numFmtId="0" fontId="0" fillId="2" borderId="6" xfId="0" applyNumberFormat="1" applyFill="1" applyBorder="1" applyAlignment="1"/>
    <xf numFmtId="0" fontId="0" fillId="2" borderId="1" xfId="0" applyNumberFormat="1" applyFill="1" applyBorder="1" applyAlignment="1"/>
    <xf numFmtId="0" fontId="0" fillId="2" borderId="6" xfId="0" applyNumberFormat="1" applyFill="1" applyBorder="1" applyAlignment="1">
      <alignment horizontal="center"/>
    </xf>
    <xf numFmtId="0" fontId="0" fillId="2" borderId="1" xfId="0" applyNumberFormat="1" applyFill="1" applyBorder="1" applyAlignment="1">
      <alignment horizontal="center"/>
    </xf>
    <xf numFmtId="0" fontId="15" fillId="2" borderId="0" xfId="0" applyFont="1" applyFill="1" applyBorder="1" applyAlignment="1">
      <alignment horizontal="left"/>
    </xf>
    <xf numFmtId="0" fontId="0" fillId="2" borderId="19" xfId="0" applyNumberFormat="1" applyFill="1" applyBorder="1" applyAlignment="1"/>
    <xf numFmtId="0" fontId="0" fillId="2" borderId="20" xfId="0" applyNumberFormat="1" applyFill="1" applyBorder="1" applyAlignment="1"/>
    <xf numFmtId="0" fontId="0" fillId="2" borderId="21" xfId="0" applyNumberFormat="1" applyFill="1" applyBorder="1" applyAlignment="1"/>
    <xf numFmtId="38" fontId="1" fillId="3" borderId="22" xfId="1" applyFont="1" applyFill="1" applyBorder="1" applyAlignment="1">
      <alignment vertical="center"/>
    </xf>
    <xf numFmtId="0" fontId="0" fillId="2" borderId="3" xfId="0" applyNumberFormat="1" applyFill="1" applyBorder="1" applyAlignment="1"/>
    <xf numFmtId="0" fontId="0" fillId="2" borderId="5" xfId="0" applyNumberFormat="1" applyFill="1" applyBorder="1" applyAlignment="1"/>
    <xf numFmtId="38" fontId="0" fillId="2" borderId="0" xfId="0" applyNumberFormat="1" applyFill="1" applyBorder="1" applyAlignment="1">
      <alignment horizontal="right"/>
    </xf>
    <xf numFmtId="38" fontId="0" fillId="2" borderId="6" xfId="0" applyNumberFormat="1" applyFill="1" applyBorder="1" applyAlignment="1">
      <alignment horizontal="right"/>
    </xf>
    <xf numFmtId="38" fontId="1" fillId="2" borderId="0" xfId="1" applyFont="1" applyFill="1" applyBorder="1" applyAlignment="1">
      <alignment vertical="center"/>
    </xf>
    <xf numFmtId="38" fontId="1" fillId="2" borderId="6" xfId="1" applyFont="1" applyFill="1" applyBorder="1" applyAlignment="1">
      <alignment vertical="center"/>
    </xf>
    <xf numFmtId="0" fontId="15" fillId="4" borderId="0" xfId="0" applyFont="1" applyFill="1" applyBorder="1"/>
    <xf numFmtId="0" fontId="15" fillId="0" borderId="0" xfId="0" applyFont="1" applyBorder="1"/>
    <xf numFmtId="0" fontId="22" fillId="0" borderId="0" xfId="0" applyFont="1" applyBorder="1"/>
    <xf numFmtId="0" fontId="0" fillId="0" borderId="11" xfId="0" applyBorder="1"/>
    <xf numFmtId="0" fontId="15" fillId="0" borderId="0" xfId="0" applyFont="1"/>
    <xf numFmtId="0" fontId="15" fillId="3" borderId="0" xfId="0" applyFont="1" applyFill="1"/>
    <xf numFmtId="0" fontId="0" fillId="2" borderId="23" xfId="0" applyNumberFormat="1" applyFill="1" applyBorder="1" applyAlignment="1">
      <alignment horizontal="center"/>
    </xf>
    <xf numFmtId="38" fontId="1" fillId="3" borderId="24" xfId="1" applyFont="1" applyFill="1" applyBorder="1" applyAlignment="1">
      <alignment vertical="center"/>
    </xf>
    <xf numFmtId="0" fontId="15" fillId="2" borderId="23" xfId="0" applyFont="1" applyFill="1" applyBorder="1" applyAlignment="1">
      <alignment horizontal="center"/>
    </xf>
    <xf numFmtId="38" fontId="15" fillId="2" borderId="23" xfId="1" applyFont="1" applyFill="1" applyBorder="1" applyAlignment="1" applyProtection="1"/>
    <xf numFmtId="38" fontId="1" fillId="2" borderId="23" xfId="0" applyNumberFormat="1" applyFont="1" applyFill="1" applyBorder="1" applyAlignment="1">
      <alignment horizontal="right" vertical="center"/>
    </xf>
    <xf numFmtId="0" fontId="15" fillId="2" borderId="11" xfId="0" applyFont="1" applyFill="1" applyBorder="1" applyAlignment="1">
      <alignment horizontal="center"/>
    </xf>
    <xf numFmtId="38" fontId="15" fillId="2" borderId="11" xfId="1" applyFont="1" applyFill="1" applyBorder="1" applyAlignment="1" applyProtection="1"/>
    <xf numFmtId="38" fontId="1" fillId="2" borderId="11" xfId="0" applyNumberFormat="1" applyFont="1" applyFill="1" applyBorder="1" applyAlignment="1">
      <alignment horizontal="right" vertical="center"/>
    </xf>
    <xf numFmtId="38" fontId="1" fillId="3" borderId="25" xfId="1" applyFont="1" applyFill="1" applyBorder="1" applyAlignment="1">
      <alignment vertical="center"/>
    </xf>
    <xf numFmtId="0" fontId="0" fillId="2" borderId="11" xfId="0" applyNumberFormat="1" applyFill="1" applyBorder="1" applyAlignment="1">
      <alignment horizontal="center"/>
    </xf>
    <xf numFmtId="38" fontId="19" fillId="3" borderId="17" xfId="0" applyNumberFormat="1" applyFont="1" applyFill="1" applyBorder="1" applyAlignment="1">
      <alignment horizontal="right"/>
    </xf>
    <xf numFmtId="38" fontId="15" fillId="5" borderId="17" xfId="1" applyFont="1" applyFill="1" applyBorder="1"/>
    <xf numFmtId="0" fontId="15" fillId="5" borderId="0" xfId="0" applyFont="1" applyFill="1"/>
    <xf numFmtId="38" fontId="16" fillId="2" borderId="0" xfId="1" applyFont="1" applyFill="1" applyBorder="1" applyAlignment="1">
      <alignment vertical="center"/>
    </xf>
    <xf numFmtId="177" fontId="16" fillId="2" borderId="0" xfId="1" applyNumberFormat="1" applyFont="1" applyFill="1" applyBorder="1" applyAlignment="1">
      <alignment horizontal="right" vertical="center"/>
    </xf>
    <xf numFmtId="177" fontId="16" fillId="2" borderId="0" xfId="0" applyNumberFormat="1" applyFont="1" applyFill="1" applyBorder="1" applyAlignment="1">
      <alignment vertical="center"/>
    </xf>
    <xf numFmtId="0" fontId="8" fillId="2" borderId="0" xfId="0" applyFont="1" applyFill="1" applyBorder="1" applyAlignment="1">
      <alignment horizontal="center" vertical="center"/>
    </xf>
    <xf numFmtId="0" fontId="16" fillId="2" borderId="0" xfId="0" applyNumberFormat="1" applyFont="1" applyFill="1" applyBorder="1" applyAlignment="1">
      <alignment vertical="center"/>
    </xf>
    <xf numFmtId="38" fontId="16" fillId="2" borderId="0" xfId="1" applyFont="1" applyFill="1" applyBorder="1" applyAlignment="1">
      <alignment horizontal="right" vertical="center"/>
    </xf>
    <xf numFmtId="38" fontId="16" fillId="2" borderId="0" xfId="0" applyNumberFormat="1" applyFont="1" applyFill="1" applyBorder="1" applyAlignment="1">
      <alignment horizontal="right" vertical="center"/>
    </xf>
    <xf numFmtId="178" fontId="0" fillId="2" borderId="0" xfId="0" applyNumberFormat="1" applyFill="1" applyBorder="1" applyAlignment="1">
      <alignment vertical="center"/>
    </xf>
    <xf numFmtId="177" fontId="16" fillId="2" borderId="0" xfId="1" applyNumberFormat="1" applyFont="1" applyFill="1" applyBorder="1" applyAlignment="1">
      <alignment vertical="center"/>
    </xf>
    <xf numFmtId="177" fontId="0" fillId="2" borderId="0" xfId="0" applyNumberFormat="1" applyFill="1" applyBorder="1" applyAlignment="1">
      <alignment vertical="center"/>
    </xf>
    <xf numFmtId="38" fontId="14" fillId="2" borderId="0" xfId="0" applyNumberFormat="1" applyFont="1" applyFill="1" applyBorder="1" applyAlignment="1">
      <alignment vertical="center"/>
    </xf>
    <xf numFmtId="38" fontId="23" fillId="2" borderId="0" xfId="1" applyFont="1" applyFill="1" applyBorder="1" applyAlignment="1">
      <alignment vertical="center"/>
    </xf>
    <xf numFmtId="0" fontId="7" fillId="2" borderId="0" xfId="0" applyFont="1" applyFill="1" applyBorder="1" applyAlignment="1">
      <alignment horizontal="right"/>
    </xf>
    <xf numFmtId="0" fontId="0" fillId="4" borderId="17" xfId="0" applyNumberFormat="1" applyFill="1" applyBorder="1" applyAlignment="1" applyProtection="1">
      <alignment horizontal="center"/>
      <protection locked="0"/>
    </xf>
    <xf numFmtId="0" fontId="0" fillId="4" borderId="7" xfId="0" applyNumberFormat="1" applyFill="1" applyBorder="1" applyAlignment="1" applyProtection="1">
      <alignment horizontal="center"/>
      <protection locked="0"/>
    </xf>
    <xf numFmtId="0" fontId="0" fillId="4" borderId="26" xfId="0" applyNumberFormat="1" applyFill="1" applyBorder="1" applyAlignment="1" applyProtection="1">
      <alignment horizontal="center"/>
      <protection locked="0"/>
    </xf>
    <xf numFmtId="0" fontId="0" fillId="4" borderId="13" xfId="0" applyNumberFormat="1" applyFill="1" applyBorder="1" applyAlignment="1" applyProtection="1">
      <alignment horizontal="center"/>
      <protection locked="0"/>
    </xf>
    <xf numFmtId="0" fontId="0" fillId="2" borderId="6" xfId="0" applyNumberFormat="1" applyFill="1" applyBorder="1" applyAlignment="1" applyProtection="1">
      <protection locked="0"/>
    </xf>
    <xf numFmtId="0" fontId="0" fillId="2" borderId="0" xfId="0" applyNumberFormat="1" applyFill="1" applyBorder="1" applyAlignment="1" applyProtection="1">
      <protection locked="0"/>
    </xf>
    <xf numFmtId="0" fontId="0" fillId="2" borderId="6" xfId="0" applyNumberFormat="1" applyFill="1" applyBorder="1" applyAlignment="1" applyProtection="1">
      <alignment horizontal="center"/>
      <protection locked="0"/>
    </xf>
    <xf numFmtId="0" fontId="0" fillId="2" borderId="0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0" xfId="0" applyNumberFormat="1" applyFill="1" applyBorder="1" applyAlignment="1" applyProtection="1">
      <alignment horizontal="left"/>
      <protection locked="0"/>
    </xf>
    <xf numFmtId="0" fontId="15" fillId="2" borderId="0" xfId="0" applyNumberFormat="1" applyFont="1" applyFill="1" applyBorder="1" applyAlignment="1" applyProtection="1">
      <alignment horizontal="left"/>
      <protection locked="0"/>
    </xf>
    <xf numFmtId="0" fontId="0" fillId="2" borderId="6" xfId="0" applyFill="1" applyBorder="1" applyProtection="1">
      <protection locked="0"/>
    </xf>
    <xf numFmtId="0" fontId="15" fillId="2" borderId="0" xfId="0" applyFont="1" applyFill="1" applyBorder="1" applyAlignment="1" applyProtection="1">
      <alignment horizontal="center"/>
      <protection locked="0"/>
    </xf>
    <xf numFmtId="38" fontId="1" fillId="2" borderId="0" xfId="0" applyNumberFormat="1" applyFont="1" applyFill="1" applyBorder="1" applyAlignment="1" applyProtection="1">
      <alignment horizontal="right" vertical="center"/>
      <protection locked="0"/>
    </xf>
    <xf numFmtId="38" fontId="1" fillId="2" borderId="0" xfId="1" applyFont="1" applyFill="1" applyBorder="1" applyAlignment="1" applyProtection="1">
      <alignment vertical="center"/>
      <protection locked="0"/>
    </xf>
    <xf numFmtId="38" fontId="0" fillId="2" borderId="0" xfId="0" applyNumberFormat="1" applyFill="1" applyBorder="1" applyAlignment="1" applyProtection="1">
      <alignment horizontal="right"/>
      <protection locked="0"/>
    </xf>
    <xf numFmtId="0" fontId="0" fillId="2" borderId="1" xfId="0" applyFill="1" applyBorder="1" applyProtection="1">
      <protection locked="0"/>
    </xf>
    <xf numFmtId="0" fontId="22" fillId="2" borderId="0" xfId="0" applyNumberFormat="1" applyFont="1" applyFill="1" applyBorder="1" applyAlignment="1">
      <alignment horizontal="left"/>
    </xf>
    <xf numFmtId="0" fontId="15" fillId="2" borderId="0" xfId="0" applyNumberFormat="1" applyFont="1" applyFill="1" applyBorder="1" applyAlignment="1"/>
    <xf numFmtId="38" fontId="1" fillId="2" borderId="0" xfId="1" applyFill="1" applyBorder="1"/>
    <xf numFmtId="38" fontId="1" fillId="2" borderId="6" xfId="1" applyFill="1" applyBorder="1" applyAlignment="1"/>
    <xf numFmtId="38" fontId="1" fillId="2" borderId="0" xfId="1" applyFill="1" applyBorder="1" applyAlignment="1">
      <alignment horizontal="right" vertical="center"/>
    </xf>
    <xf numFmtId="0" fontId="25" fillId="0" borderId="0" xfId="0" applyFont="1" applyAlignment="1">
      <alignment vertical="center"/>
    </xf>
    <xf numFmtId="0" fontId="12" fillId="0" borderId="9" xfId="0" applyFont="1" applyBorder="1" applyAlignment="1">
      <alignment horizontal="center" vertical="center"/>
    </xf>
    <xf numFmtId="0" fontId="12" fillId="0" borderId="9" xfId="0" applyFont="1" applyFill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2" fillId="0" borderId="27" xfId="0" applyFont="1" applyFill="1" applyBorder="1" applyAlignment="1">
      <alignment horizontal="center" vertical="center"/>
    </xf>
    <xf numFmtId="0" fontId="12" fillId="0" borderId="28" xfId="0" applyFont="1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/>
    </xf>
    <xf numFmtId="0" fontId="0" fillId="0" borderId="1" xfId="0" applyNumberFormat="1" applyBorder="1" applyAlignment="1"/>
    <xf numFmtId="0" fontId="0" fillId="0" borderId="21" xfId="0" applyNumberFormat="1" applyBorder="1" applyAlignment="1"/>
    <xf numFmtId="0" fontId="0" fillId="0" borderId="1" xfId="0" applyNumberFormat="1" applyFill="1" applyBorder="1" applyAlignment="1"/>
    <xf numFmtId="0" fontId="0" fillId="0" borderId="5" xfId="0" applyNumberFormat="1" applyFill="1" applyBorder="1" applyAlignment="1"/>
    <xf numFmtId="0" fontId="1" fillId="2" borderId="0" xfId="0" applyFont="1" applyFill="1" applyBorder="1" applyAlignment="1" applyProtection="1">
      <alignment horizontal="left"/>
      <protection locked="0"/>
    </xf>
    <xf numFmtId="0" fontId="26" fillId="0" borderId="0" xfId="0" applyFont="1" applyAlignment="1">
      <alignment vertical="center"/>
    </xf>
    <xf numFmtId="0" fontId="0" fillId="6" borderId="11" xfId="0" applyFill="1" applyBorder="1"/>
    <xf numFmtId="0" fontId="0" fillId="6" borderId="0" xfId="0" applyFill="1" applyBorder="1" applyAlignment="1">
      <alignment horizontal="right"/>
    </xf>
    <xf numFmtId="38" fontId="1" fillId="6" borderId="0" xfId="1" applyFont="1" applyFill="1" applyBorder="1" applyAlignment="1"/>
    <xf numFmtId="38" fontId="1" fillId="0" borderId="0" xfId="1" applyFont="1" applyBorder="1" applyAlignment="1">
      <alignment horizontal="center"/>
    </xf>
    <xf numFmtId="38" fontId="1" fillId="4" borderId="0" xfId="1" applyFill="1" applyBorder="1" applyAlignment="1" applyProtection="1">
      <protection locked="0"/>
    </xf>
    <xf numFmtId="38" fontId="1" fillId="4" borderId="11" xfId="1" applyFill="1" applyBorder="1" applyAlignment="1" applyProtection="1">
      <protection locked="0"/>
    </xf>
    <xf numFmtId="38" fontId="1" fillId="4" borderId="23" xfId="1" applyFont="1" applyFill="1" applyBorder="1" applyAlignment="1" applyProtection="1">
      <alignment wrapText="1"/>
      <protection locked="0"/>
    </xf>
    <xf numFmtId="0" fontId="12" fillId="7" borderId="9" xfId="0" applyFont="1" applyFill="1" applyBorder="1" applyAlignment="1">
      <alignment horizontal="center" vertical="center"/>
    </xf>
    <xf numFmtId="0" fontId="16" fillId="2" borderId="9" xfId="0" applyFont="1" applyFill="1" applyBorder="1" applyAlignment="1">
      <alignment horizontal="center" vertical="center"/>
    </xf>
    <xf numFmtId="179" fontId="0" fillId="2" borderId="0" xfId="0" applyNumberFormat="1" applyFill="1" applyBorder="1" applyAlignment="1">
      <alignment horizontal="center" vertical="center"/>
    </xf>
    <xf numFmtId="0" fontId="12" fillId="7" borderId="0" xfId="0" applyFont="1" applyFill="1" applyBorder="1" applyAlignment="1">
      <alignment horizontal="left" vertical="center"/>
    </xf>
    <xf numFmtId="0" fontId="0" fillId="7" borderId="0" xfId="0" applyFill="1" applyBorder="1"/>
    <xf numFmtId="0" fontId="12" fillId="7" borderId="0" xfId="0" applyFont="1" applyFill="1" applyBorder="1" applyAlignment="1">
      <alignment vertical="center"/>
    </xf>
    <xf numFmtId="0" fontId="12" fillId="7" borderId="0" xfId="0" applyFont="1" applyFill="1" applyBorder="1" applyAlignment="1">
      <alignment horizontal="center" vertical="center"/>
    </xf>
    <xf numFmtId="0" fontId="0" fillId="2" borderId="0" xfId="0" applyFill="1" applyBorder="1" applyAlignment="1">
      <alignment vertical="center"/>
    </xf>
    <xf numFmtId="0" fontId="0" fillId="2" borderId="0" xfId="0" applyFill="1" applyBorder="1" applyAlignment="1">
      <alignment horizontal="right"/>
    </xf>
    <xf numFmtId="0" fontId="0" fillId="2" borderId="0" xfId="0" applyFill="1" applyBorder="1" applyAlignment="1"/>
    <xf numFmtId="0" fontId="0" fillId="2" borderId="0" xfId="0" applyFill="1" applyBorder="1" applyAlignment="1">
      <alignment vertical="center" textRotation="255"/>
    </xf>
    <xf numFmtId="0" fontId="12" fillId="0" borderId="0" xfId="0" applyFont="1" applyBorder="1" applyAlignment="1">
      <alignment vertical="center"/>
    </xf>
    <xf numFmtId="0" fontId="8" fillId="2" borderId="0" xfId="0" applyFont="1" applyFill="1" applyBorder="1" applyAlignment="1">
      <alignment horizontal="left"/>
    </xf>
    <xf numFmtId="0" fontId="0" fillId="2" borderId="10" xfId="0" applyFill="1" applyBorder="1" applyAlignment="1">
      <alignment horizontal="right"/>
    </xf>
    <xf numFmtId="0" fontId="0" fillId="2" borderId="7" xfId="0" applyFill="1" applyBorder="1" applyAlignment="1">
      <alignment vertical="center" textRotation="255"/>
    </xf>
    <xf numFmtId="0" fontId="12" fillId="0" borderId="0" xfId="0" applyFont="1" applyBorder="1" applyAlignment="1">
      <alignment vertical="center"/>
    </xf>
    <xf numFmtId="0" fontId="12" fillId="0" borderId="1" xfId="0" applyFont="1" applyBorder="1" applyAlignment="1">
      <alignment vertical="center"/>
    </xf>
    <xf numFmtId="0" fontId="3" fillId="2" borderId="0" xfId="0" applyFont="1" applyFill="1" applyAlignment="1">
      <alignment horizontal="center"/>
    </xf>
    <xf numFmtId="0" fontId="0" fillId="2" borderId="0" xfId="0" applyFill="1" applyBorder="1" applyAlignment="1">
      <alignment vertical="center" textRotation="255"/>
    </xf>
    <xf numFmtId="38" fontId="1" fillId="2" borderId="0" xfId="1" applyFill="1" applyBorder="1" applyAlignment="1"/>
    <xf numFmtId="0" fontId="0" fillId="2" borderId="0" xfId="0" applyFill="1" applyBorder="1" applyAlignment="1">
      <alignment horizontal="left" vertical="center" textRotation="255"/>
    </xf>
    <xf numFmtId="0" fontId="0" fillId="2" borderId="0" xfId="0" applyFill="1" applyBorder="1" applyAlignment="1">
      <alignment vertical="center"/>
    </xf>
    <xf numFmtId="0" fontId="1" fillId="2" borderId="0" xfId="0" applyFont="1" applyFill="1" applyBorder="1" applyAlignment="1">
      <alignment horizontal="left" vertical="top" textRotation="255"/>
    </xf>
    <xf numFmtId="0" fontId="0" fillId="2" borderId="0" xfId="0" applyFill="1" applyBorder="1" applyAlignment="1"/>
    <xf numFmtId="0" fontId="0" fillId="2" borderId="2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5" fillId="2" borderId="23" xfId="0" applyFont="1" applyFill="1" applyBorder="1"/>
    <xf numFmtId="0" fontId="0" fillId="2" borderId="23" xfId="0" applyFill="1" applyBorder="1"/>
    <xf numFmtId="0" fontId="0" fillId="2" borderId="23" xfId="0" applyFill="1" applyBorder="1" applyAlignment="1">
      <alignment horizontal="center"/>
    </xf>
    <xf numFmtId="0" fontId="15" fillId="0" borderId="0" xfId="0" applyFont="1" applyFill="1"/>
    <xf numFmtId="0" fontId="0" fillId="0" borderId="0" xfId="0" applyFill="1"/>
    <xf numFmtId="38" fontId="15" fillId="0" borderId="0" xfId="1" applyFont="1" applyFill="1" applyBorder="1"/>
    <xf numFmtId="0" fontId="15" fillId="8" borderId="0" xfId="0" applyFont="1" applyFill="1"/>
    <xf numFmtId="0" fontId="0" fillId="0" borderId="0" xfId="0" applyFont="1" applyFill="1"/>
    <xf numFmtId="0" fontId="8" fillId="2" borderId="0" xfId="0" applyFont="1" applyFill="1" applyBorder="1" applyAlignment="1">
      <alignment horizontal="right"/>
    </xf>
    <xf numFmtId="0" fontId="5" fillId="2" borderId="0" xfId="0" applyFont="1" applyFill="1" applyBorder="1" applyAlignment="1">
      <alignment horizontal="left" vertical="center" indent="1"/>
    </xf>
    <xf numFmtId="0" fontId="0" fillId="2" borderId="0" xfId="0" applyFill="1" applyBorder="1" applyAlignment="1">
      <alignment horizontal="left" vertical="center" textRotation="255"/>
    </xf>
    <xf numFmtId="0" fontId="9" fillId="2" borderId="0" xfId="0" applyFont="1" applyFill="1" applyBorder="1" applyAlignment="1">
      <alignment horizontal="right" vertical="center" textRotation="255"/>
    </xf>
    <xf numFmtId="0" fontId="0" fillId="2" borderId="0" xfId="0" applyFill="1" applyBorder="1" applyAlignment="1">
      <alignment vertical="center"/>
    </xf>
    <xf numFmtId="0" fontId="1" fillId="2" borderId="0" xfId="0" applyFont="1" applyFill="1" applyBorder="1" applyAlignment="1">
      <alignment horizontal="right" textRotation="255"/>
    </xf>
    <xf numFmtId="0" fontId="0" fillId="2" borderId="0" xfId="0" applyFill="1" applyBorder="1" applyAlignment="1">
      <alignment horizontal="right"/>
    </xf>
    <xf numFmtId="0" fontId="1" fillId="2" borderId="0" xfId="0" applyFont="1" applyFill="1" applyBorder="1" applyAlignment="1">
      <alignment horizontal="left" vertical="top" textRotation="255"/>
    </xf>
    <xf numFmtId="38" fontId="0" fillId="2" borderId="0" xfId="0" applyNumberFormat="1" applyFill="1" applyBorder="1" applyAlignment="1"/>
    <xf numFmtId="0" fontId="0" fillId="2" borderId="0" xfId="0" applyFill="1" applyBorder="1" applyAlignment="1"/>
    <xf numFmtId="0" fontId="0" fillId="0" borderId="0" xfId="0" applyBorder="1" applyAlignment="1">
      <alignment vertical="center"/>
    </xf>
    <xf numFmtId="0" fontId="1" fillId="0" borderId="0" xfId="0" applyFont="1" applyBorder="1" applyAlignment="1">
      <alignment vertical="center"/>
    </xf>
    <xf numFmtId="0" fontId="0" fillId="0" borderId="1" xfId="0" applyBorder="1" applyAlignment="1"/>
    <xf numFmtId="0" fontId="0" fillId="2" borderId="0" xfId="0" applyFill="1" applyBorder="1" applyAlignment="1">
      <alignment vertical="center" textRotation="255"/>
    </xf>
    <xf numFmtId="38" fontId="1" fillId="2" borderId="0" xfId="1" applyFill="1" applyBorder="1" applyAlignment="1"/>
    <xf numFmtId="0" fontId="0" fillId="2" borderId="8" xfId="0" applyFill="1" applyBorder="1" applyAlignment="1">
      <alignment horizontal="left" vertical="center" textRotation="255"/>
    </xf>
    <xf numFmtId="0" fontId="0" fillId="2" borderId="10" xfId="0" applyFill="1" applyBorder="1" applyAlignment="1">
      <alignment horizontal="left" vertical="center" textRotation="255"/>
    </xf>
    <xf numFmtId="0" fontId="0" fillId="2" borderId="12" xfId="0" applyFill="1" applyBorder="1" applyAlignment="1">
      <alignment horizontal="left" vertical="center" textRotation="255"/>
    </xf>
    <xf numFmtId="0" fontId="9" fillId="2" borderId="26" xfId="0" applyFont="1" applyFill="1" applyBorder="1" applyAlignment="1">
      <alignment horizontal="right" vertical="center" textRotation="255"/>
    </xf>
    <xf numFmtId="0" fontId="9" fillId="2" borderId="13" xfId="0" applyFont="1" applyFill="1" applyBorder="1" applyAlignment="1">
      <alignment horizontal="right" vertical="center" textRotation="255"/>
    </xf>
    <xf numFmtId="38" fontId="8" fillId="0" borderId="0" xfId="1" applyFont="1" applyAlignment="1">
      <alignment horizontal="center"/>
    </xf>
    <xf numFmtId="0" fontId="29" fillId="0" borderId="0" xfId="0" applyFont="1" applyBorder="1" applyAlignment="1">
      <alignment vertical="center"/>
    </xf>
    <xf numFmtId="38" fontId="16" fillId="2" borderId="27" xfId="0" applyNumberFormat="1" applyFont="1" applyFill="1" applyBorder="1" applyAlignment="1">
      <alignment vertical="center"/>
    </xf>
    <xf numFmtId="0" fontId="16" fillId="2" borderId="28" xfId="0" applyFont="1" applyFill="1" applyBorder="1" applyAlignment="1">
      <alignment vertical="center"/>
    </xf>
    <xf numFmtId="0" fontId="24" fillId="0" borderId="0" xfId="0" applyFont="1" applyBorder="1" applyAlignment="1">
      <alignment vertical="center"/>
    </xf>
    <xf numFmtId="0" fontId="12" fillId="0" borderId="0" xfId="0" applyFont="1" applyBorder="1" applyAlignment="1">
      <alignment vertical="center"/>
    </xf>
    <xf numFmtId="0" fontId="12" fillId="0" borderId="1" xfId="0" applyFont="1" applyBorder="1" applyAlignment="1">
      <alignment vertical="center"/>
    </xf>
    <xf numFmtId="0" fontId="1" fillId="2" borderId="8" xfId="0" applyFont="1" applyFill="1" applyBorder="1" applyAlignment="1">
      <alignment horizontal="left" vertical="top" textRotation="255"/>
    </xf>
    <xf numFmtId="0" fontId="1" fillId="2" borderId="10" xfId="0" applyFont="1" applyFill="1" applyBorder="1" applyAlignment="1">
      <alignment horizontal="left" vertical="top" textRotation="255"/>
    </xf>
    <xf numFmtId="0" fontId="1" fillId="2" borderId="12" xfId="0" applyFont="1" applyFill="1" applyBorder="1" applyAlignment="1">
      <alignment horizontal="left" vertical="top" textRotation="255"/>
    </xf>
    <xf numFmtId="0" fontId="1" fillId="2" borderId="7" xfId="0" applyFont="1" applyFill="1" applyBorder="1" applyAlignment="1">
      <alignment horizontal="right" textRotation="255"/>
    </xf>
    <xf numFmtId="0" fontId="0" fillId="2" borderId="26" xfId="0" applyFill="1" applyBorder="1" applyAlignment="1">
      <alignment horizontal="right"/>
    </xf>
    <xf numFmtId="0" fontId="0" fillId="2" borderId="13" xfId="0" applyFill="1" applyBorder="1" applyAlignment="1">
      <alignment horizontal="right"/>
    </xf>
    <xf numFmtId="0" fontId="1" fillId="0" borderId="1" xfId="0" applyFont="1" applyBorder="1" applyAlignment="1">
      <alignment vertical="center"/>
    </xf>
    <xf numFmtId="38" fontId="16" fillId="2" borderId="27" xfId="0" applyNumberFormat="1" applyFont="1" applyFill="1" applyBorder="1" applyAlignment="1"/>
    <xf numFmtId="0" fontId="16" fillId="2" borderId="28" xfId="0" applyFont="1" applyFill="1" applyBorder="1" applyAlignment="1"/>
    <xf numFmtId="38" fontId="1" fillId="2" borderId="0" xfId="1" applyFill="1" applyBorder="1" applyAlignment="1" applyProtection="1">
      <protection locked="0"/>
    </xf>
    <xf numFmtId="38" fontId="15" fillId="2" borderId="0" xfId="1" applyFont="1" applyFill="1" applyBorder="1" applyAlignment="1" applyProtection="1">
      <protection locked="0"/>
    </xf>
    <xf numFmtId="0" fontId="27" fillId="2" borderId="0" xfId="0" applyFont="1" applyFill="1" applyAlignment="1">
      <alignment horizontal="center"/>
    </xf>
    <xf numFmtId="14" fontId="8" fillId="2" borderId="0" xfId="0" applyNumberFormat="1" applyFont="1" applyFill="1" applyBorder="1" applyAlignment="1"/>
    <xf numFmtId="0" fontId="0" fillId="0" borderId="0" xfId="0" applyAlignment="1"/>
    <xf numFmtId="0" fontId="19" fillId="0" borderId="3" xfId="0" applyFont="1" applyBorder="1" applyAlignment="1"/>
    <xf numFmtId="0" fontId="10" fillId="0" borderId="3" xfId="0" applyFont="1" applyBorder="1" applyAlignment="1"/>
    <xf numFmtId="0" fontId="10" fillId="0" borderId="0" xfId="0" applyFont="1" applyAlignment="1"/>
    <xf numFmtId="0" fontId="0" fillId="2" borderId="7" xfId="0" applyFill="1" applyBorder="1" applyAlignment="1">
      <alignment vertical="center" textRotation="255"/>
    </xf>
    <xf numFmtId="0" fontId="0" fillId="2" borderId="8" xfId="0" applyFill="1" applyBorder="1" applyAlignment="1">
      <alignment vertical="center" textRotation="255"/>
    </xf>
    <xf numFmtId="0" fontId="0" fillId="2" borderId="26" xfId="0" applyFill="1" applyBorder="1" applyAlignment="1">
      <alignment vertical="center" textRotation="255"/>
    </xf>
    <xf numFmtId="0" fontId="0" fillId="2" borderId="10" xfId="0" applyFill="1" applyBorder="1" applyAlignment="1">
      <alignment vertical="center" textRotation="255"/>
    </xf>
    <xf numFmtId="0" fontId="0" fillId="2" borderId="13" xfId="0" applyFill="1" applyBorder="1" applyAlignment="1">
      <alignment vertical="center" textRotation="255"/>
    </xf>
    <xf numFmtId="0" fontId="0" fillId="2" borderId="12" xfId="0" applyFill="1" applyBorder="1" applyAlignment="1">
      <alignment vertical="center" textRotation="255"/>
    </xf>
    <xf numFmtId="38" fontId="16" fillId="2" borderId="27" xfId="1" applyFont="1" applyFill="1" applyBorder="1" applyAlignment="1"/>
    <xf numFmtId="38" fontId="16" fillId="2" borderId="28" xfId="1" applyFont="1" applyFill="1" applyBorder="1" applyAlignment="1"/>
    <xf numFmtId="0" fontId="31" fillId="2" borderId="26" xfId="0" applyFont="1" applyFill="1" applyBorder="1" applyAlignment="1">
      <alignment textRotation="255"/>
    </xf>
    <xf numFmtId="0" fontId="31" fillId="2" borderId="13" xfId="0" applyFont="1" applyFill="1" applyBorder="1" applyAlignment="1">
      <alignment textRotation="255"/>
    </xf>
    <xf numFmtId="0" fontId="0" fillId="2" borderId="0" xfId="0" applyFill="1" applyBorder="1" applyAlignment="1">
      <alignment horizontal="right" vertical="center"/>
    </xf>
    <xf numFmtId="0" fontId="5" fillId="2" borderId="0" xfId="0" applyFont="1" applyFill="1" applyBorder="1" applyAlignment="1">
      <alignment horizontal="left" vertical="top" wrapText="1"/>
    </xf>
    <xf numFmtId="0" fontId="5" fillId="2" borderId="10" xfId="0" applyFont="1" applyFill="1" applyBorder="1" applyAlignment="1">
      <alignment horizontal="left" vertical="top" wrapText="1"/>
    </xf>
    <xf numFmtId="0" fontId="8" fillId="2" borderId="0" xfId="0" applyFont="1" applyFill="1" applyBorder="1" applyAlignment="1">
      <alignment horizont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43"/>
    <pageSetUpPr fitToPage="1"/>
  </sheetPr>
  <dimension ref="B1:IW244"/>
  <sheetViews>
    <sheetView tabSelected="1" zoomScaleNormal="100" workbookViewId="0">
      <selection activeCell="D10" sqref="D10"/>
    </sheetView>
  </sheetViews>
  <sheetFormatPr defaultRowHeight="13.2" x14ac:dyDescent="0.2"/>
  <cols>
    <col min="1" max="1" width="3.44140625" customWidth="1"/>
    <col min="2" max="3" width="4.21875" customWidth="1"/>
    <col min="5" max="6" width="6.77734375" customWidth="1"/>
    <col min="7" max="7" width="10.21875" customWidth="1"/>
    <col min="8" max="8" width="3.44140625" customWidth="1"/>
    <col min="9" max="9" width="8.6640625" customWidth="1"/>
    <col min="10" max="10" width="2.77734375" customWidth="1"/>
    <col min="11" max="11" width="12.109375" customWidth="1"/>
    <col min="12" max="12" width="3" customWidth="1"/>
    <col min="13" max="13" width="11.44140625" customWidth="1"/>
    <col min="14" max="14" width="11.88671875" customWidth="1"/>
    <col min="15" max="15" width="4" customWidth="1"/>
    <col min="16" max="16" width="3.109375" customWidth="1"/>
    <col min="17" max="17" width="2.109375" customWidth="1"/>
    <col min="18" max="19" width="3.109375" customWidth="1"/>
    <col min="20" max="20" width="3.6640625" style="5" customWidth="1"/>
    <col min="21" max="22" width="7.109375" customWidth="1"/>
    <col min="23" max="23" width="4.109375" style="5" customWidth="1"/>
    <col min="24" max="24" width="4.6640625" style="5" customWidth="1"/>
    <col min="25" max="25" width="4.109375" style="5" customWidth="1"/>
    <col min="26" max="26" width="4.6640625" style="5" customWidth="1"/>
    <col min="27" max="27" width="13.6640625" customWidth="1"/>
    <col min="28" max="29" width="3.109375" customWidth="1"/>
    <col min="30" max="30" width="2.109375" customWidth="1"/>
    <col min="31" max="31" width="4.6640625" customWidth="1"/>
    <col min="32" max="32" width="2.88671875" customWidth="1"/>
    <col min="33" max="37" width="5" customWidth="1"/>
    <col min="38" max="38" width="5.109375" customWidth="1"/>
    <col min="39" max="45" width="5" customWidth="1"/>
    <col min="46" max="46" width="2.6640625" customWidth="1"/>
  </cols>
  <sheetData>
    <row r="1" spans="2:257" s="1" customFormat="1" ht="19.2" x14ac:dyDescent="0.25">
      <c r="B1" s="83"/>
      <c r="C1" s="83"/>
      <c r="D1" s="84" t="s">
        <v>11</v>
      </c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5"/>
      <c r="Q1" s="250" t="s">
        <v>145</v>
      </c>
      <c r="R1" s="250"/>
      <c r="S1" s="250"/>
      <c r="T1" s="250"/>
      <c r="U1" s="250"/>
      <c r="V1" s="250"/>
      <c r="W1" s="250"/>
      <c r="X1" s="250"/>
      <c r="Y1" s="250"/>
      <c r="Z1" s="250"/>
      <c r="AA1" s="250"/>
      <c r="AB1" s="250"/>
      <c r="AC1" s="250"/>
      <c r="AD1" s="250"/>
      <c r="AF1" s="83"/>
      <c r="AG1" s="84"/>
      <c r="AH1" s="85"/>
      <c r="AI1" s="85"/>
      <c r="AJ1" s="85"/>
      <c r="AK1" s="85"/>
      <c r="AL1" s="85"/>
      <c r="AM1" s="85"/>
      <c r="AN1" s="85"/>
      <c r="AO1" s="85"/>
      <c r="AP1" s="85"/>
      <c r="AQ1" s="251">
        <f ca="1">TODAY()</f>
        <v>46093</v>
      </c>
      <c r="AR1" s="252"/>
      <c r="AS1" s="3"/>
      <c r="AT1" s="4"/>
      <c r="IW1" s="1" t="s">
        <v>74</v>
      </c>
    </row>
    <row r="2" spans="2:257" ht="5.0999999999999996" customHeight="1" thickBot="1" x14ac:dyDescent="0.3"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83"/>
      <c r="P2" s="83"/>
      <c r="Q2" s="29"/>
      <c r="R2" s="29"/>
      <c r="S2" s="29"/>
      <c r="T2" s="30"/>
      <c r="U2" s="29"/>
      <c r="V2" s="29"/>
      <c r="W2" s="31"/>
      <c r="X2" s="31"/>
      <c r="Y2" s="31"/>
      <c r="Z2" s="31"/>
      <c r="AA2" s="29"/>
      <c r="AB2" s="29"/>
      <c r="AC2" s="29"/>
      <c r="AD2" s="29"/>
      <c r="AF2" s="83"/>
      <c r="AG2" s="83"/>
      <c r="AH2" s="83"/>
      <c r="AI2" s="83"/>
      <c r="AJ2" s="83"/>
      <c r="AK2" s="83"/>
      <c r="AL2" s="83"/>
      <c r="AM2" s="83"/>
      <c r="AN2" s="83"/>
      <c r="AO2" s="83"/>
      <c r="AP2" s="83"/>
      <c r="AQ2" s="83"/>
      <c r="AR2" s="83"/>
      <c r="AS2" s="2"/>
      <c r="AT2" s="6"/>
    </row>
    <row r="3" spans="2:257" ht="5.0999999999999996" customHeight="1" x14ac:dyDescent="0.2">
      <c r="B3" s="87"/>
      <c r="C3" s="97"/>
      <c r="D3" s="253" t="s">
        <v>13</v>
      </c>
      <c r="E3" s="254"/>
      <c r="F3" s="254"/>
      <c r="G3" s="254"/>
      <c r="H3" s="254"/>
      <c r="I3" s="254"/>
      <c r="J3" s="97"/>
      <c r="K3" s="97"/>
      <c r="L3" s="97"/>
      <c r="M3" s="97"/>
      <c r="N3" s="98"/>
      <c r="O3" s="83"/>
      <c r="P3" s="89"/>
      <c r="Q3" s="32"/>
      <c r="R3" s="33"/>
      <c r="S3" s="33"/>
      <c r="T3" s="34"/>
      <c r="U3" s="35"/>
      <c r="V3" s="35"/>
      <c r="W3" s="34"/>
      <c r="X3" s="34"/>
      <c r="Y3" s="34"/>
      <c r="Z3" s="34"/>
      <c r="AA3" s="35"/>
      <c r="AB3" s="35"/>
      <c r="AC3" s="35"/>
      <c r="AD3" s="36"/>
      <c r="AF3" s="87"/>
      <c r="AG3" s="97"/>
      <c r="AH3" s="97"/>
      <c r="AI3" s="97"/>
      <c r="AJ3" s="97"/>
      <c r="AK3" s="97"/>
      <c r="AL3" s="97"/>
      <c r="AM3" s="97"/>
      <c r="AN3" s="97"/>
      <c r="AO3" s="97"/>
      <c r="AP3" s="97"/>
      <c r="AQ3" s="97"/>
      <c r="AR3" s="97"/>
      <c r="AS3" s="168"/>
      <c r="AT3" s="6"/>
    </row>
    <row r="4" spans="2:257" ht="15.45" customHeight="1" x14ac:dyDescent="0.2">
      <c r="B4" s="88"/>
      <c r="C4" s="83"/>
      <c r="D4" s="255"/>
      <c r="E4" s="255"/>
      <c r="F4" s="255"/>
      <c r="G4" s="255"/>
      <c r="H4" s="255"/>
      <c r="I4" s="255"/>
      <c r="J4" s="7"/>
      <c r="K4" s="7"/>
      <c r="L4" s="7"/>
      <c r="M4" s="7"/>
      <c r="N4" s="8"/>
      <c r="O4" s="83"/>
      <c r="P4" s="89"/>
      <c r="Q4" s="37"/>
      <c r="R4" s="256" t="s">
        <v>0</v>
      </c>
      <c r="S4" s="257"/>
      <c r="T4" s="23" t="s">
        <v>75</v>
      </c>
      <c r="U4" s="38" t="s">
        <v>146</v>
      </c>
      <c r="V4" s="21"/>
      <c r="W4" s="23"/>
      <c r="X4" s="23"/>
      <c r="Y4" s="23"/>
      <c r="Z4" s="23"/>
      <c r="AA4" s="21"/>
      <c r="AB4" s="21"/>
      <c r="AC4" s="39"/>
      <c r="AD4" s="40"/>
      <c r="AF4" s="139"/>
      <c r="AG4" s="140" t="s">
        <v>18</v>
      </c>
      <c r="AH4" s="140"/>
      <c r="AI4" s="140"/>
      <c r="AJ4" s="140"/>
      <c r="AK4" s="140"/>
      <c r="AL4" s="140"/>
      <c r="AM4" s="140"/>
      <c r="AN4" s="140"/>
      <c r="AO4" s="140"/>
      <c r="AP4" s="140"/>
      <c r="AQ4" s="140"/>
      <c r="AR4" s="140"/>
      <c r="AS4" s="167"/>
      <c r="AT4" s="6"/>
    </row>
    <row r="5" spans="2:257" ht="15.45" customHeight="1" x14ac:dyDescent="0.2">
      <c r="B5" s="90"/>
      <c r="C5" s="22"/>
      <c r="D5" s="103"/>
      <c r="E5" s="105" t="s">
        <v>12</v>
      </c>
      <c r="F5" s="105"/>
      <c r="G5" s="104"/>
      <c r="H5" s="7"/>
      <c r="I5" s="7"/>
      <c r="J5" s="7"/>
      <c r="K5" s="7"/>
      <c r="L5" s="7"/>
      <c r="M5" s="7"/>
      <c r="N5" s="89"/>
      <c r="O5" s="90"/>
      <c r="P5" s="91"/>
      <c r="Q5" s="37"/>
      <c r="R5" s="258"/>
      <c r="S5" s="259"/>
      <c r="T5" s="23"/>
      <c r="U5" s="262">
        <f>M21</f>
        <v>0</v>
      </c>
      <c r="V5" s="263"/>
      <c r="W5" s="185" t="s">
        <v>76</v>
      </c>
      <c r="X5" s="41">
        <v>7.4</v>
      </c>
      <c r="Y5" s="42" t="s">
        <v>77</v>
      </c>
      <c r="Z5" s="42" t="s">
        <v>78</v>
      </c>
      <c r="AA5" s="43">
        <f>INT(U5*X5/100*D7/12)</f>
        <v>0</v>
      </c>
      <c r="AB5" s="185" t="s">
        <v>1</v>
      </c>
      <c r="AC5" s="44" t="s">
        <v>79</v>
      </c>
      <c r="AD5" s="40"/>
      <c r="AF5" s="141"/>
      <c r="AG5" s="145" t="s">
        <v>55</v>
      </c>
      <c r="AI5" s="142"/>
      <c r="AJ5" s="142"/>
      <c r="AK5" s="142"/>
      <c r="AL5" s="142"/>
      <c r="AM5" s="142"/>
      <c r="AN5" s="142"/>
      <c r="AO5" s="142"/>
      <c r="AP5" s="142"/>
      <c r="AQ5" s="142"/>
      <c r="AR5" s="142"/>
      <c r="AS5" s="164"/>
      <c r="AT5" s="6"/>
    </row>
    <row r="6" spans="2:257" ht="15.45" customHeight="1" thickBot="1" x14ac:dyDescent="0.25">
      <c r="B6" s="90"/>
      <c r="C6" s="22"/>
      <c r="D6" s="153" t="s">
        <v>6</v>
      </c>
      <c r="E6" s="83"/>
      <c r="F6" s="83"/>
      <c r="G6" s="83"/>
      <c r="H6" s="83"/>
      <c r="I6" s="83"/>
      <c r="J6" s="83"/>
      <c r="K6" s="83"/>
      <c r="L6" s="83"/>
      <c r="M6" s="83"/>
      <c r="N6" s="22"/>
      <c r="O6" s="90"/>
      <c r="P6" s="91"/>
      <c r="Q6" s="37"/>
      <c r="R6" s="258"/>
      <c r="S6" s="259"/>
      <c r="T6" s="23" t="s">
        <v>80</v>
      </c>
      <c r="U6" s="38" t="s">
        <v>71</v>
      </c>
      <c r="V6" s="21"/>
      <c r="W6" s="23"/>
      <c r="X6" s="23"/>
      <c r="Y6" s="23"/>
      <c r="Z6" s="23"/>
      <c r="AA6" s="21"/>
      <c r="AB6" s="21"/>
      <c r="AC6" s="45"/>
      <c r="AD6" s="40"/>
      <c r="AF6" s="141"/>
      <c r="AG6" s="145" t="s">
        <v>61</v>
      </c>
      <c r="AH6" s="145"/>
      <c r="AI6" s="5"/>
      <c r="AJ6" s="142"/>
      <c r="AK6" s="142"/>
      <c r="AL6" s="142"/>
      <c r="AM6" s="142"/>
      <c r="AN6" s="142"/>
      <c r="AO6" s="142"/>
      <c r="AP6" s="142"/>
      <c r="AQ6" s="142"/>
      <c r="AR6" s="142"/>
      <c r="AS6" s="164"/>
      <c r="AT6" s="6"/>
    </row>
    <row r="7" spans="2:257" ht="15.45" customHeight="1" thickBot="1" x14ac:dyDescent="0.25">
      <c r="B7" s="90"/>
      <c r="C7" s="91"/>
      <c r="D7" s="135">
        <v>12</v>
      </c>
      <c r="E7" s="22"/>
      <c r="F7" s="22"/>
      <c r="G7" s="152"/>
      <c r="H7" s="22"/>
      <c r="I7" s="22"/>
      <c r="J7" s="22"/>
      <c r="K7" s="22"/>
      <c r="L7" s="22"/>
      <c r="M7" s="22"/>
      <c r="N7" s="22"/>
      <c r="O7" s="90"/>
      <c r="P7" s="91"/>
      <c r="Q7" s="37"/>
      <c r="R7" s="258"/>
      <c r="S7" s="259"/>
      <c r="T7" s="23"/>
      <c r="U7" s="21"/>
      <c r="V7" s="46">
        <v>32000</v>
      </c>
      <c r="W7" s="42" t="s">
        <v>81</v>
      </c>
      <c r="X7" s="179">
        <f>E21</f>
        <v>0</v>
      </c>
      <c r="Y7" s="42" t="s">
        <v>2</v>
      </c>
      <c r="Z7" s="42" t="s">
        <v>82</v>
      </c>
      <c r="AA7" s="43">
        <f>V7*X7*D7/12</f>
        <v>0</v>
      </c>
      <c r="AB7" s="185" t="s">
        <v>1</v>
      </c>
      <c r="AC7" s="44" t="s">
        <v>83</v>
      </c>
      <c r="AD7" s="40"/>
      <c r="AF7" s="141"/>
      <c r="AG7" s="145" t="s">
        <v>67</v>
      </c>
      <c r="AH7" s="142"/>
      <c r="AI7" s="142"/>
      <c r="AJ7" s="142"/>
      <c r="AK7" s="142"/>
      <c r="AL7" s="142"/>
      <c r="AM7" s="142"/>
      <c r="AN7" s="142"/>
      <c r="AO7" s="142"/>
      <c r="AP7" s="142"/>
      <c r="AQ7" s="142"/>
      <c r="AR7" s="142"/>
      <c r="AS7" s="164"/>
      <c r="AT7" s="6"/>
    </row>
    <row r="8" spans="2:257" ht="15.45" customHeight="1" x14ac:dyDescent="0.2">
      <c r="B8" s="90"/>
      <c r="C8" s="22"/>
      <c r="D8" s="27" t="s">
        <v>66</v>
      </c>
      <c r="E8" s="26"/>
      <c r="F8" s="26"/>
      <c r="G8" s="22"/>
      <c r="H8" s="22"/>
      <c r="I8" s="22"/>
      <c r="J8" s="22"/>
      <c r="K8" s="22"/>
      <c r="L8" s="22"/>
      <c r="M8" s="22"/>
      <c r="N8" s="22"/>
      <c r="O8" s="90"/>
      <c r="P8" s="91"/>
      <c r="Q8" s="37"/>
      <c r="R8" s="258"/>
      <c r="S8" s="259"/>
      <c r="T8" s="23" t="s">
        <v>85</v>
      </c>
      <c r="U8" s="38" t="s">
        <v>115</v>
      </c>
      <c r="V8" s="21"/>
      <c r="W8" s="23"/>
      <c r="X8" s="23"/>
      <c r="Y8" s="23"/>
      <c r="Z8" s="23"/>
      <c r="AA8" s="21"/>
      <c r="AB8" s="21"/>
      <c r="AC8" s="45"/>
      <c r="AD8" s="40"/>
      <c r="AF8" s="141"/>
      <c r="AG8" s="145" t="s">
        <v>58</v>
      </c>
      <c r="AH8" s="142"/>
      <c r="AI8" s="142"/>
      <c r="AJ8" s="142"/>
      <c r="AK8" s="142"/>
      <c r="AL8" s="142"/>
      <c r="AM8" s="142"/>
      <c r="AN8" s="142"/>
      <c r="AO8" s="142"/>
      <c r="AP8" s="142"/>
      <c r="AQ8" s="142"/>
      <c r="AR8" s="142"/>
      <c r="AS8" s="164"/>
      <c r="AT8" s="6"/>
    </row>
    <row r="9" spans="2:257" ht="15.45" customHeight="1" x14ac:dyDescent="0.2">
      <c r="B9" s="90"/>
      <c r="C9" s="22"/>
      <c r="D9" s="28" t="s">
        <v>7</v>
      </c>
      <c r="E9" s="28" t="s">
        <v>10</v>
      </c>
      <c r="F9" s="28" t="s">
        <v>130</v>
      </c>
      <c r="G9" s="92" t="s">
        <v>8</v>
      </c>
      <c r="H9" s="28"/>
      <c r="I9" s="23" t="s">
        <v>9</v>
      </c>
      <c r="J9" s="22"/>
      <c r="K9" s="22"/>
      <c r="L9" s="22"/>
      <c r="M9" s="22" t="s">
        <v>17</v>
      </c>
      <c r="N9" s="22"/>
      <c r="O9" s="90"/>
      <c r="P9" s="91"/>
      <c r="Q9" s="37"/>
      <c r="R9" s="258"/>
      <c r="S9" s="259"/>
      <c r="T9" s="23"/>
      <c r="U9" s="21"/>
      <c r="V9" s="46">
        <v>20000</v>
      </c>
      <c r="W9" s="42" t="s">
        <v>86</v>
      </c>
      <c r="X9" s="42">
        <v>1</v>
      </c>
      <c r="Y9" s="42" t="s">
        <v>3</v>
      </c>
      <c r="Z9" s="42" t="s">
        <v>87</v>
      </c>
      <c r="AA9" s="47">
        <f>V9*X9*D7/12</f>
        <v>20000</v>
      </c>
      <c r="AB9" s="185" t="s">
        <v>1</v>
      </c>
      <c r="AC9" s="44" t="s">
        <v>84</v>
      </c>
      <c r="AD9" s="40"/>
      <c r="AF9" s="141"/>
      <c r="AG9" s="145" t="s">
        <v>57</v>
      </c>
      <c r="AH9" s="145"/>
      <c r="AI9" s="142"/>
      <c r="AJ9" s="142"/>
      <c r="AK9" s="142"/>
      <c r="AL9" s="142"/>
      <c r="AM9" s="142"/>
      <c r="AN9" s="142"/>
      <c r="AO9" s="142"/>
      <c r="AP9" s="142"/>
      <c r="AQ9" s="142"/>
      <c r="AR9" s="142"/>
      <c r="AS9" s="164"/>
      <c r="AT9" s="6"/>
    </row>
    <row r="10" spans="2:257" ht="15.75" customHeight="1" x14ac:dyDescent="0.2">
      <c r="B10" s="90"/>
      <c r="C10" s="22" t="s">
        <v>79</v>
      </c>
      <c r="D10" s="136"/>
      <c r="E10" s="109" t="str">
        <f>IF(D10&gt;=65,"",IF(D10&lt;40,"","介護"))</f>
        <v/>
      </c>
      <c r="F10" s="109" t="str">
        <f>IF(D10&gt;=76,"",IF(D10&lt;18,"","子ども"))</f>
        <v/>
      </c>
      <c r="G10" s="177"/>
      <c r="H10" s="111" t="s">
        <v>88</v>
      </c>
      <c r="I10" s="112">
        <v>430000</v>
      </c>
      <c r="J10" s="111" t="s">
        <v>90</v>
      </c>
      <c r="K10" s="113">
        <f t="shared" ref="K10:K19" si="0">G10-I10</f>
        <v>-430000</v>
      </c>
      <c r="L10" s="109"/>
      <c r="M10" s="96">
        <f t="shared" ref="M10:M19" si="1">IF(K10&lt;=0,0,G10-I10)</f>
        <v>0</v>
      </c>
      <c r="N10" s="22"/>
      <c r="O10" s="90"/>
      <c r="P10" s="91"/>
      <c r="Q10" s="37"/>
      <c r="R10" s="258"/>
      <c r="S10" s="259"/>
      <c r="T10" s="23"/>
      <c r="U10" s="21"/>
      <c r="V10" s="21"/>
      <c r="W10" s="23"/>
      <c r="X10" s="23"/>
      <c r="Y10" s="23"/>
      <c r="Z10" s="23"/>
      <c r="AA10" s="21"/>
      <c r="AB10" s="21"/>
      <c r="AC10" s="48"/>
      <c r="AD10" s="40"/>
      <c r="AF10" s="141"/>
      <c r="AG10" s="145" t="s">
        <v>62</v>
      </c>
      <c r="AH10" s="142"/>
      <c r="AI10" s="142"/>
      <c r="AJ10" s="142"/>
      <c r="AK10" s="142"/>
      <c r="AL10" s="142"/>
      <c r="AM10" s="142"/>
      <c r="AN10" s="142"/>
      <c r="AO10" s="142"/>
      <c r="AP10" s="142"/>
      <c r="AQ10" s="142"/>
      <c r="AR10" s="142"/>
      <c r="AS10" s="164"/>
      <c r="AT10" s="6"/>
    </row>
    <row r="11" spans="2:257" ht="15.75" customHeight="1" x14ac:dyDescent="0.2">
      <c r="B11" s="90"/>
      <c r="C11" s="22" t="s">
        <v>83</v>
      </c>
      <c r="D11" s="137"/>
      <c r="E11" s="22" t="str">
        <f t="shared" ref="E11:E19" si="2">IF(D11&gt;=65,"",IF(D11&lt;40,"","介護"))</f>
        <v/>
      </c>
      <c r="F11" s="22" t="str">
        <f>IF(D11&gt;=76,"",IF(D11&lt;18,"","子ども"))</f>
        <v/>
      </c>
      <c r="G11" s="175"/>
      <c r="H11" s="20" t="s">
        <v>88</v>
      </c>
      <c r="I11" s="25">
        <v>430000</v>
      </c>
      <c r="J11" s="20" t="s">
        <v>90</v>
      </c>
      <c r="K11" s="86">
        <f t="shared" si="0"/>
        <v>-430000</v>
      </c>
      <c r="L11" s="22"/>
      <c r="M11" s="110">
        <f t="shared" si="1"/>
        <v>0</v>
      </c>
      <c r="N11" s="22" t="s">
        <v>91</v>
      </c>
      <c r="O11" s="90"/>
      <c r="P11" s="91"/>
      <c r="Q11" s="37"/>
      <c r="R11" s="258"/>
      <c r="S11" s="259"/>
      <c r="T11" s="23"/>
      <c r="U11" s="21"/>
      <c r="V11" s="185"/>
      <c r="W11" s="185" t="s">
        <v>92</v>
      </c>
      <c r="X11" s="42"/>
      <c r="Y11" s="42"/>
      <c r="Z11" s="42" t="s">
        <v>90</v>
      </c>
      <c r="AA11" s="49">
        <f>AA5+AA7+AA9</f>
        <v>20000</v>
      </c>
      <c r="AB11" s="185" t="s">
        <v>1</v>
      </c>
      <c r="AC11" s="44" t="s">
        <v>93</v>
      </c>
      <c r="AD11" s="40"/>
      <c r="AF11" s="141"/>
      <c r="AG11" s="145"/>
      <c r="AH11" s="145"/>
      <c r="AI11" s="142"/>
      <c r="AJ11" s="142"/>
      <c r="AK11" s="142"/>
      <c r="AL11" s="142"/>
      <c r="AM11" s="142"/>
      <c r="AN11" s="142"/>
      <c r="AO11" s="142"/>
      <c r="AP11" s="142"/>
      <c r="AQ11" s="142"/>
      <c r="AR11" s="142"/>
      <c r="AS11" s="164"/>
      <c r="AT11" s="6"/>
    </row>
    <row r="12" spans="2:257" ht="15.75" customHeight="1" x14ac:dyDescent="0.2">
      <c r="B12" s="90"/>
      <c r="C12" s="22" t="s">
        <v>84</v>
      </c>
      <c r="D12" s="137"/>
      <c r="E12" s="22" t="str">
        <f t="shared" si="2"/>
        <v/>
      </c>
      <c r="F12" s="22" t="str">
        <f>IF(D12&gt;=76,"",IF(D12&lt;18,"","子ども"))</f>
        <v/>
      </c>
      <c r="G12" s="175"/>
      <c r="H12" s="20" t="s">
        <v>88</v>
      </c>
      <c r="I12" s="25">
        <v>430000</v>
      </c>
      <c r="J12" s="20" t="s">
        <v>90</v>
      </c>
      <c r="K12" s="86">
        <f t="shared" si="0"/>
        <v>-430000</v>
      </c>
      <c r="L12" s="22"/>
      <c r="M12" s="110">
        <f t="shared" si="1"/>
        <v>0</v>
      </c>
      <c r="N12" s="22"/>
      <c r="O12" s="90"/>
      <c r="P12" s="91"/>
      <c r="Q12" s="37"/>
      <c r="R12" s="258"/>
      <c r="S12" s="259"/>
      <c r="T12" s="269"/>
      <c r="U12" s="21"/>
      <c r="V12" s="21"/>
      <c r="X12" s="212" t="s">
        <v>94</v>
      </c>
      <c r="Y12" s="232">
        <v>670000</v>
      </c>
      <c r="Z12" s="232"/>
      <c r="AA12" s="190" t="s">
        <v>153</v>
      </c>
      <c r="AC12" s="191"/>
      <c r="AD12" s="40"/>
      <c r="AF12" s="141"/>
      <c r="AG12" s="142"/>
      <c r="AH12" s="142"/>
      <c r="AI12" s="142"/>
      <c r="AJ12" s="142"/>
      <c r="AK12" s="142"/>
      <c r="AL12" s="142"/>
      <c r="AM12" s="142"/>
      <c r="AN12" s="142"/>
      <c r="AO12" s="142"/>
      <c r="AP12" s="142"/>
      <c r="AQ12" s="142"/>
      <c r="AR12" s="142"/>
      <c r="AS12" s="164"/>
      <c r="AT12" s="6"/>
    </row>
    <row r="13" spans="2:257" ht="15.75" customHeight="1" thickBot="1" x14ac:dyDescent="0.25">
      <c r="B13" s="90"/>
      <c r="C13" s="22" t="s">
        <v>93</v>
      </c>
      <c r="D13" s="137"/>
      <c r="E13" s="22" t="str">
        <f t="shared" si="2"/>
        <v/>
      </c>
      <c r="F13" s="22" t="str">
        <f>IF(D13&gt;=76,"",IF(D13&lt;18,"","子ども"))</f>
        <v/>
      </c>
      <c r="G13" s="175"/>
      <c r="H13" s="20" t="s">
        <v>88</v>
      </c>
      <c r="I13" s="25">
        <v>430000</v>
      </c>
      <c r="J13" s="20" t="s">
        <v>82</v>
      </c>
      <c r="K13" s="86">
        <f t="shared" si="0"/>
        <v>-430000</v>
      </c>
      <c r="L13" s="22"/>
      <c r="M13" s="110">
        <f t="shared" si="1"/>
        <v>0</v>
      </c>
      <c r="N13" s="22"/>
      <c r="O13" s="90"/>
      <c r="P13" s="91"/>
      <c r="Q13" s="37"/>
      <c r="R13" s="260"/>
      <c r="S13" s="261"/>
      <c r="T13" s="52"/>
      <c r="U13" s="53"/>
      <c r="V13" s="54"/>
      <c r="W13" s="54"/>
      <c r="X13" s="55"/>
      <c r="Y13" s="55"/>
      <c r="Z13" s="56"/>
      <c r="AA13" s="62">
        <f>IF(AA11&gt;=Y12*$D$7/12,ROUNDDOWN(Y12*$D$7/12,-2),ROUNDDOWN(AA5+AA7+AA9,-2))</f>
        <v>20000</v>
      </c>
      <c r="AB13" s="57" t="s">
        <v>1</v>
      </c>
      <c r="AC13" s="58" t="s">
        <v>95</v>
      </c>
      <c r="AD13" s="40"/>
      <c r="AF13" s="141"/>
      <c r="AG13" s="144" t="s">
        <v>53</v>
      </c>
      <c r="AH13" s="142"/>
      <c r="AI13" s="142"/>
      <c r="AJ13" s="142"/>
      <c r="AK13" s="142"/>
      <c r="AL13" s="142"/>
      <c r="AM13" s="142"/>
      <c r="AN13" s="142"/>
      <c r="AO13" s="142"/>
      <c r="AP13" s="142"/>
      <c r="AQ13" s="142"/>
      <c r="AR13" s="142"/>
      <c r="AS13" s="164"/>
      <c r="AT13" s="6"/>
    </row>
    <row r="14" spans="2:257" ht="15.75" customHeight="1" thickTop="1" x14ac:dyDescent="0.2">
      <c r="B14" s="90"/>
      <c r="C14" s="22" t="s">
        <v>96</v>
      </c>
      <c r="D14" s="137"/>
      <c r="E14" s="22" t="str">
        <f t="shared" si="2"/>
        <v/>
      </c>
      <c r="F14" s="22" t="str">
        <f t="shared" ref="F14:F18" si="3">IF(D14&gt;=76,"",IF(D14&lt;18,"","子ども"))</f>
        <v/>
      </c>
      <c r="G14" s="175"/>
      <c r="H14" s="20" t="s">
        <v>88</v>
      </c>
      <c r="I14" s="25">
        <v>430000</v>
      </c>
      <c r="J14" s="20" t="s">
        <v>90</v>
      </c>
      <c r="K14" s="86">
        <f t="shared" si="0"/>
        <v>-430000</v>
      </c>
      <c r="L14" s="22"/>
      <c r="M14" s="110">
        <f t="shared" si="1"/>
        <v>0</v>
      </c>
      <c r="N14" s="22"/>
      <c r="O14" s="90"/>
      <c r="P14" s="91"/>
      <c r="Q14" s="37"/>
      <c r="R14" s="21"/>
      <c r="S14" s="21"/>
      <c r="T14" s="52"/>
      <c r="U14" s="53"/>
      <c r="V14" s="53"/>
      <c r="W14" s="52"/>
      <c r="X14" s="52"/>
      <c r="Y14" s="52"/>
      <c r="Z14" s="52"/>
      <c r="AA14" s="53"/>
      <c r="AB14" s="53"/>
      <c r="AC14" s="59"/>
      <c r="AD14" s="40"/>
      <c r="AF14" s="141"/>
      <c r="AG14" s="144" t="s">
        <v>54</v>
      </c>
      <c r="AH14" s="142"/>
      <c r="AI14" s="142"/>
      <c r="AJ14" s="142"/>
      <c r="AK14" s="142"/>
      <c r="AL14" s="142"/>
      <c r="AM14" s="142"/>
      <c r="AN14" s="142"/>
      <c r="AO14" s="142"/>
      <c r="AP14" s="142"/>
      <c r="AQ14" s="142"/>
      <c r="AR14" s="142"/>
      <c r="AS14" s="143"/>
      <c r="AT14" s="6"/>
    </row>
    <row r="15" spans="2:257" ht="15.75" customHeight="1" x14ac:dyDescent="0.2">
      <c r="B15" s="90"/>
      <c r="C15" s="22" t="s">
        <v>97</v>
      </c>
      <c r="D15" s="137"/>
      <c r="E15" s="22" t="str">
        <f t="shared" si="2"/>
        <v/>
      </c>
      <c r="F15" s="22" t="str">
        <f t="shared" si="3"/>
        <v/>
      </c>
      <c r="G15" s="175"/>
      <c r="H15" s="20" t="s">
        <v>88</v>
      </c>
      <c r="I15" s="25">
        <v>430000</v>
      </c>
      <c r="J15" s="20" t="s">
        <v>90</v>
      </c>
      <c r="K15" s="86">
        <f t="shared" si="0"/>
        <v>-430000</v>
      </c>
      <c r="L15" s="22"/>
      <c r="M15" s="110">
        <f t="shared" si="1"/>
        <v>0</v>
      </c>
      <c r="N15" s="22"/>
      <c r="O15" s="90"/>
      <c r="P15" s="91"/>
      <c r="Q15" s="37"/>
      <c r="R15" s="242" t="s">
        <v>4</v>
      </c>
      <c r="S15" s="239" t="s">
        <v>5</v>
      </c>
      <c r="T15" s="23" t="s">
        <v>97</v>
      </c>
      <c r="U15" s="38" t="s">
        <v>147</v>
      </c>
      <c r="V15" s="21"/>
      <c r="W15" s="23"/>
      <c r="X15" s="23"/>
      <c r="Y15" s="23"/>
      <c r="Z15" s="23"/>
      <c r="AA15" s="21"/>
      <c r="AB15" s="21"/>
      <c r="AC15" s="39"/>
      <c r="AD15" s="40"/>
      <c r="AF15" s="141"/>
      <c r="AG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8"/>
      <c r="AT15" s="6"/>
    </row>
    <row r="16" spans="2:257" ht="15.75" customHeight="1" x14ac:dyDescent="0.2">
      <c r="B16" s="37"/>
      <c r="C16" s="23" t="s">
        <v>98</v>
      </c>
      <c r="D16" s="137"/>
      <c r="E16" s="22" t="str">
        <f t="shared" si="2"/>
        <v/>
      </c>
      <c r="F16" s="22" t="str">
        <f t="shared" si="3"/>
        <v/>
      </c>
      <c r="G16" s="175"/>
      <c r="H16" s="20" t="s">
        <v>88</v>
      </c>
      <c r="I16" s="25">
        <v>430000</v>
      </c>
      <c r="J16" s="20" t="s">
        <v>90</v>
      </c>
      <c r="K16" s="86">
        <f t="shared" si="0"/>
        <v>-430000</v>
      </c>
      <c r="L16" s="7"/>
      <c r="M16" s="110">
        <f t="shared" si="1"/>
        <v>0</v>
      </c>
      <c r="N16" s="22"/>
      <c r="O16" s="90"/>
      <c r="P16" s="91"/>
      <c r="Q16" s="37"/>
      <c r="R16" s="243"/>
      <c r="S16" s="240"/>
      <c r="T16" s="23"/>
      <c r="U16" s="246">
        <f>M21</f>
        <v>0</v>
      </c>
      <c r="V16" s="247"/>
      <c r="W16" s="42" t="s">
        <v>131</v>
      </c>
      <c r="X16" s="41">
        <v>3.1</v>
      </c>
      <c r="Y16" s="42" t="s">
        <v>99</v>
      </c>
      <c r="Z16" s="42" t="s">
        <v>87</v>
      </c>
      <c r="AA16" s="43">
        <f>INT(U16*X16/100*D7/12)</f>
        <v>0</v>
      </c>
      <c r="AB16" s="199" t="s">
        <v>1</v>
      </c>
      <c r="AC16" s="44" t="s">
        <v>97</v>
      </c>
      <c r="AD16" s="40"/>
      <c r="AF16" s="146"/>
      <c r="AG16" s="7" t="s">
        <v>51</v>
      </c>
      <c r="AH16" s="7"/>
      <c r="AI16" s="7"/>
      <c r="AJ16" s="106">
        <f>D7</f>
        <v>12</v>
      </c>
      <c r="AK16" s="7" t="s">
        <v>52</v>
      </c>
      <c r="AL16" s="7"/>
      <c r="AM16" s="7"/>
      <c r="AN16" s="7"/>
      <c r="AO16" s="7"/>
      <c r="AP16" s="7"/>
      <c r="AQ16" s="7"/>
      <c r="AR16" s="7"/>
      <c r="AS16" s="8"/>
      <c r="AT16" s="6"/>
    </row>
    <row r="17" spans="2:46" ht="15.75" customHeight="1" x14ac:dyDescent="0.2">
      <c r="B17" s="37"/>
      <c r="C17" s="23" t="s">
        <v>100</v>
      </c>
      <c r="D17" s="137"/>
      <c r="E17" s="22" t="str">
        <f t="shared" si="2"/>
        <v/>
      </c>
      <c r="F17" s="22" t="str">
        <f t="shared" si="3"/>
        <v/>
      </c>
      <c r="G17" s="175"/>
      <c r="H17" s="20" t="s">
        <v>101</v>
      </c>
      <c r="I17" s="25">
        <v>430000</v>
      </c>
      <c r="J17" s="20" t="s">
        <v>82</v>
      </c>
      <c r="K17" s="86">
        <f t="shared" si="0"/>
        <v>-430000</v>
      </c>
      <c r="L17" s="22"/>
      <c r="M17" s="110">
        <f t="shared" si="1"/>
        <v>0</v>
      </c>
      <c r="N17" s="22"/>
      <c r="O17" s="102"/>
      <c r="P17" s="91"/>
      <c r="Q17" s="37"/>
      <c r="R17" s="243"/>
      <c r="S17" s="240"/>
      <c r="T17" s="23" t="s">
        <v>140</v>
      </c>
      <c r="U17" s="38" t="s">
        <v>72</v>
      </c>
      <c r="V17" s="21"/>
      <c r="W17" s="23"/>
      <c r="X17" s="23"/>
      <c r="Y17" s="23"/>
      <c r="Z17" s="23"/>
      <c r="AA17" s="21"/>
      <c r="AB17" s="21"/>
      <c r="AC17" s="45"/>
      <c r="AD17" s="40"/>
      <c r="AF17" s="146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8"/>
      <c r="AT17" s="6"/>
    </row>
    <row r="18" spans="2:46" ht="15.75" customHeight="1" x14ac:dyDescent="0.2">
      <c r="B18" s="37"/>
      <c r="C18" s="23" t="s">
        <v>103</v>
      </c>
      <c r="D18" s="137"/>
      <c r="E18" s="22" t="str">
        <f t="shared" si="2"/>
        <v/>
      </c>
      <c r="F18" s="22" t="str">
        <f t="shared" si="3"/>
        <v/>
      </c>
      <c r="G18" s="175"/>
      <c r="H18" s="20" t="s">
        <v>88</v>
      </c>
      <c r="I18" s="25">
        <v>430000</v>
      </c>
      <c r="J18" s="20" t="s">
        <v>82</v>
      </c>
      <c r="K18" s="86">
        <f t="shared" si="0"/>
        <v>-430000</v>
      </c>
      <c r="L18" s="7"/>
      <c r="M18" s="110">
        <f t="shared" si="1"/>
        <v>0</v>
      </c>
      <c r="N18" s="101"/>
      <c r="O18" s="102"/>
      <c r="P18" s="91"/>
      <c r="Q18" s="37"/>
      <c r="R18" s="243"/>
      <c r="S18" s="240"/>
      <c r="T18" s="23"/>
      <c r="U18" s="21"/>
      <c r="V18" s="46">
        <v>13000</v>
      </c>
      <c r="W18" s="42" t="s">
        <v>131</v>
      </c>
      <c r="X18" s="179">
        <f>E21</f>
        <v>0</v>
      </c>
      <c r="Y18" s="42" t="s">
        <v>2</v>
      </c>
      <c r="Z18" s="42" t="s">
        <v>132</v>
      </c>
      <c r="AA18" s="63">
        <f>V18*X18*D7/12</f>
        <v>0</v>
      </c>
      <c r="AB18" s="199" t="s">
        <v>1</v>
      </c>
      <c r="AC18" s="44" t="s">
        <v>121</v>
      </c>
      <c r="AD18" s="40"/>
      <c r="AF18" s="146"/>
      <c r="AG18" s="7" t="s">
        <v>48</v>
      </c>
      <c r="AH18" s="7"/>
      <c r="AI18" s="7"/>
      <c r="AJ18" s="171">
        <v>10</v>
      </c>
      <c r="AK18" s="7" t="s">
        <v>49</v>
      </c>
      <c r="AL18" s="7" t="s">
        <v>50</v>
      </c>
      <c r="AM18" s="7"/>
      <c r="AN18" s="7"/>
      <c r="AO18" s="172">
        <v>6</v>
      </c>
      <c r="AP18" s="174" t="s">
        <v>104</v>
      </c>
      <c r="AQ18" s="173">
        <v>3</v>
      </c>
      <c r="AR18" s="7" t="s">
        <v>47</v>
      </c>
      <c r="AS18" s="8"/>
      <c r="AT18" s="6"/>
    </row>
    <row r="19" spans="2:46" ht="15.75" customHeight="1" x14ac:dyDescent="0.2">
      <c r="B19" s="37"/>
      <c r="C19" s="23" t="s">
        <v>105</v>
      </c>
      <c r="D19" s="138"/>
      <c r="E19" s="118" t="str">
        <f t="shared" si="2"/>
        <v/>
      </c>
      <c r="F19" s="118" t="str">
        <f>IF(D19&gt;=76,"",IF(D19&lt;18,"","子ども"))</f>
        <v/>
      </c>
      <c r="G19" s="176"/>
      <c r="H19" s="114" t="s">
        <v>106</v>
      </c>
      <c r="I19" s="115">
        <v>430000</v>
      </c>
      <c r="J19" s="114" t="s">
        <v>107</v>
      </c>
      <c r="K19" s="116">
        <f t="shared" si="0"/>
        <v>-430000</v>
      </c>
      <c r="L19" s="106"/>
      <c r="M19" s="117">
        <f t="shared" si="1"/>
        <v>0</v>
      </c>
      <c r="N19" s="101"/>
      <c r="O19" s="102"/>
      <c r="P19" s="91"/>
      <c r="Q19" s="37"/>
      <c r="R19" s="243"/>
      <c r="S19" s="240"/>
      <c r="T19" s="23" t="s">
        <v>110</v>
      </c>
      <c r="U19" s="38" t="s">
        <v>133</v>
      </c>
      <c r="V19" s="21"/>
      <c r="W19" s="23"/>
      <c r="X19" s="23"/>
      <c r="Y19" s="23"/>
      <c r="Z19" s="23"/>
      <c r="AA19" s="21"/>
      <c r="AB19" s="21"/>
      <c r="AC19" s="45"/>
      <c r="AD19" s="40"/>
      <c r="AF19" s="146"/>
      <c r="AG19" s="142"/>
      <c r="AH19" s="142"/>
      <c r="AI19" s="248"/>
      <c r="AJ19" s="248"/>
      <c r="AK19" s="147"/>
      <c r="AL19" s="249"/>
      <c r="AM19" s="249"/>
      <c r="AN19" s="169"/>
      <c r="AO19" s="148"/>
      <c r="AP19" s="142"/>
      <c r="AQ19" s="142"/>
      <c r="AR19" s="149"/>
      <c r="AS19" s="143"/>
      <c r="AT19" s="6"/>
    </row>
    <row r="20" spans="2:46" ht="15.45" customHeight="1" thickBot="1" x14ac:dyDescent="0.25">
      <c r="B20" s="37"/>
      <c r="C20" s="21"/>
      <c r="M20" s="101"/>
      <c r="N20" s="101"/>
      <c r="O20" s="102"/>
      <c r="P20" s="91"/>
      <c r="Q20" s="37"/>
      <c r="R20" s="243"/>
      <c r="S20" s="240"/>
      <c r="T20" s="23"/>
      <c r="U20" s="21"/>
      <c r="V20" s="46">
        <v>8000</v>
      </c>
      <c r="W20" s="42" t="s">
        <v>134</v>
      </c>
      <c r="X20" s="42">
        <v>1</v>
      </c>
      <c r="Y20" s="42" t="s">
        <v>3</v>
      </c>
      <c r="Z20" s="42" t="s">
        <v>135</v>
      </c>
      <c r="AA20" s="61">
        <f>V20*X20*D7/12</f>
        <v>8000</v>
      </c>
      <c r="AB20" s="199" t="s">
        <v>1</v>
      </c>
      <c r="AC20" s="44" t="s">
        <v>143</v>
      </c>
      <c r="AE20" s="146"/>
      <c r="AF20" s="146"/>
      <c r="AG20" s="236" t="s">
        <v>59</v>
      </c>
      <c r="AH20" s="223"/>
      <c r="AI20" s="223"/>
      <c r="AJ20" s="223"/>
      <c r="AK20" s="223"/>
      <c r="AL20" s="223"/>
      <c r="AM20" s="223"/>
      <c r="AN20" s="223"/>
      <c r="AO20" s="223"/>
      <c r="AP20" s="223"/>
      <c r="AQ20" s="223"/>
      <c r="AR20" s="223"/>
      <c r="AS20" s="245"/>
    </row>
    <row r="21" spans="2:46" ht="15.45" customHeight="1" thickBot="1" x14ac:dyDescent="0.25">
      <c r="B21" s="37"/>
      <c r="C21" s="21"/>
      <c r="D21" s="107" t="s">
        <v>14</v>
      </c>
      <c r="E21" s="108">
        <f>COUNT(D10:D19)</f>
        <v>0</v>
      </c>
      <c r="F21" t="s">
        <v>2</v>
      </c>
      <c r="K21" s="28" t="s">
        <v>157</v>
      </c>
      <c r="L21" s="22" t="s">
        <v>108</v>
      </c>
      <c r="M21" s="119">
        <f>SUM(M10:M19)</f>
        <v>0</v>
      </c>
      <c r="N21" s="101"/>
      <c r="O21" s="102"/>
      <c r="P21" s="91"/>
      <c r="Q21" s="37"/>
      <c r="R21" s="243"/>
      <c r="S21" s="240"/>
      <c r="T21" s="23"/>
      <c r="U21" s="21"/>
      <c r="V21" s="21"/>
      <c r="W21" s="23"/>
      <c r="X21" s="23"/>
      <c r="Y21" s="23"/>
      <c r="Z21" s="23"/>
      <c r="AA21" s="21"/>
      <c r="AB21" s="21"/>
      <c r="AC21" s="48"/>
      <c r="AD21" s="40"/>
      <c r="AF21" s="146"/>
      <c r="AG21" s="237" t="s">
        <v>19</v>
      </c>
      <c r="AH21" s="237"/>
      <c r="AI21" s="237"/>
      <c r="AJ21" s="237"/>
      <c r="AK21" s="237"/>
      <c r="AL21" s="237"/>
      <c r="AM21" s="237"/>
      <c r="AN21" s="237"/>
      <c r="AO21" s="237"/>
      <c r="AP21" s="237"/>
      <c r="AQ21" s="237"/>
      <c r="AR21" s="237"/>
      <c r="AS21" s="238"/>
      <c r="AT21" s="6"/>
    </row>
    <row r="22" spans="2:46" ht="15.45" customHeight="1" thickBot="1" x14ac:dyDescent="0.25">
      <c r="B22" s="90"/>
      <c r="C22" s="22"/>
      <c r="D22" s="107" t="s">
        <v>15</v>
      </c>
      <c r="K22" t="s">
        <v>16</v>
      </c>
      <c r="N22" s="101"/>
      <c r="O22" s="155"/>
      <c r="P22" s="91"/>
      <c r="Q22" s="37"/>
      <c r="R22" s="243"/>
      <c r="S22" s="240"/>
      <c r="T22" s="23"/>
      <c r="U22" s="21"/>
      <c r="V22" s="199"/>
      <c r="W22" s="199" t="s">
        <v>111</v>
      </c>
      <c r="X22" s="42"/>
      <c r="Y22" s="42"/>
      <c r="Z22" s="42" t="s">
        <v>137</v>
      </c>
      <c r="AA22" s="49">
        <f>AA16+AA18+AA20</f>
        <v>8000</v>
      </c>
      <c r="AB22" s="199" t="s">
        <v>1</v>
      </c>
      <c r="AC22" s="44" t="s">
        <v>112</v>
      </c>
      <c r="AD22" s="40"/>
      <c r="AF22" s="141"/>
      <c r="AG22" s="237" t="s">
        <v>20</v>
      </c>
      <c r="AH22" s="237"/>
      <c r="AI22" s="237"/>
      <c r="AJ22" s="237"/>
      <c r="AK22" s="237"/>
      <c r="AL22" s="237"/>
      <c r="AM22" s="237"/>
      <c r="AN22" s="237"/>
      <c r="AO22" s="237"/>
      <c r="AP22" s="237"/>
      <c r="AQ22" s="237"/>
      <c r="AR22" s="237"/>
      <c r="AS22" s="238"/>
      <c r="AT22" s="6"/>
    </row>
    <row r="23" spans="2:46" ht="15.45" customHeight="1" thickBot="1" x14ac:dyDescent="0.25">
      <c r="B23" s="90"/>
      <c r="C23" s="22"/>
      <c r="E23" s="121">
        <f>COUNTIF(E10:E19,"介護")</f>
        <v>0</v>
      </c>
      <c r="F23" t="s">
        <v>2</v>
      </c>
      <c r="K23" s="107" t="s">
        <v>156</v>
      </c>
      <c r="L23" t="s">
        <v>108</v>
      </c>
      <c r="M23" s="120">
        <f>SUMIF(E10:E19,E9,M10:M19)</f>
        <v>0</v>
      </c>
      <c r="N23" s="197"/>
      <c r="O23" s="90"/>
      <c r="P23" s="91"/>
      <c r="Q23" s="37"/>
      <c r="R23" s="243"/>
      <c r="S23" s="240"/>
      <c r="T23" s="269"/>
      <c r="U23" s="21"/>
      <c r="V23" s="21"/>
      <c r="X23" s="212" t="s">
        <v>152</v>
      </c>
      <c r="Y23" s="232">
        <v>260000</v>
      </c>
      <c r="Z23" s="232"/>
      <c r="AA23" s="190" t="s">
        <v>154</v>
      </c>
      <c r="AC23" s="191"/>
      <c r="AD23" s="40"/>
      <c r="AF23" s="141"/>
      <c r="AG23" s="237" t="s">
        <v>21</v>
      </c>
      <c r="AH23" s="237"/>
      <c r="AI23" s="237"/>
      <c r="AJ23" s="237"/>
      <c r="AK23" s="237"/>
      <c r="AL23" s="237"/>
      <c r="AM23" s="237"/>
      <c r="AN23" s="237"/>
      <c r="AO23" s="237"/>
      <c r="AP23" s="237"/>
      <c r="AQ23" s="237"/>
      <c r="AR23" s="237"/>
      <c r="AS23" s="238"/>
      <c r="AT23" s="6"/>
    </row>
    <row r="24" spans="2:46" ht="15.45" customHeight="1" thickBot="1" x14ac:dyDescent="0.25">
      <c r="B24" s="90"/>
      <c r="C24" s="22"/>
      <c r="D24" s="107" t="s">
        <v>129</v>
      </c>
      <c r="E24" s="207"/>
      <c r="F24" s="208"/>
      <c r="G24" s="208"/>
      <c r="H24" s="208"/>
      <c r="I24" s="208"/>
      <c r="J24" s="208"/>
      <c r="K24" s="211"/>
      <c r="L24" s="208"/>
      <c r="M24" s="209"/>
      <c r="N24" s="22"/>
      <c r="O24" s="100"/>
      <c r="P24" s="40"/>
      <c r="Q24" s="37"/>
      <c r="R24" s="244"/>
      <c r="S24" s="241"/>
      <c r="T24" s="52"/>
      <c r="U24" s="53"/>
      <c r="V24" s="54"/>
      <c r="W24" s="54"/>
      <c r="X24" s="55"/>
      <c r="Y24" s="55"/>
      <c r="Z24" s="56"/>
      <c r="AA24" s="62">
        <f>IF(AA22&gt;=Y23*$D$7/12,ROUNDDOWN(Y23*$D$7/12,-2),ROUNDDOWN(AA16+AA18+AA20,-2))</f>
        <v>8000</v>
      </c>
      <c r="AB24" s="57" t="s">
        <v>1</v>
      </c>
      <c r="AC24" s="58" t="s">
        <v>105</v>
      </c>
      <c r="AD24" s="40"/>
      <c r="AF24" s="141"/>
      <c r="AG24" s="193"/>
      <c r="AH24" s="193"/>
      <c r="AI24" s="193"/>
      <c r="AJ24" s="193"/>
      <c r="AK24" s="193"/>
      <c r="AL24" s="193"/>
      <c r="AM24" s="193"/>
      <c r="AN24" s="193"/>
      <c r="AO24" s="193"/>
      <c r="AP24" s="193"/>
      <c r="AQ24" s="193"/>
      <c r="AR24" s="193"/>
      <c r="AS24" s="194"/>
      <c r="AT24" s="6"/>
    </row>
    <row r="25" spans="2:46" ht="17.25" customHeight="1" thickTop="1" x14ac:dyDescent="0.2">
      <c r="B25" s="90"/>
      <c r="C25" s="22"/>
      <c r="E25" s="210">
        <f>COUNTIF(F10:F19,"子ども")</f>
        <v>0</v>
      </c>
      <c r="F25" s="208"/>
      <c r="G25" s="208"/>
      <c r="H25" s="208"/>
      <c r="I25" s="208"/>
      <c r="J25" s="208"/>
      <c r="K25" s="207"/>
      <c r="M25" s="209"/>
      <c r="N25" s="99"/>
      <c r="O25" s="90"/>
      <c r="P25" s="91"/>
      <c r="Q25" s="37"/>
      <c r="R25" s="21"/>
      <c r="S25" s="21"/>
      <c r="T25" s="52"/>
      <c r="U25" s="53"/>
      <c r="V25" s="53"/>
      <c r="W25" s="52"/>
      <c r="X25" s="52"/>
      <c r="Y25" s="52"/>
      <c r="Z25" s="52"/>
      <c r="AA25" s="53"/>
      <c r="AB25" s="53"/>
      <c r="AC25" s="59"/>
      <c r="AD25" s="40"/>
      <c r="AF25" s="141"/>
      <c r="AG25" s="142"/>
      <c r="AH25" s="142"/>
      <c r="AI25" s="142"/>
      <c r="AJ25" s="142"/>
      <c r="AK25" s="142"/>
      <c r="AL25" s="142"/>
      <c r="AM25" s="142"/>
      <c r="AN25" s="142"/>
      <c r="AO25" s="142"/>
      <c r="AP25" s="142"/>
      <c r="AQ25" s="142"/>
      <c r="AR25" s="150"/>
      <c r="AS25" s="151"/>
      <c r="AT25" s="24"/>
    </row>
    <row r="26" spans="2:46" ht="15.6" customHeight="1" x14ac:dyDescent="0.2">
      <c r="B26" s="90"/>
      <c r="C26" s="22"/>
      <c r="D26" s="107" t="s">
        <v>65</v>
      </c>
      <c r="N26" s="22"/>
      <c r="O26" s="90"/>
      <c r="P26" s="91"/>
      <c r="Q26" s="37"/>
      <c r="R26" s="192"/>
      <c r="S26" s="227" t="s">
        <v>138</v>
      </c>
      <c r="T26" s="23" t="s">
        <v>122</v>
      </c>
      <c r="U26" s="38" t="s">
        <v>151</v>
      </c>
      <c r="V26" s="21"/>
      <c r="W26" s="23"/>
      <c r="X26" s="23"/>
      <c r="Y26" s="23"/>
      <c r="Z26" s="23"/>
      <c r="AA26" s="21"/>
      <c r="AB26" s="21"/>
      <c r="AC26" s="39"/>
      <c r="AD26" s="40"/>
      <c r="AF26" s="141"/>
      <c r="AG26" s="142"/>
      <c r="AH26" s="142"/>
      <c r="AI26" s="142"/>
      <c r="AJ26" s="142"/>
      <c r="AK26" s="142"/>
      <c r="AL26" s="142"/>
      <c r="AM26" s="142"/>
      <c r="AN26" s="142"/>
      <c r="AO26" s="142"/>
      <c r="AP26" s="142"/>
      <c r="AQ26" s="142"/>
      <c r="AR26" s="142"/>
      <c r="AS26" s="143"/>
      <c r="AT26" s="6"/>
    </row>
    <row r="27" spans="2:46" ht="15.45" customHeight="1" x14ac:dyDescent="0.2">
      <c r="B27" s="90"/>
      <c r="C27" s="22"/>
      <c r="M27" s="22"/>
      <c r="N27" s="22"/>
      <c r="O27" s="90"/>
      <c r="P27" s="91"/>
      <c r="Q27" s="37"/>
      <c r="R27" s="230" t="s">
        <v>56</v>
      </c>
      <c r="S27" s="228"/>
      <c r="T27" s="23"/>
      <c r="U27" s="234">
        <f>M23</f>
        <v>0</v>
      </c>
      <c r="V27" s="235"/>
      <c r="W27" s="42" t="s">
        <v>134</v>
      </c>
      <c r="X27" s="180">
        <v>2.7</v>
      </c>
      <c r="Y27" s="42" t="s">
        <v>139</v>
      </c>
      <c r="Z27" s="42" t="s">
        <v>132</v>
      </c>
      <c r="AA27" s="43">
        <f>INT(U27*X27/100*D7/12)</f>
        <v>0</v>
      </c>
      <c r="AB27" s="199" t="s">
        <v>1</v>
      </c>
      <c r="AC27" s="44" t="s">
        <v>116</v>
      </c>
      <c r="AE27" s="141"/>
      <c r="AF27" s="141"/>
      <c r="AG27" s="236" t="s">
        <v>159</v>
      </c>
      <c r="AH27" s="223"/>
      <c r="AI27" s="223"/>
      <c r="AJ27" s="223"/>
      <c r="AK27" s="223"/>
      <c r="AL27" s="223"/>
      <c r="AM27" s="223"/>
      <c r="AN27" s="223"/>
      <c r="AO27" s="223"/>
      <c r="AP27" s="223"/>
      <c r="AQ27" s="223"/>
      <c r="AR27" s="223"/>
      <c r="AS27" s="165"/>
    </row>
    <row r="28" spans="2:46" ht="15.45" customHeight="1" x14ac:dyDescent="0.2">
      <c r="B28" s="90"/>
      <c r="C28" s="22"/>
      <c r="M28" s="22"/>
      <c r="N28" s="22"/>
      <c r="O28" s="90"/>
      <c r="P28" s="91"/>
      <c r="Q28" s="37"/>
      <c r="R28" s="230"/>
      <c r="S28" s="228"/>
      <c r="T28" s="23" t="s">
        <v>102</v>
      </c>
      <c r="U28" s="38" t="s">
        <v>64</v>
      </c>
      <c r="V28" s="21"/>
      <c r="W28" s="23"/>
      <c r="X28" s="23"/>
      <c r="Y28" s="23"/>
      <c r="Z28" s="23"/>
      <c r="AA28" s="21"/>
      <c r="AB28" s="21"/>
      <c r="AC28" s="45"/>
      <c r="AE28" s="141"/>
      <c r="AF28" s="141"/>
      <c r="AG28" s="157" t="s">
        <v>22</v>
      </c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65"/>
    </row>
    <row r="29" spans="2:46" ht="15.45" customHeight="1" x14ac:dyDescent="0.2">
      <c r="B29" s="90"/>
      <c r="C29" s="22"/>
      <c r="D29" s="22"/>
      <c r="E29" s="22"/>
      <c r="F29" s="22"/>
      <c r="G29" s="22"/>
      <c r="H29" s="22"/>
      <c r="I29" s="22"/>
      <c r="J29" s="22"/>
      <c r="N29" s="22"/>
      <c r="O29" s="90"/>
      <c r="P29" s="91"/>
      <c r="Q29" s="37"/>
      <c r="R29" s="230"/>
      <c r="S29" s="228"/>
      <c r="T29" s="23"/>
      <c r="U29" s="199"/>
      <c r="V29" s="46">
        <v>14000</v>
      </c>
      <c r="W29" s="42" t="s">
        <v>131</v>
      </c>
      <c r="X29" s="179">
        <f>E23</f>
        <v>0</v>
      </c>
      <c r="Y29" s="42" t="s">
        <v>2</v>
      </c>
      <c r="Z29" s="42" t="s">
        <v>135</v>
      </c>
      <c r="AA29" s="43">
        <f>V29*X29*D7/12</f>
        <v>0</v>
      </c>
      <c r="AB29" s="199" t="s">
        <v>1</v>
      </c>
      <c r="AC29" s="44" t="s">
        <v>102</v>
      </c>
      <c r="AD29" s="40"/>
      <c r="AF29" s="141"/>
      <c r="AG29" s="158" t="s">
        <v>23</v>
      </c>
      <c r="AH29" s="158" t="s">
        <v>24</v>
      </c>
      <c r="AI29" s="158" t="s">
        <v>25</v>
      </c>
      <c r="AJ29" s="159" t="s">
        <v>26</v>
      </c>
      <c r="AK29" s="159" t="s">
        <v>27</v>
      </c>
      <c r="AL29" s="178" t="s">
        <v>28</v>
      </c>
      <c r="AM29" s="178" t="s">
        <v>29</v>
      </c>
      <c r="AN29" s="178" t="s">
        <v>30</v>
      </c>
      <c r="AO29" s="178" t="s">
        <v>31</v>
      </c>
      <c r="AP29" s="178" t="s">
        <v>32</v>
      </c>
      <c r="AQ29" s="178" t="s">
        <v>33</v>
      </c>
      <c r="AR29" s="178" t="s">
        <v>34</v>
      </c>
      <c r="AS29" s="143"/>
      <c r="AT29" s="6"/>
    </row>
    <row r="30" spans="2:46" ht="15.45" customHeight="1" x14ac:dyDescent="0.2">
      <c r="B30" s="90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90"/>
      <c r="P30" s="91"/>
      <c r="Q30" s="37"/>
      <c r="R30" s="230"/>
      <c r="S30" s="228"/>
      <c r="T30" s="23" t="s">
        <v>148</v>
      </c>
      <c r="U30" s="38" t="s">
        <v>141</v>
      </c>
      <c r="V30" s="21"/>
      <c r="W30" s="23"/>
      <c r="X30" s="23"/>
      <c r="Y30" s="23"/>
      <c r="Z30" s="23"/>
      <c r="AA30" s="154"/>
      <c r="AB30" s="21"/>
      <c r="AC30" s="45"/>
      <c r="AD30" s="40"/>
      <c r="AF30" s="141"/>
      <c r="AG30" s="158" t="s">
        <v>109</v>
      </c>
      <c r="AH30" s="158" t="s">
        <v>109</v>
      </c>
      <c r="AI30" s="159" t="s">
        <v>35</v>
      </c>
      <c r="AJ30" s="159" t="s">
        <v>36</v>
      </c>
      <c r="AK30" s="178" t="s">
        <v>37</v>
      </c>
      <c r="AL30" s="178" t="s">
        <v>38</v>
      </c>
      <c r="AM30" s="178" t="s">
        <v>39</v>
      </c>
      <c r="AN30" s="178" t="s">
        <v>40</v>
      </c>
      <c r="AO30" s="178" t="s">
        <v>41</v>
      </c>
      <c r="AP30" s="178" t="s">
        <v>42</v>
      </c>
      <c r="AQ30" s="178" t="s">
        <v>60</v>
      </c>
      <c r="AR30" s="178" t="s">
        <v>63</v>
      </c>
      <c r="AS30" s="143"/>
      <c r="AT30" s="6"/>
    </row>
    <row r="31" spans="2:46" ht="15.45" customHeight="1" x14ac:dyDescent="0.2">
      <c r="B31" s="90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90"/>
      <c r="P31" s="91"/>
      <c r="Q31" s="37"/>
      <c r="R31" s="230"/>
      <c r="S31" s="228"/>
      <c r="T31" s="23"/>
      <c r="U31" s="199"/>
      <c r="V31" s="46">
        <v>7000</v>
      </c>
      <c r="W31" s="42" t="s">
        <v>134</v>
      </c>
      <c r="X31" s="60">
        <f>IF(X29&gt;=1,1,0)</f>
        <v>0</v>
      </c>
      <c r="Y31" s="42" t="s">
        <v>3</v>
      </c>
      <c r="Z31" s="42" t="s">
        <v>137</v>
      </c>
      <c r="AA31" s="61">
        <f>V31*X31*D7/12</f>
        <v>0</v>
      </c>
      <c r="AB31" s="199" t="s">
        <v>1</v>
      </c>
      <c r="AC31" s="44" t="s">
        <v>144</v>
      </c>
      <c r="AD31" s="40"/>
      <c r="AF31" s="141"/>
      <c r="AG31" s="160"/>
      <c r="AH31" s="160"/>
      <c r="AI31" s="160"/>
      <c r="AJ31" s="161"/>
      <c r="AK31" s="161"/>
      <c r="AL31" s="161"/>
      <c r="AM31" s="161"/>
      <c r="AN31" s="161"/>
      <c r="AO31" s="161"/>
      <c r="AP31" s="161"/>
      <c r="AQ31" s="161"/>
      <c r="AR31" s="161"/>
      <c r="AS31" s="143"/>
      <c r="AT31" s="6"/>
    </row>
    <row r="32" spans="2:46" ht="15.45" customHeight="1" x14ac:dyDescent="0.2">
      <c r="B32" s="90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90"/>
      <c r="P32" s="91"/>
      <c r="Q32" s="37"/>
      <c r="R32" s="230"/>
      <c r="S32" s="228"/>
      <c r="T32" s="23"/>
      <c r="U32" s="21"/>
      <c r="V32" s="21"/>
      <c r="W32" s="23"/>
      <c r="X32" s="23"/>
      <c r="Y32" s="23"/>
      <c r="Z32" s="23"/>
      <c r="AA32" s="21"/>
      <c r="AB32" s="21"/>
      <c r="AC32" s="48"/>
      <c r="AD32" s="40"/>
      <c r="AF32" s="141"/>
      <c r="AG32" s="157" t="s">
        <v>43</v>
      </c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43"/>
      <c r="AT32" s="6"/>
    </row>
    <row r="33" spans="2:46" ht="15.45" customHeight="1" x14ac:dyDescent="0.2">
      <c r="B33" s="90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90"/>
      <c r="P33" s="91"/>
      <c r="Q33" s="37"/>
      <c r="R33" s="230"/>
      <c r="S33" s="228"/>
      <c r="T33" s="23"/>
      <c r="U33" s="199"/>
      <c r="V33" s="199"/>
      <c r="W33" s="199" t="s">
        <v>136</v>
      </c>
      <c r="X33" s="42"/>
      <c r="Y33" s="42"/>
      <c r="Z33" s="42" t="s">
        <v>142</v>
      </c>
      <c r="AA33" s="49">
        <f>AA27+AA29+AA31</f>
        <v>0</v>
      </c>
      <c r="AB33" s="199" t="s">
        <v>1</v>
      </c>
      <c r="AC33" s="44" t="s">
        <v>117</v>
      </c>
      <c r="AD33" s="40"/>
      <c r="AF33" s="141"/>
      <c r="AG33" s="158" t="s">
        <v>23</v>
      </c>
      <c r="AH33" s="158" t="s">
        <v>24</v>
      </c>
      <c r="AI33" s="158" t="s">
        <v>25</v>
      </c>
      <c r="AJ33" s="159" t="s">
        <v>26</v>
      </c>
      <c r="AK33" s="159" t="s">
        <v>27</v>
      </c>
      <c r="AL33" s="159" t="s">
        <v>28</v>
      </c>
      <c r="AM33" s="159" t="s">
        <v>29</v>
      </c>
      <c r="AN33" s="159" t="s">
        <v>30</v>
      </c>
      <c r="AO33" s="159" t="s">
        <v>31</v>
      </c>
      <c r="AP33" s="159" t="s">
        <v>32</v>
      </c>
      <c r="AQ33" s="159" t="s">
        <v>33</v>
      </c>
      <c r="AR33" s="159" t="s">
        <v>34</v>
      </c>
      <c r="AS33" s="143"/>
      <c r="AT33" s="6"/>
    </row>
    <row r="34" spans="2:46" ht="15.45" customHeight="1" x14ac:dyDescent="0.2">
      <c r="B34" s="90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90"/>
      <c r="P34" s="91"/>
      <c r="Q34" s="37"/>
      <c r="R34" s="230"/>
      <c r="S34" s="228"/>
      <c r="T34" s="269"/>
      <c r="U34" s="21"/>
      <c r="V34" s="21"/>
      <c r="X34" s="212" t="s">
        <v>155</v>
      </c>
      <c r="Y34" s="232">
        <v>170000</v>
      </c>
      <c r="Z34" s="232"/>
      <c r="AA34" s="190" t="s">
        <v>113</v>
      </c>
      <c r="AC34" s="191"/>
      <c r="AD34" s="40"/>
      <c r="AF34" s="141"/>
      <c r="AG34" s="158" t="s">
        <v>44</v>
      </c>
      <c r="AH34" s="158" t="s">
        <v>109</v>
      </c>
      <c r="AI34" s="158" t="s">
        <v>45</v>
      </c>
      <c r="AJ34" s="162"/>
      <c r="AK34" s="159" t="s">
        <v>46</v>
      </c>
      <c r="AL34" s="163"/>
      <c r="AM34" s="159" t="s">
        <v>38</v>
      </c>
      <c r="AN34" s="159" t="s">
        <v>109</v>
      </c>
      <c r="AO34" s="159" t="s">
        <v>39</v>
      </c>
      <c r="AP34" s="159" t="s">
        <v>109</v>
      </c>
      <c r="AQ34" s="159" t="s">
        <v>40</v>
      </c>
      <c r="AR34" s="159" t="s">
        <v>109</v>
      </c>
      <c r="AS34" s="143"/>
      <c r="AT34" s="6"/>
    </row>
    <row r="35" spans="2:46" ht="15.6" customHeight="1" thickBot="1" x14ac:dyDescent="0.25">
      <c r="B35" s="90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90"/>
      <c r="P35" s="91"/>
      <c r="Q35" s="37"/>
      <c r="R35" s="231"/>
      <c r="S35" s="229"/>
      <c r="T35" s="52"/>
      <c r="U35" s="54"/>
      <c r="V35" s="54"/>
      <c r="W35" s="55"/>
      <c r="X35" s="55"/>
      <c r="Y35" s="55"/>
      <c r="Z35" s="58"/>
      <c r="AA35" s="62">
        <f>IF(AA33&gt;=Y34*$D$7/12,ROUNDDOWN(Y34*$D$7/12,-2),ROUNDDOWN(AA27+AA29+AA31,-2))</f>
        <v>0</v>
      </c>
      <c r="AB35" s="57" t="s">
        <v>1</v>
      </c>
      <c r="AC35" s="58" t="s">
        <v>118</v>
      </c>
      <c r="AD35" s="40"/>
      <c r="AF35" s="141"/>
      <c r="AG35" s="233" t="s">
        <v>68</v>
      </c>
      <c r="AH35" s="233"/>
      <c r="AI35" s="233"/>
      <c r="AJ35" s="233"/>
      <c r="AK35" s="233"/>
      <c r="AL35" s="233"/>
      <c r="AM35" s="233"/>
      <c r="AN35" s="233"/>
      <c r="AO35" s="233"/>
      <c r="AP35" s="233"/>
      <c r="AQ35" s="233"/>
      <c r="AR35" s="233"/>
      <c r="AS35" s="143"/>
      <c r="AT35" s="6"/>
    </row>
    <row r="36" spans="2:46" ht="15.45" customHeight="1" thickTop="1" x14ac:dyDescent="0.2">
      <c r="B36" s="90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90"/>
      <c r="P36" s="91"/>
      <c r="Q36" s="37"/>
      <c r="R36" s="21"/>
      <c r="S36" s="187"/>
      <c r="T36" s="23"/>
      <c r="U36" s="21"/>
      <c r="V36" s="21"/>
      <c r="W36" s="23"/>
      <c r="X36" s="23"/>
      <c r="Y36" s="23"/>
      <c r="Z36" s="23"/>
      <c r="AA36" s="21"/>
      <c r="AB36" s="21"/>
      <c r="AC36" s="23"/>
      <c r="AD36" s="40"/>
      <c r="AF36" s="141"/>
      <c r="AG36" s="142"/>
      <c r="AH36" s="142"/>
      <c r="AI36" s="142"/>
      <c r="AJ36" s="142"/>
      <c r="AK36" s="142"/>
      <c r="AL36" s="142"/>
      <c r="AM36" s="142"/>
      <c r="AN36" s="142"/>
      <c r="AO36" s="142"/>
      <c r="AP36" s="142"/>
      <c r="AQ36" s="142"/>
      <c r="AR36" s="142"/>
      <c r="AS36" s="164"/>
      <c r="AT36" s="6"/>
    </row>
    <row r="37" spans="2:46" ht="15.6" customHeight="1" x14ac:dyDescent="0.2">
      <c r="B37" s="90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90"/>
      <c r="P37" s="91"/>
      <c r="Q37" s="37"/>
      <c r="R37" s="192"/>
      <c r="S37" s="227" t="s">
        <v>164</v>
      </c>
      <c r="T37" s="203" t="s">
        <v>149</v>
      </c>
      <c r="U37" s="204" t="s">
        <v>151</v>
      </c>
      <c r="V37" s="205"/>
      <c r="W37" s="206"/>
      <c r="X37" s="206"/>
      <c r="Y37" s="206"/>
      <c r="Z37" s="206"/>
      <c r="AA37" s="205"/>
      <c r="AB37" s="205"/>
      <c r="AC37" s="39"/>
      <c r="AD37" s="40"/>
      <c r="AF37" s="141"/>
      <c r="AG37" s="142"/>
      <c r="AH37" s="142"/>
      <c r="AI37" s="142"/>
      <c r="AJ37" s="142"/>
      <c r="AK37" s="142"/>
      <c r="AL37" s="142"/>
      <c r="AM37" s="142"/>
      <c r="AN37" s="142"/>
      <c r="AO37" s="142"/>
      <c r="AP37" s="142"/>
      <c r="AQ37" s="142"/>
      <c r="AR37" s="142"/>
      <c r="AS37" s="164"/>
      <c r="AT37" s="6"/>
    </row>
    <row r="38" spans="2:46" ht="15.6" customHeight="1" x14ac:dyDescent="0.2">
      <c r="B38" s="90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90"/>
      <c r="P38" s="91"/>
      <c r="Q38" s="37"/>
      <c r="R38" s="264" t="s">
        <v>119</v>
      </c>
      <c r="S38" s="228"/>
      <c r="T38" s="202"/>
      <c r="U38" s="234">
        <f>M21</f>
        <v>0</v>
      </c>
      <c r="V38" s="235"/>
      <c r="W38" s="42" t="s">
        <v>81</v>
      </c>
      <c r="X38" s="180">
        <v>0.3</v>
      </c>
      <c r="Y38" s="42" t="s">
        <v>99</v>
      </c>
      <c r="Z38" s="42" t="s">
        <v>78</v>
      </c>
      <c r="AA38" s="43">
        <f>INT(U38*X38/100*D7/12)</f>
        <v>0</v>
      </c>
      <c r="AB38" s="199" t="s">
        <v>1</v>
      </c>
      <c r="AC38" s="44" t="s">
        <v>123</v>
      </c>
      <c r="AD38" s="40"/>
      <c r="AF38" s="141"/>
      <c r="AG38" s="142"/>
      <c r="AH38" s="142"/>
      <c r="AI38" s="142"/>
      <c r="AJ38" s="142"/>
      <c r="AK38" s="142"/>
      <c r="AL38" s="142"/>
      <c r="AM38" s="142"/>
      <c r="AN38" s="142"/>
      <c r="AO38" s="142"/>
      <c r="AP38" s="142"/>
      <c r="AQ38" s="142"/>
      <c r="AR38" s="142"/>
      <c r="AS38" s="164"/>
      <c r="AT38" s="6"/>
    </row>
    <row r="39" spans="2:46" ht="15.6" customHeight="1" x14ac:dyDescent="0.2">
      <c r="B39" s="90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90"/>
      <c r="P39" s="91"/>
      <c r="Q39" s="37"/>
      <c r="R39" s="264"/>
      <c r="S39" s="228"/>
      <c r="T39" s="202" t="s">
        <v>150</v>
      </c>
      <c r="U39" s="38" t="s">
        <v>162</v>
      </c>
      <c r="V39" s="21"/>
      <c r="W39" s="23"/>
      <c r="X39" s="23"/>
      <c r="Y39" s="23"/>
      <c r="Z39" s="23"/>
      <c r="AA39" s="21"/>
      <c r="AB39" s="21"/>
      <c r="AC39" s="45"/>
      <c r="AD39" s="40"/>
      <c r="AF39" s="141"/>
      <c r="AG39" s="142"/>
      <c r="AH39" s="142"/>
      <c r="AI39" s="142"/>
      <c r="AJ39" s="142"/>
      <c r="AK39" s="142"/>
      <c r="AL39" s="142"/>
      <c r="AM39" s="142"/>
      <c r="AN39" s="142"/>
      <c r="AO39" s="142"/>
      <c r="AP39" s="142"/>
      <c r="AQ39" s="142"/>
      <c r="AR39" s="142"/>
      <c r="AS39" s="164"/>
      <c r="AT39" s="6"/>
    </row>
    <row r="40" spans="2:46" ht="15.6" customHeight="1" x14ac:dyDescent="0.2">
      <c r="B40" s="90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90"/>
      <c r="P40" s="91"/>
      <c r="Q40" s="37"/>
      <c r="R40" s="264"/>
      <c r="S40" s="228"/>
      <c r="T40" s="23"/>
      <c r="U40" s="199"/>
      <c r="V40" s="46">
        <v>1300</v>
      </c>
      <c r="W40" s="42" t="s">
        <v>81</v>
      </c>
      <c r="X40" s="179">
        <f>E25</f>
        <v>0</v>
      </c>
      <c r="Y40" s="42" t="s">
        <v>2</v>
      </c>
      <c r="Z40" s="42" t="s">
        <v>89</v>
      </c>
      <c r="AA40" s="43">
        <f>V40*X40*D7/12</f>
        <v>0</v>
      </c>
      <c r="AB40" s="199" t="s">
        <v>1</v>
      </c>
      <c r="AC40" s="44" t="s">
        <v>124</v>
      </c>
      <c r="AD40" s="40"/>
      <c r="AF40" s="141"/>
      <c r="AG40" s="142"/>
      <c r="AH40" s="142"/>
      <c r="AI40" s="142"/>
      <c r="AJ40" s="142"/>
      <c r="AK40" s="142"/>
      <c r="AL40" s="142"/>
      <c r="AM40" s="142"/>
      <c r="AN40" s="142"/>
      <c r="AO40" s="142"/>
      <c r="AP40" s="142"/>
      <c r="AQ40" s="142"/>
      <c r="AR40" s="142"/>
      <c r="AS40" s="164"/>
      <c r="AT40" s="6"/>
    </row>
    <row r="41" spans="2:46" ht="28.2" customHeight="1" x14ac:dyDescent="0.2">
      <c r="B41" s="90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90"/>
      <c r="P41" s="91"/>
      <c r="Q41" s="37"/>
      <c r="R41" s="264"/>
      <c r="S41" s="228"/>
      <c r="T41" s="42" t="s">
        <v>125</v>
      </c>
      <c r="U41" s="267" t="s">
        <v>165</v>
      </c>
      <c r="V41" s="267"/>
      <c r="W41" s="267"/>
      <c r="X41" s="267"/>
      <c r="Y41" s="267"/>
      <c r="Z41" s="267"/>
      <c r="AA41" s="267"/>
      <c r="AB41" s="267"/>
      <c r="AC41" s="268"/>
      <c r="AD41" s="40"/>
      <c r="AF41" s="141"/>
      <c r="AG41" s="142"/>
      <c r="AH41" s="142"/>
      <c r="AI41" s="142"/>
      <c r="AJ41" s="142"/>
      <c r="AK41" s="142"/>
      <c r="AL41" s="142"/>
      <c r="AM41" s="142"/>
      <c r="AN41" s="142"/>
      <c r="AO41" s="142"/>
      <c r="AP41" s="142"/>
      <c r="AQ41" s="142"/>
      <c r="AR41" s="142"/>
      <c r="AS41" s="164"/>
      <c r="AT41" s="6"/>
    </row>
    <row r="42" spans="2:46" ht="15.6" customHeight="1" x14ac:dyDescent="0.2">
      <c r="B42" s="90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90"/>
      <c r="P42" s="91"/>
      <c r="Q42" s="37"/>
      <c r="R42" s="264"/>
      <c r="S42" s="228"/>
      <c r="T42" s="23"/>
      <c r="U42" s="199"/>
      <c r="V42" s="46">
        <v>100</v>
      </c>
      <c r="W42" s="42" t="s">
        <v>81</v>
      </c>
      <c r="X42" s="179">
        <f>E25</f>
        <v>0</v>
      </c>
      <c r="Y42" s="42" t="s">
        <v>2</v>
      </c>
      <c r="Z42" s="42" t="s">
        <v>89</v>
      </c>
      <c r="AA42" s="43">
        <f>V42*X42*D7/12</f>
        <v>0</v>
      </c>
      <c r="AB42" s="199" t="s">
        <v>1</v>
      </c>
      <c r="AC42" s="44" t="s">
        <v>125</v>
      </c>
      <c r="AD42" s="40"/>
      <c r="AF42" s="141"/>
      <c r="AG42" s="142"/>
      <c r="AH42" s="142"/>
      <c r="AI42" s="142"/>
      <c r="AJ42" s="142"/>
      <c r="AK42" s="142"/>
      <c r="AL42" s="142"/>
      <c r="AM42" s="142"/>
      <c r="AN42" s="142"/>
      <c r="AO42" s="142"/>
      <c r="AP42" s="142"/>
      <c r="AQ42" s="142"/>
      <c r="AR42" s="142"/>
      <c r="AS42" s="164"/>
      <c r="AT42" s="6"/>
    </row>
    <row r="43" spans="2:46" ht="15.6" customHeight="1" x14ac:dyDescent="0.2">
      <c r="B43" s="90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90"/>
      <c r="P43" s="91"/>
      <c r="Q43" s="37"/>
      <c r="R43" s="264"/>
      <c r="S43" s="228"/>
      <c r="T43" s="23" t="s">
        <v>126</v>
      </c>
      <c r="U43" s="38" t="s">
        <v>120</v>
      </c>
      <c r="V43" s="21"/>
      <c r="W43" s="23"/>
      <c r="X43" s="23"/>
      <c r="Y43" s="23"/>
      <c r="Z43" s="23"/>
      <c r="AA43" s="154"/>
      <c r="AB43" s="21"/>
      <c r="AC43" s="45"/>
      <c r="AD43" s="40"/>
      <c r="AF43" s="141"/>
      <c r="AG43" s="142"/>
      <c r="AH43" s="142"/>
      <c r="AI43" s="142"/>
      <c r="AJ43" s="142"/>
      <c r="AK43" s="142"/>
      <c r="AL43" s="142"/>
      <c r="AM43" s="142"/>
      <c r="AN43" s="142"/>
      <c r="AO43" s="142"/>
      <c r="AP43" s="142"/>
      <c r="AQ43" s="142"/>
      <c r="AR43" s="142"/>
      <c r="AS43" s="164"/>
      <c r="AT43" s="6"/>
    </row>
    <row r="44" spans="2:46" ht="15.6" customHeight="1" x14ac:dyDescent="0.2">
      <c r="B44" s="90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90"/>
      <c r="P44" s="91"/>
      <c r="Q44" s="37"/>
      <c r="R44" s="264"/>
      <c r="S44" s="228"/>
      <c r="T44" s="23"/>
      <c r="U44" s="199"/>
      <c r="V44" s="46">
        <v>800</v>
      </c>
      <c r="W44" s="42" t="s">
        <v>81</v>
      </c>
      <c r="X44" s="60">
        <v>1</v>
      </c>
      <c r="Y44" s="42" t="s">
        <v>3</v>
      </c>
      <c r="Z44" s="42" t="s">
        <v>87</v>
      </c>
      <c r="AA44" s="61">
        <f>V44*X44*D7/12</f>
        <v>800</v>
      </c>
      <c r="AB44" s="199" t="s">
        <v>1</v>
      </c>
      <c r="AC44" s="44" t="s">
        <v>126</v>
      </c>
      <c r="AD44" s="40"/>
      <c r="AF44" s="141"/>
      <c r="AG44" s="142"/>
      <c r="AH44" s="142"/>
      <c r="AI44" s="142"/>
      <c r="AJ44" s="142"/>
      <c r="AK44" s="142"/>
      <c r="AL44" s="142"/>
      <c r="AM44" s="142"/>
      <c r="AN44" s="142"/>
      <c r="AO44" s="142"/>
      <c r="AP44" s="142"/>
      <c r="AQ44" s="142"/>
      <c r="AR44" s="142"/>
      <c r="AS44" s="164"/>
      <c r="AT44" s="6"/>
    </row>
    <row r="45" spans="2:46" ht="15.6" customHeight="1" x14ac:dyDescent="0.2">
      <c r="B45" s="90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90"/>
      <c r="P45" s="91"/>
      <c r="Q45" s="37"/>
      <c r="R45" s="264"/>
      <c r="S45" s="228"/>
      <c r="T45" s="23"/>
      <c r="U45" s="21"/>
      <c r="V45" s="21"/>
      <c r="W45" s="23"/>
      <c r="X45" s="23"/>
      <c r="Y45" s="23"/>
      <c r="Z45" s="23"/>
      <c r="AA45" s="21"/>
      <c r="AB45" s="21"/>
      <c r="AC45" s="48"/>
      <c r="AD45" s="40"/>
      <c r="AF45" s="141"/>
      <c r="AG45" s="142"/>
      <c r="AH45" s="142"/>
      <c r="AI45" s="142"/>
      <c r="AJ45" s="142"/>
      <c r="AK45" s="142"/>
      <c r="AL45" s="142"/>
      <c r="AM45" s="142"/>
      <c r="AN45" s="142"/>
      <c r="AO45" s="142"/>
      <c r="AP45" s="142"/>
      <c r="AQ45" s="142"/>
      <c r="AR45" s="142"/>
      <c r="AS45" s="164"/>
      <c r="AT45" s="6"/>
    </row>
    <row r="46" spans="2:46" ht="15.6" customHeight="1" x14ac:dyDescent="0.2">
      <c r="B46" s="90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90"/>
      <c r="P46" s="91"/>
      <c r="Q46" s="37"/>
      <c r="R46" s="264"/>
      <c r="S46" s="228"/>
      <c r="T46" s="23"/>
      <c r="U46" s="199"/>
      <c r="V46" s="266" t="s">
        <v>163</v>
      </c>
      <c r="W46" s="266"/>
      <c r="X46" s="266"/>
      <c r="Y46" s="266"/>
      <c r="Z46" s="42" t="s">
        <v>78</v>
      </c>
      <c r="AA46" s="49">
        <f>AA38+AA40+AA42+AA44</f>
        <v>800</v>
      </c>
      <c r="AB46" s="199" t="s">
        <v>1</v>
      </c>
      <c r="AC46" s="44" t="s">
        <v>127</v>
      </c>
      <c r="AD46" s="40"/>
      <c r="AF46" s="141"/>
      <c r="AG46" s="142"/>
      <c r="AH46" s="142"/>
      <c r="AI46" s="142"/>
      <c r="AJ46" s="142"/>
      <c r="AK46" s="142"/>
      <c r="AL46" s="142"/>
      <c r="AM46" s="142"/>
      <c r="AN46" s="142"/>
      <c r="AO46" s="142"/>
      <c r="AP46" s="142"/>
      <c r="AQ46" s="142"/>
      <c r="AR46" s="142"/>
      <c r="AS46" s="164"/>
      <c r="AT46" s="6"/>
    </row>
    <row r="47" spans="2:46" ht="15.6" customHeight="1" x14ac:dyDescent="0.2">
      <c r="B47" s="90"/>
      <c r="C47" s="22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90"/>
      <c r="P47" s="91"/>
      <c r="Q47" s="37"/>
      <c r="R47" s="264"/>
      <c r="S47" s="228"/>
      <c r="T47" s="269"/>
      <c r="U47" s="21"/>
      <c r="V47" s="21"/>
      <c r="X47" s="212" t="s">
        <v>161</v>
      </c>
      <c r="Y47" s="232">
        <v>30000</v>
      </c>
      <c r="Z47" s="232"/>
      <c r="AA47" s="190" t="s">
        <v>160</v>
      </c>
      <c r="AC47" s="51"/>
      <c r="AD47" s="40"/>
      <c r="AF47" s="141"/>
      <c r="AG47" s="142"/>
      <c r="AH47" s="142"/>
      <c r="AI47" s="142"/>
      <c r="AJ47" s="142"/>
      <c r="AK47" s="142"/>
      <c r="AL47" s="142"/>
      <c r="AM47" s="142"/>
      <c r="AN47" s="142"/>
      <c r="AO47" s="142"/>
      <c r="AP47" s="142"/>
      <c r="AQ47" s="142"/>
      <c r="AR47" s="142"/>
      <c r="AS47" s="164"/>
      <c r="AT47" s="6"/>
    </row>
    <row r="48" spans="2:46" ht="15.6" customHeight="1" thickBot="1" x14ac:dyDescent="0.25">
      <c r="B48" s="90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90"/>
      <c r="P48" s="91"/>
      <c r="Q48" s="37"/>
      <c r="R48" s="265"/>
      <c r="S48" s="229"/>
      <c r="T48" s="52"/>
      <c r="U48" s="54"/>
      <c r="V48" s="54"/>
      <c r="W48" s="55"/>
      <c r="X48" s="55"/>
      <c r="Y48" s="55"/>
      <c r="Z48" s="58"/>
      <c r="AA48" s="62">
        <f>IF(AA46&gt;=Y47*$D$7/12,ROUNDDOWN(Y47*$D$7/12,-2),ROUNDDOWN(AA38+AA40+AA42+AA44,-2))</f>
        <v>800</v>
      </c>
      <c r="AB48" s="57" t="s">
        <v>1</v>
      </c>
      <c r="AC48" s="58" t="s">
        <v>128</v>
      </c>
      <c r="AD48" s="40"/>
      <c r="AF48" s="141"/>
      <c r="AG48" s="142"/>
      <c r="AH48" s="142"/>
      <c r="AI48" s="142"/>
      <c r="AJ48" s="142"/>
      <c r="AK48" s="142"/>
      <c r="AL48" s="142"/>
      <c r="AM48" s="142"/>
      <c r="AN48" s="142"/>
      <c r="AO48" s="142"/>
      <c r="AP48" s="142"/>
      <c r="AQ48" s="142"/>
      <c r="AR48" s="142"/>
      <c r="AS48" s="164"/>
      <c r="AT48" s="6"/>
    </row>
    <row r="49" spans="2:46" ht="15.6" customHeight="1" thickTop="1" thickBot="1" x14ac:dyDescent="0.25">
      <c r="B49" s="90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90"/>
      <c r="P49" s="91"/>
      <c r="Q49" s="37"/>
      <c r="R49" s="21"/>
      <c r="S49" s="201"/>
      <c r="T49" s="23"/>
      <c r="U49" s="21"/>
      <c r="V49" s="21"/>
      <c r="W49" s="23"/>
      <c r="X49" s="23"/>
      <c r="Y49" s="23"/>
      <c r="Z49" s="23"/>
      <c r="AA49" s="21"/>
      <c r="AB49" s="21"/>
      <c r="AC49" s="23"/>
      <c r="AD49" s="40"/>
      <c r="AF49" s="141"/>
      <c r="AG49" s="142"/>
      <c r="AH49" s="142"/>
      <c r="AI49" s="142"/>
      <c r="AJ49" s="142"/>
      <c r="AK49" s="142"/>
      <c r="AL49" s="142"/>
      <c r="AM49" s="142"/>
      <c r="AN49" s="142"/>
      <c r="AO49" s="142"/>
      <c r="AP49" s="142"/>
      <c r="AQ49" s="142"/>
      <c r="AR49" s="142"/>
      <c r="AS49" s="164"/>
      <c r="AT49" s="6"/>
    </row>
    <row r="50" spans="2:46" ht="15.6" customHeight="1" thickBot="1" x14ac:dyDescent="0.25">
      <c r="B50" s="90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90"/>
      <c r="P50" s="91"/>
      <c r="Q50" s="37"/>
      <c r="R50" s="21"/>
      <c r="S50" s="64" t="s">
        <v>158</v>
      </c>
      <c r="T50" s="65"/>
      <c r="U50" s="66"/>
      <c r="V50" s="66"/>
      <c r="W50" s="65"/>
      <c r="X50" s="65"/>
      <c r="Y50" s="65"/>
      <c r="Z50" s="67"/>
      <c r="AA50" s="68">
        <f>ROUNDDOWN(AA13+AA24+AA35+AA48,-2)</f>
        <v>28800</v>
      </c>
      <c r="AB50" s="69" t="s">
        <v>1</v>
      </c>
      <c r="AC50" s="185"/>
      <c r="AD50" s="40"/>
      <c r="AF50" s="141"/>
      <c r="AG50" s="142"/>
      <c r="AH50" s="142"/>
      <c r="AI50" s="142"/>
      <c r="AJ50" s="142"/>
      <c r="AK50" s="142"/>
      <c r="AL50" s="142"/>
      <c r="AM50" s="142"/>
      <c r="AN50" s="142"/>
      <c r="AO50" s="142"/>
      <c r="AP50" s="142"/>
      <c r="AQ50" s="142"/>
      <c r="AR50" s="142"/>
      <c r="AS50" s="164"/>
      <c r="AT50" s="6"/>
    </row>
    <row r="51" spans="2:46" ht="17.25" customHeight="1" thickTop="1" x14ac:dyDescent="0.2">
      <c r="B51" s="90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90"/>
      <c r="P51" s="91"/>
      <c r="Q51" s="37"/>
      <c r="R51" s="21"/>
      <c r="S51" s="70"/>
      <c r="T51" s="42"/>
      <c r="U51" s="185"/>
      <c r="V51" s="185"/>
      <c r="W51" s="42"/>
      <c r="X51" s="42"/>
      <c r="Y51" s="42"/>
      <c r="Z51" s="42"/>
      <c r="AA51" s="71"/>
      <c r="AB51" s="185"/>
      <c r="AC51" s="185"/>
      <c r="AD51" s="40"/>
      <c r="AF51" s="141"/>
      <c r="AG51" s="222"/>
      <c r="AH51" s="223"/>
      <c r="AI51" s="223"/>
      <c r="AJ51" s="223"/>
      <c r="AK51" s="223"/>
      <c r="AL51" s="223"/>
      <c r="AM51" s="223"/>
      <c r="AN51" s="223"/>
      <c r="AO51" s="223"/>
      <c r="AP51" s="223"/>
      <c r="AQ51" s="223"/>
      <c r="AR51" s="223"/>
      <c r="AS51" s="224"/>
      <c r="AT51" s="6"/>
    </row>
    <row r="52" spans="2:46" ht="15.45" customHeight="1" x14ac:dyDescent="0.2">
      <c r="B52" s="90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90"/>
      <c r="P52" s="91"/>
      <c r="Q52" s="37"/>
      <c r="R52" s="21"/>
      <c r="S52" s="70"/>
      <c r="T52" s="42"/>
      <c r="U52" s="185"/>
      <c r="V52" s="213" t="s">
        <v>69</v>
      </c>
      <c r="W52" s="213"/>
      <c r="X52" s="213"/>
      <c r="Y52" s="213"/>
      <c r="Z52" s="213"/>
      <c r="AA52" s="133">
        <f>AA50/AJ18</f>
        <v>2880</v>
      </c>
      <c r="AB52" s="73" t="s">
        <v>1</v>
      </c>
      <c r="AC52" s="73" t="s">
        <v>114</v>
      </c>
      <c r="AD52" s="40"/>
      <c r="AF52" s="141"/>
      <c r="AG52" s="181"/>
      <c r="AH52" s="182"/>
      <c r="AI52" s="183"/>
      <c r="AJ52" s="183"/>
      <c r="AK52" s="183"/>
      <c r="AL52" s="183"/>
      <c r="AM52" s="184"/>
      <c r="AN52" s="183"/>
      <c r="AO52" s="183"/>
      <c r="AP52" s="183"/>
      <c r="AQ52" s="183"/>
      <c r="AR52" s="183"/>
      <c r="AS52" s="164"/>
      <c r="AT52" s="6"/>
    </row>
    <row r="53" spans="2:46" ht="15.45" customHeight="1" x14ac:dyDescent="0.2">
      <c r="B53" s="90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90"/>
      <c r="P53" s="91"/>
      <c r="Q53" s="37"/>
      <c r="R53" s="21"/>
      <c r="S53" s="70"/>
      <c r="T53" s="42"/>
      <c r="U53" s="185"/>
      <c r="V53" s="213" t="s">
        <v>70</v>
      </c>
      <c r="W53" s="213"/>
      <c r="X53" s="213"/>
      <c r="Y53" s="213"/>
      <c r="Z53" s="213"/>
      <c r="AA53" s="133">
        <f>AA50/D7</f>
        <v>2400</v>
      </c>
      <c r="AB53" s="73" t="s">
        <v>1</v>
      </c>
      <c r="AC53" s="73" t="s">
        <v>114</v>
      </c>
      <c r="AD53" s="40"/>
      <c r="AF53" s="141"/>
      <c r="AG53" s="142"/>
      <c r="AH53" s="142"/>
      <c r="AI53" s="142"/>
      <c r="AJ53" s="142"/>
      <c r="AK53" s="142"/>
      <c r="AL53" s="142"/>
      <c r="AM53" s="142"/>
      <c r="AN53" s="142"/>
      <c r="AO53" s="142"/>
      <c r="AP53" s="142"/>
      <c r="AQ53" s="142"/>
      <c r="AR53" s="142"/>
      <c r="AS53" s="164"/>
      <c r="AT53" s="6"/>
    </row>
    <row r="54" spans="2:46" ht="15.6" customHeight="1" thickBot="1" x14ac:dyDescent="0.25">
      <c r="B54" s="93"/>
      <c r="C54" s="94"/>
      <c r="D54" s="94"/>
      <c r="E54" s="94"/>
      <c r="F54" s="94"/>
      <c r="G54" s="94"/>
      <c r="H54" s="94"/>
      <c r="I54" s="94"/>
      <c r="J54" s="94"/>
      <c r="K54" s="94"/>
      <c r="L54" s="94"/>
      <c r="M54" s="94"/>
      <c r="N54" s="95"/>
      <c r="O54" s="83"/>
      <c r="P54" s="89"/>
      <c r="Q54" s="75"/>
      <c r="R54" s="76"/>
      <c r="S54" s="76"/>
      <c r="T54" s="77"/>
      <c r="U54" s="76"/>
      <c r="V54" s="78"/>
      <c r="W54" s="78"/>
      <c r="X54" s="78"/>
      <c r="Y54" s="78"/>
      <c r="Z54" s="78"/>
      <c r="AA54" s="76"/>
      <c r="AB54" s="76"/>
      <c r="AC54" s="76"/>
      <c r="AD54" s="79"/>
      <c r="AF54" s="93"/>
      <c r="AG54" s="94"/>
      <c r="AH54" s="94"/>
      <c r="AI54" s="94"/>
      <c r="AJ54" s="94"/>
      <c r="AK54" s="94"/>
      <c r="AL54" s="94"/>
      <c r="AM54" s="94"/>
      <c r="AN54" s="94"/>
      <c r="AO54" s="94"/>
      <c r="AP54" s="94"/>
      <c r="AQ54" s="94"/>
      <c r="AR54" s="94"/>
      <c r="AS54" s="166"/>
      <c r="AT54" s="6"/>
    </row>
    <row r="55" spans="2:46" ht="15.6" customHeight="1" x14ac:dyDescent="0.2"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Q55" s="185"/>
      <c r="R55" s="185"/>
      <c r="S55" s="80"/>
      <c r="T55" s="80"/>
      <c r="U55" s="81" t="s">
        <v>73</v>
      </c>
      <c r="V55" s="82"/>
      <c r="W55" s="82"/>
      <c r="X55" s="82"/>
      <c r="Y55" s="82"/>
      <c r="Z55" s="82"/>
      <c r="AA55" s="185"/>
      <c r="AB55" s="185"/>
      <c r="AC55" s="185"/>
      <c r="AD55" s="185"/>
      <c r="AF55" s="10"/>
      <c r="AG55" s="10"/>
      <c r="AH55" s="10"/>
      <c r="AI55" s="10"/>
      <c r="AJ55" s="10"/>
      <c r="AK55" s="10"/>
      <c r="AL55" s="10"/>
      <c r="AM55" s="10"/>
      <c r="AN55" s="10"/>
      <c r="AO55" s="10"/>
      <c r="AP55" s="10"/>
      <c r="AQ55" s="10"/>
      <c r="AR55" s="10"/>
      <c r="AS55" s="10"/>
      <c r="AT55" s="6"/>
    </row>
    <row r="56" spans="2:46" s="9" customFormat="1" ht="15.6" customHeight="1" x14ac:dyDescent="0.2"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/>
      <c r="AF56" s="13"/>
      <c r="AG56" s="13"/>
      <c r="AH56" s="13"/>
      <c r="AI56" s="13"/>
      <c r="AJ56" s="13"/>
      <c r="AK56" s="13"/>
      <c r="AL56" s="13"/>
      <c r="AM56" s="13"/>
      <c r="AN56" s="13"/>
      <c r="AO56" s="13"/>
      <c r="AP56" s="13"/>
      <c r="AQ56" s="13"/>
      <c r="AR56" s="13"/>
      <c r="AS56" s="13"/>
      <c r="AT56" s="10"/>
    </row>
    <row r="57" spans="2:46" s="12" customFormat="1" ht="15.6" customHeight="1" x14ac:dyDescent="0.25">
      <c r="B57" s="195"/>
      <c r="C57" s="195"/>
      <c r="D57" s="195"/>
      <c r="E57" s="195"/>
      <c r="F57" s="195"/>
      <c r="G57" s="195"/>
      <c r="H57" s="195"/>
      <c r="I57" s="195"/>
      <c r="J57" s="195"/>
      <c r="K57" s="195"/>
      <c r="L57" s="195"/>
      <c r="M57" s="195"/>
      <c r="N57" s="195"/>
      <c r="Q57" s="195"/>
      <c r="R57" s="170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3"/>
    </row>
    <row r="58" spans="2:46" s="15" customFormat="1" ht="59.25" customHeight="1" x14ac:dyDescent="0.25">
      <c r="B58" s="29"/>
      <c r="C58" s="29"/>
      <c r="D58" s="29"/>
      <c r="E58" s="29"/>
      <c r="F58" s="29"/>
      <c r="G58" s="30"/>
      <c r="H58" s="29"/>
      <c r="I58" s="29"/>
      <c r="J58" s="31"/>
      <c r="K58" s="31"/>
      <c r="L58" s="31"/>
      <c r="M58" s="31"/>
      <c r="N58" s="29"/>
      <c r="O58" s="195"/>
      <c r="P58" s="195"/>
      <c r="Q58" s="29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</row>
    <row r="59" spans="2:46" s="15" customFormat="1" ht="15.9" customHeight="1" x14ac:dyDescent="0.2">
      <c r="B59" s="21"/>
      <c r="C59" s="21"/>
      <c r="D59" s="21"/>
      <c r="E59" s="21"/>
      <c r="F59" s="21"/>
      <c r="G59" s="23"/>
      <c r="H59" s="21"/>
      <c r="I59" s="21"/>
      <c r="J59" s="23"/>
      <c r="K59" s="23"/>
      <c r="L59" s="23"/>
      <c r="M59" s="23"/>
      <c r="N59" s="21"/>
      <c r="O59" s="29"/>
      <c r="P59" s="29"/>
      <c r="Q59" s="21"/>
      <c r="S59" s="16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</row>
    <row r="60" spans="2:46" s="15" customFormat="1" ht="12" customHeight="1" x14ac:dyDescent="0.2">
      <c r="B60" s="21"/>
      <c r="C60" s="21"/>
      <c r="D60" s="225"/>
      <c r="E60" s="225"/>
      <c r="F60" s="196"/>
      <c r="G60" s="23"/>
      <c r="H60" s="38"/>
      <c r="I60" s="21"/>
      <c r="J60" s="23"/>
      <c r="K60" s="23"/>
      <c r="L60" s="23"/>
      <c r="M60" s="23"/>
      <c r="N60" s="21"/>
      <c r="O60" s="21"/>
      <c r="P60" s="21"/>
      <c r="Q60" s="21"/>
      <c r="S60" s="16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</row>
    <row r="61" spans="2:46" s="15" customFormat="1" ht="12" customHeight="1" x14ac:dyDescent="0.2">
      <c r="B61" s="21"/>
      <c r="C61" s="21"/>
      <c r="D61" s="225"/>
      <c r="E61" s="225"/>
      <c r="F61" s="196"/>
      <c r="G61" s="23"/>
      <c r="H61" s="226"/>
      <c r="I61" s="226"/>
      <c r="J61" s="185"/>
      <c r="K61" s="41"/>
      <c r="L61" s="42"/>
      <c r="M61" s="42"/>
      <c r="N61" s="122"/>
      <c r="O61" s="21"/>
      <c r="P61" s="21"/>
      <c r="Q61" s="21"/>
      <c r="S61" s="16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</row>
    <row r="62" spans="2:46" s="15" customFormat="1" ht="12" customHeight="1" x14ac:dyDescent="0.2">
      <c r="B62" s="21"/>
      <c r="C62" s="21"/>
      <c r="D62" s="225"/>
      <c r="E62" s="225"/>
      <c r="F62" s="196"/>
      <c r="G62" s="23"/>
      <c r="H62" s="38"/>
      <c r="I62" s="21"/>
      <c r="J62" s="23"/>
      <c r="K62" s="23"/>
      <c r="L62" s="23"/>
      <c r="M62" s="23"/>
      <c r="N62" s="21"/>
      <c r="O62" s="185"/>
      <c r="P62" s="42"/>
      <c r="Q62" s="21"/>
      <c r="S62" s="16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</row>
    <row r="63" spans="2:46" s="15" customFormat="1" ht="12" customHeight="1" x14ac:dyDescent="0.2">
      <c r="B63" s="21"/>
      <c r="C63" s="21"/>
      <c r="D63" s="225"/>
      <c r="E63" s="225"/>
      <c r="F63" s="196"/>
      <c r="G63" s="23"/>
      <c r="H63" s="21"/>
      <c r="I63" s="46"/>
      <c r="J63" s="42"/>
      <c r="K63" s="42"/>
      <c r="L63" s="42"/>
      <c r="M63" s="42"/>
      <c r="N63" s="122"/>
      <c r="O63" s="21"/>
      <c r="P63" s="23"/>
      <c r="Q63" s="21"/>
      <c r="S63" s="16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</row>
    <row r="64" spans="2:46" s="15" customFormat="1" ht="12" customHeight="1" x14ac:dyDescent="0.2">
      <c r="B64" s="21"/>
      <c r="C64" s="21"/>
      <c r="D64" s="225"/>
      <c r="E64" s="225"/>
      <c r="F64" s="196"/>
      <c r="G64" s="23"/>
      <c r="H64" s="38"/>
      <c r="I64" s="21"/>
      <c r="J64" s="23"/>
      <c r="K64" s="23"/>
      <c r="L64" s="23"/>
      <c r="M64" s="23"/>
      <c r="N64" s="21"/>
      <c r="O64" s="185"/>
      <c r="P64" s="42"/>
      <c r="Q64" s="21"/>
      <c r="S64" s="16"/>
      <c r="T64" s="14"/>
      <c r="U64" s="14"/>
      <c r="V64" s="17"/>
      <c r="W64" s="14"/>
      <c r="X64" s="14"/>
      <c r="Y64" s="14"/>
      <c r="Z64" s="14"/>
      <c r="AA64" s="14"/>
      <c r="AB64" s="14"/>
      <c r="AC64" s="14"/>
      <c r="AD64" s="14"/>
    </row>
    <row r="65" spans="2:30" s="15" customFormat="1" ht="12" customHeight="1" x14ac:dyDescent="0.2">
      <c r="B65" s="21"/>
      <c r="C65" s="21"/>
      <c r="D65" s="225"/>
      <c r="E65" s="225"/>
      <c r="F65" s="196"/>
      <c r="G65" s="23"/>
      <c r="H65" s="21"/>
      <c r="I65" s="46"/>
      <c r="J65" s="42"/>
      <c r="K65" s="42"/>
      <c r="L65" s="42"/>
      <c r="M65" s="42"/>
      <c r="N65" s="123"/>
      <c r="O65" s="21"/>
      <c r="P65" s="23"/>
      <c r="Q65" s="21"/>
      <c r="S65" s="16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</row>
    <row r="66" spans="2:30" s="15" customFormat="1" ht="12" customHeight="1" x14ac:dyDescent="0.2">
      <c r="B66" s="21"/>
      <c r="C66" s="21"/>
      <c r="D66" s="225"/>
      <c r="E66" s="225"/>
      <c r="F66" s="196"/>
      <c r="G66" s="23"/>
      <c r="H66" s="21"/>
      <c r="I66" s="21"/>
      <c r="J66" s="23"/>
      <c r="K66" s="23"/>
      <c r="L66" s="23"/>
      <c r="M66" s="23"/>
      <c r="N66" s="21"/>
      <c r="O66" s="185"/>
      <c r="P66" s="42"/>
      <c r="Q66" s="21"/>
      <c r="S66" s="16"/>
      <c r="T66" s="14"/>
      <c r="U66" s="14"/>
      <c r="V66" s="17"/>
      <c r="W66" s="14"/>
      <c r="X66" s="14"/>
      <c r="Y66" s="14"/>
      <c r="Z66" s="14"/>
      <c r="AA66" s="14"/>
      <c r="AB66" s="14"/>
      <c r="AC66" s="14"/>
      <c r="AD66" s="14"/>
    </row>
    <row r="67" spans="2:30" s="15" customFormat="1" ht="12" customHeight="1" x14ac:dyDescent="0.2">
      <c r="B67" s="21"/>
      <c r="C67" s="21"/>
      <c r="D67" s="225"/>
      <c r="E67" s="225"/>
      <c r="F67" s="196"/>
      <c r="G67" s="23"/>
      <c r="H67" s="21"/>
      <c r="I67" s="185"/>
      <c r="J67" s="185"/>
      <c r="K67" s="42"/>
      <c r="L67" s="42"/>
      <c r="M67" s="42"/>
      <c r="N67" s="124"/>
      <c r="O67" s="21"/>
      <c r="P67" s="21"/>
      <c r="Q67" s="21"/>
      <c r="S67" s="16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</row>
    <row r="68" spans="2:30" s="15" customFormat="1" ht="12" customHeight="1" x14ac:dyDescent="0.2">
      <c r="B68" s="21"/>
      <c r="C68" s="21"/>
      <c r="D68" s="225"/>
      <c r="E68" s="225"/>
      <c r="F68" s="196"/>
      <c r="G68" s="23"/>
      <c r="H68" s="21"/>
      <c r="I68" s="21"/>
      <c r="J68" s="187"/>
      <c r="K68" s="23"/>
      <c r="L68" s="23"/>
      <c r="M68" s="23"/>
      <c r="N68" s="50"/>
      <c r="O68" s="185"/>
      <c r="P68" s="42"/>
      <c r="Q68" s="21"/>
      <c r="S68" s="16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</row>
    <row r="69" spans="2:30" s="15" customFormat="1" ht="8.1" customHeight="1" x14ac:dyDescent="0.2">
      <c r="B69" s="21"/>
      <c r="C69" s="21"/>
      <c r="D69" s="225"/>
      <c r="E69" s="225"/>
      <c r="F69" s="196"/>
      <c r="G69" s="23"/>
      <c r="H69" s="21"/>
      <c r="I69" s="185"/>
      <c r="J69" s="185"/>
      <c r="K69" s="42"/>
      <c r="L69" s="42"/>
      <c r="M69" s="125"/>
      <c r="N69" s="86"/>
      <c r="O69" s="21"/>
      <c r="P69" s="134"/>
      <c r="Q69" s="21"/>
      <c r="S69" s="16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</row>
    <row r="70" spans="2:30" s="15" customFormat="1" ht="15.9" customHeight="1" x14ac:dyDescent="0.2">
      <c r="B70" s="21"/>
      <c r="C70" s="21"/>
      <c r="D70" s="21"/>
      <c r="E70" s="21"/>
      <c r="F70" s="21"/>
      <c r="G70" s="23"/>
      <c r="H70" s="21"/>
      <c r="I70" s="21"/>
      <c r="J70" s="23"/>
      <c r="K70" s="23"/>
      <c r="L70" s="23"/>
      <c r="M70" s="23"/>
      <c r="N70" s="21"/>
      <c r="O70" s="185"/>
      <c r="P70" s="42"/>
      <c r="Q70" s="21"/>
      <c r="S70" s="16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</row>
    <row r="71" spans="2:30" s="15" customFormat="1" ht="15.9" customHeight="1" x14ac:dyDescent="0.2">
      <c r="B71" s="21"/>
      <c r="C71" s="21"/>
      <c r="D71" s="188"/>
      <c r="E71" s="214"/>
      <c r="F71" s="198"/>
      <c r="G71" s="23"/>
      <c r="H71" s="38"/>
      <c r="I71" s="21"/>
      <c r="J71" s="23"/>
      <c r="K71" s="23"/>
      <c r="L71" s="23"/>
      <c r="M71" s="23"/>
      <c r="N71" s="21"/>
      <c r="O71" s="21"/>
      <c r="P71" s="187"/>
      <c r="Q71" s="21"/>
      <c r="S71" s="16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</row>
    <row r="72" spans="2:30" s="15" customFormat="1" ht="15.9" customHeight="1" x14ac:dyDescent="0.2">
      <c r="B72" s="21"/>
      <c r="C72" s="21"/>
      <c r="D72" s="215"/>
      <c r="E72" s="214"/>
      <c r="F72" s="198"/>
      <c r="G72" s="23"/>
      <c r="H72" s="216"/>
      <c r="I72" s="216"/>
      <c r="J72" s="42"/>
      <c r="K72" s="42"/>
      <c r="L72" s="42"/>
      <c r="M72" s="42"/>
      <c r="N72" s="126"/>
      <c r="O72" s="21"/>
      <c r="P72" s="21"/>
      <c r="Q72" s="21"/>
      <c r="S72" s="16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</row>
    <row r="73" spans="2:30" s="15" customFormat="1" ht="15.9" customHeight="1" x14ac:dyDescent="0.2">
      <c r="B73" s="21"/>
      <c r="C73" s="21"/>
      <c r="D73" s="215"/>
      <c r="E73" s="214"/>
      <c r="F73" s="198"/>
      <c r="G73" s="23"/>
      <c r="H73" s="38"/>
      <c r="I73" s="21"/>
      <c r="J73" s="23"/>
      <c r="K73" s="23"/>
      <c r="L73" s="23"/>
      <c r="M73" s="23"/>
      <c r="N73" s="21"/>
      <c r="O73" s="185"/>
      <c r="P73" s="42"/>
      <c r="Q73" s="21"/>
      <c r="S73" s="16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</row>
    <row r="74" spans="2:30" s="15" customFormat="1" ht="15.9" customHeight="1" x14ac:dyDescent="0.2">
      <c r="B74" s="21"/>
      <c r="C74" s="21"/>
      <c r="D74" s="215"/>
      <c r="E74" s="214"/>
      <c r="F74" s="198"/>
      <c r="G74" s="23"/>
      <c r="H74" s="185"/>
      <c r="I74" s="46"/>
      <c r="J74" s="42"/>
      <c r="K74" s="42"/>
      <c r="L74" s="42"/>
      <c r="M74" s="42"/>
      <c r="N74" s="123"/>
      <c r="O74" s="21"/>
      <c r="P74" s="23"/>
      <c r="Q74" s="21"/>
      <c r="S74" s="16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</row>
    <row r="75" spans="2:30" s="15" customFormat="1" ht="15.9" customHeight="1" x14ac:dyDescent="0.2">
      <c r="B75" s="21"/>
      <c r="C75" s="21"/>
      <c r="D75" s="215"/>
      <c r="E75" s="214"/>
      <c r="F75" s="198"/>
      <c r="G75" s="23"/>
      <c r="H75" s="38"/>
      <c r="I75" s="21"/>
      <c r="J75" s="23"/>
      <c r="K75" s="23"/>
      <c r="L75" s="23"/>
      <c r="M75" s="23"/>
      <c r="N75" s="154"/>
      <c r="O75" s="185"/>
      <c r="P75" s="42"/>
      <c r="Q75" s="21"/>
      <c r="S75" s="16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</row>
    <row r="76" spans="2:30" s="15" customFormat="1" ht="15.9" customHeight="1" x14ac:dyDescent="0.2">
      <c r="B76" s="21"/>
      <c r="C76" s="21"/>
      <c r="D76" s="215"/>
      <c r="E76" s="214"/>
      <c r="F76" s="198"/>
      <c r="G76" s="23"/>
      <c r="H76" s="185"/>
      <c r="I76" s="46"/>
      <c r="J76" s="42"/>
      <c r="K76" s="60"/>
      <c r="L76" s="42"/>
      <c r="M76" s="42"/>
      <c r="N76" s="127"/>
      <c r="O76" s="21"/>
      <c r="P76" s="23"/>
      <c r="Q76" s="21"/>
      <c r="S76" s="16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</row>
    <row r="77" spans="2:30" s="15" customFormat="1" ht="15.9" customHeight="1" x14ac:dyDescent="0.2">
      <c r="B77" s="21"/>
      <c r="C77" s="21"/>
      <c r="D77" s="215"/>
      <c r="E77" s="214"/>
      <c r="F77" s="198"/>
      <c r="G77" s="23"/>
      <c r="H77" s="21"/>
      <c r="I77" s="21"/>
      <c r="J77" s="23"/>
      <c r="K77" s="23"/>
      <c r="L77" s="23"/>
      <c r="M77" s="23"/>
      <c r="N77" s="21"/>
      <c r="O77" s="185"/>
      <c r="P77" s="42"/>
      <c r="Q77" s="21"/>
      <c r="S77" s="16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</row>
    <row r="78" spans="2:30" s="15" customFormat="1" ht="15.9" customHeight="1" x14ac:dyDescent="0.2">
      <c r="B78" s="21"/>
      <c r="C78" s="21"/>
      <c r="D78" s="215"/>
      <c r="E78" s="214"/>
      <c r="F78" s="198"/>
      <c r="G78" s="23"/>
      <c r="H78" s="185"/>
      <c r="I78" s="185"/>
      <c r="J78" s="185"/>
      <c r="K78" s="42"/>
      <c r="L78" s="42"/>
      <c r="M78" s="42"/>
      <c r="N78" s="124"/>
      <c r="O78" s="21"/>
      <c r="P78" s="21"/>
      <c r="Q78" s="21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</row>
    <row r="79" spans="2:30" s="15" customFormat="1" ht="15.9" customHeight="1" x14ac:dyDescent="0.2">
      <c r="B79" s="21"/>
      <c r="C79" s="21"/>
      <c r="D79" s="215"/>
      <c r="E79" s="214"/>
      <c r="F79" s="198"/>
      <c r="G79" s="23"/>
      <c r="H79" s="21"/>
      <c r="I79" s="21"/>
      <c r="J79" s="23"/>
      <c r="K79" s="23"/>
      <c r="L79" s="23"/>
      <c r="M79" s="23"/>
      <c r="N79" s="21"/>
      <c r="O79" s="185"/>
      <c r="P79" s="42"/>
      <c r="Q79" s="21"/>
      <c r="S79" s="16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</row>
    <row r="80" spans="2:30" s="15" customFormat="1" ht="15.9" customHeight="1" x14ac:dyDescent="0.2">
      <c r="B80" s="21"/>
      <c r="C80" s="21"/>
      <c r="D80" s="215"/>
      <c r="E80" s="214"/>
      <c r="F80" s="198"/>
      <c r="G80" s="23"/>
      <c r="H80" s="185"/>
      <c r="I80" s="185"/>
      <c r="J80" s="42"/>
      <c r="K80" s="42"/>
      <c r="L80" s="42"/>
      <c r="M80" s="42"/>
      <c r="N80" s="128"/>
      <c r="O80" s="21"/>
      <c r="P80" s="134"/>
      <c r="Q80" s="21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</row>
    <row r="81" spans="2:45" s="15" customFormat="1" ht="15.9" customHeight="1" x14ac:dyDescent="0.2">
      <c r="B81" s="21"/>
      <c r="C81" s="21"/>
      <c r="D81" s="21"/>
      <c r="E81" s="21"/>
      <c r="F81" s="21"/>
      <c r="G81" s="23"/>
      <c r="H81" s="21"/>
      <c r="I81" s="21"/>
      <c r="J81" s="23"/>
      <c r="K81" s="23"/>
      <c r="L81" s="23"/>
      <c r="M81" s="23"/>
      <c r="N81" s="21"/>
      <c r="O81" s="185"/>
      <c r="P81" s="42"/>
      <c r="Q81" s="21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</row>
    <row r="82" spans="2:45" s="15" customFormat="1" ht="9.9" customHeight="1" x14ac:dyDescent="0.2">
      <c r="B82" s="21"/>
      <c r="C82" s="21"/>
      <c r="D82" s="217"/>
      <c r="E82" s="219"/>
      <c r="F82" s="200"/>
      <c r="G82" s="23"/>
      <c r="H82" s="38"/>
      <c r="I82" s="21"/>
      <c r="J82" s="23"/>
      <c r="K82" s="23"/>
      <c r="L82" s="23"/>
      <c r="M82" s="23"/>
      <c r="N82" s="21"/>
      <c r="O82" s="21"/>
      <c r="P82" s="187"/>
      <c r="Q82" s="21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</row>
    <row r="83" spans="2:45" s="15" customFormat="1" ht="15.9" customHeight="1" x14ac:dyDescent="0.2">
      <c r="B83" s="21"/>
      <c r="C83" s="21"/>
      <c r="D83" s="218"/>
      <c r="E83" s="219"/>
      <c r="F83" s="200"/>
      <c r="G83" s="23"/>
      <c r="H83" s="220"/>
      <c r="I83" s="221"/>
      <c r="J83" s="42"/>
      <c r="K83" s="41"/>
      <c r="L83" s="42"/>
      <c r="M83" s="42"/>
      <c r="N83" s="129"/>
      <c r="O83" s="21"/>
      <c r="P83" s="21"/>
      <c r="Q83" s="21"/>
      <c r="S83" s="14"/>
      <c r="T83" s="14"/>
      <c r="U83" s="14"/>
      <c r="V83" s="17"/>
      <c r="W83" s="14"/>
      <c r="X83" s="14"/>
      <c r="Y83" s="14"/>
      <c r="Z83" s="14"/>
      <c r="AA83" s="14"/>
      <c r="AB83" s="14"/>
      <c r="AC83" s="14"/>
      <c r="AD83" s="14"/>
    </row>
    <row r="84" spans="2:45" s="15" customFormat="1" ht="15.9" customHeight="1" x14ac:dyDescent="0.2">
      <c r="B84" s="21"/>
      <c r="C84" s="21"/>
      <c r="D84" s="218"/>
      <c r="E84" s="219"/>
      <c r="F84" s="200"/>
      <c r="G84" s="23"/>
      <c r="H84" s="38"/>
      <c r="I84" s="21"/>
      <c r="J84" s="23"/>
      <c r="K84" s="23"/>
      <c r="L84" s="23"/>
      <c r="M84" s="23"/>
      <c r="N84" s="21"/>
      <c r="O84" s="185"/>
      <c r="P84" s="42"/>
      <c r="Q84" s="21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</row>
    <row r="85" spans="2:45" s="15" customFormat="1" ht="15.9" customHeight="1" x14ac:dyDescent="0.2">
      <c r="B85" s="21"/>
      <c r="C85" s="21"/>
      <c r="D85" s="218"/>
      <c r="E85" s="219"/>
      <c r="F85" s="200"/>
      <c r="G85" s="23"/>
      <c r="H85" s="21"/>
      <c r="I85" s="46"/>
      <c r="J85" s="42"/>
      <c r="K85" s="42"/>
      <c r="L85" s="42"/>
      <c r="M85" s="42"/>
      <c r="N85" s="130"/>
      <c r="O85" s="21"/>
      <c r="P85" s="23"/>
      <c r="Q85" s="21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</row>
    <row r="86" spans="2:45" s="15" customFormat="1" ht="15.9" customHeight="1" x14ac:dyDescent="0.2">
      <c r="B86" s="21"/>
      <c r="C86" s="21"/>
      <c r="D86" s="218"/>
      <c r="E86" s="219"/>
      <c r="F86" s="200"/>
      <c r="G86" s="23"/>
      <c r="H86" s="38"/>
      <c r="I86" s="21"/>
      <c r="J86" s="23"/>
      <c r="K86" s="23"/>
      <c r="L86" s="23"/>
      <c r="M86" s="23"/>
      <c r="N86" s="21"/>
      <c r="O86" s="185"/>
      <c r="P86" s="42"/>
      <c r="Q86" s="21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</row>
    <row r="87" spans="2:45" s="15" customFormat="1" ht="15.9" customHeight="1" x14ac:dyDescent="0.2">
      <c r="B87" s="21"/>
      <c r="C87" s="21"/>
      <c r="D87" s="218"/>
      <c r="E87" s="219"/>
      <c r="F87" s="200"/>
      <c r="G87" s="23"/>
      <c r="H87" s="21"/>
      <c r="I87" s="46"/>
      <c r="J87" s="42"/>
      <c r="K87" s="42"/>
      <c r="L87" s="42"/>
      <c r="M87" s="42"/>
      <c r="N87" s="156"/>
      <c r="O87" s="21"/>
      <c r="P87" s="23"/>
      <c r="Q87" s="21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</row>
    <row r="88" spans="2:45" s="15" customFormat="1" ht="15.9" customHeight="1" x14ac:dyDescent="0.2">
      <c r="B88" s="21"/>
      <c r="C88" s="21"/>
      <c r="D88" s="218"/>
      <c r="E88" s="219"/>
      <c r="F88" s="200"/>
      <c r="G88" s="23"/>
      <c r="H88" s="21"/>
      <c r="I88" s="21"/>
      <c r="J88" s="23"/>
      <c r="K88" s="23"/>
      <c r="L88" s="23"/>
      <c r="M88" s="23"/>
      <c r="N88" s="21"/>
      <c r="O88" s="185"/>
      <c r="P88" s="42"/>
      <c r="Q88" s="21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</row>
    <row r="89" spans="2:45" s="15" customFormat="1" ht="15.9" customHeight="1" x14ac:dyDescent="0.2">
      <c r="B89" s="21"/>
      <c r="C89" s="21"/>
      <c r="D89" s="218"/>
      <c r="E89" s="219"/>
      <c r="F89" s="200"/>
      <c r="G89" s="23"/>
      <c r="H89" s="21"/>
      <c r="I89" s="185"/>
      <c r="J89" s="185"/>
      <c r="K89" s="42"/>
      <c r="L89" s="42"/>
      <c r="M89" s="42"/>
      <c r="N89" s="131"/>
      <c r="O89" s="21"/>
      <c r="P89" s="21"/>
      <c r="Q89" s="21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</row>
    <row r="90" spans="2:45" s="15" customFormat="1" ht="15.9" customHeight="1" x14ac:dyDescent="0.2">
      <c r="B90" s="21"/>
      <c r="C90" s="21"/>
      <c r="D90" s="218"/>
      <c r="E90" s="219"/>
      <c r="F90" s="200"/>
      <c r="G90" s="23"/>
      <c r="H90" s="21"/>
      <c r="I90" s="21"/>
      <c r="J90" s="187"/>
      <c r="K90" s="23"/>
      <c r="L90" s="23"/>
      <c r="M90" s="23"/>
      <c r="N90" s="50"/>
      <c r="O90" s="185"/>
      <c r="P90" s="42"/>
      <c r="Q90" s="21"/>
      <c r="S90" s="14"/>
      <c r="T90" s="14"/>
      <c r="U90" s="14"/>
      <c r="V90" s="17"/>
      <c r="W90" s="14"/>
      <c r="X90" s="14"/>
      <c r="Y90" s="14"/>
      <c r="Z90" s="14"/>
      <c r="AA90" s="14"/>
      <c r="AB90" s="14"/>
      <c r="AC90" s="14"/>
      <c r="AD90" s="14"/>
    </row>
    <row r="91" spans="2:45" s="15" customFormat="1" ht="15.9" customHeight="1" x14ac:dyDescent="0.2">
      <c r="B91" s="21"/>
      <c r="C91" s="21"/>
      <c r="D91" s="218"/>
      <c r="E91" s="219"/>
      <c r="F91" s="200"/>
      <c r="G91" s="23"/>
      <c r="H91" s="21"/>
      <c r="I91" s="185"/>
      <c r="J91" s="185"/>
      <c r="K91" s="42"/>
      <c r="L91" s="42"/>
      <c r="M91" s="125"/>
      <c r="N91" s="128"/>
      <c r="O91" s="21"/>
      <c r="P91" s="134"/>
      <c r="Q91" s="21"/>
      <c r="R91" s="189"/>
      <c r="S91" s="14"/>
      <c r="T91" s="14"/>
      <c r="U91" s="14"/>
      <c r="V91" s="17"/>
      <c r="W91" s="14"/>
      <c r="X91" s="14"/>
      <c r="Y91" s="14"/>
      <c r="Z91" s="14"/>
      <c r="AA91" s="14"/>
      <c r="AB91" s="14"/>
      <c r="AC91" s="14"/>
      <c r="AD91" s="14"/>
      <c r="AF91" s="189"/>
      <c r="AG91" s="189"/>
      <c r="AH91" s="189"/>
      <c r="AI91" s="189"/>
      <c r="AJ91" s="189"/>
      <c r="AK91" s="189"/>
      <c r="AL91" s="189"/>
      <c r="AM91" s="189"/>
      <c r="AN91" s="189"/>
      <c r="AO91" s="189"/>
      <c r="AP91" s="189"/>
      <c r="AQ91" s="189"/>
      <c r="AR91" s="189"/>
      <c r="AS91" s="189"/>
    </row>
    <row r="92" spans="2:45" s="189" customFormat="1" ht="15.9" customHeight="1" x14ac:dyDescent="0.2">
      <c r="B92" s="21"/>
      <c r="C92" s="21"/>
      <c r="D92" s="21"/>
      <c r="E92" s="187"/>
      <c r="F92" s="201"/>
      <c r="G92" s="23"/>
      <c r="H92" s="21"/>
      <c r="I92" s="21"/>
      <c r="J92" s="23"/>
      <c r="K92" s="23"/>
      <c r="L92" s="23"/>
      <c r="M92" s="23"/>
      <c r="N92" s="21"/>
      <c r="O92" s="185"/>
      <c r="P92" s="42"/>
      <c r="Q92" s="21"/>
      <c r="S92" s="14"/>
      <c r="T92" s="14"/>
      <c r="U92" s="14"/>
      <c r="V92" s="17"/>
      <c r="W92" s="14"/>
      <c r="X92" s="14"/>
      <c r="Y92" s="14"/>
      <c r="Z92" s="14"/>
      <c r="AA92" s="14"/>
      <c r="AB92" s="14"/>
      <c r="AC92" s="14"/>
      <c r="AD92" s="14"/>
    </row>
    <row r="93" spans="2:45" s="189" customFormat="1" ht="15.9" customHeight="1" x14ac:dyDescent="0.2">
      <c r="B93" s="21"/>
      <c r="C93" s="21"/>
      <c r="D93" s="21"/>
      <c r="E93" s="70"/>
      <c r="F93" s="70"/>
      <c r="G93" s="42"/>
      <c r="H93" s="185"/>
      <c r="I93" s="185"/>
      <c r="J93" s="42"/>
      <c r="K93" s="42"/>
      <c r="L93" s="42"/>
      <c r="M93" s="42"/>
      <c r="N93" s="132"/>
      <c r="O93" s="21"/>
      <c r="P93" s="23"/>
      <c r="Q93" s="21"/>
      <c r="S93" s="14"/>
      <c r="T93" s="14"/>
      <c r="U93" s="14"/>
      <c r="V93" s="17"/>
      <c r="W93" s="14"/>
      <c r="X93" s="14"/>
      <c r="Y93" s="14"/>
      <c r="Z93" s="14"/>
      <c r="AA93" s="14"/>
      <c r="AB93" s="14"/>
      <c r="AC93" s="14"/>
      <c r="AD93" s="14"/>
    </row>
    <row r="94" spans="2:45" s="189" customFormat="1" ht="15.9" customHeight="1" x14ac:dyDescent="0.2">
      <c r="B94" s="21"/>
      <c r="C94" s="21"/>
      <c r="D94" s="21"/>
      <c r="E94" s="70"/>
      <c r="F94" s="70"/>
      <c r="G94" s="42"/>
      <c r="H94" s="185"/>
      <c r="I94" s="185"/>
      <c r="J94" s="42"/>
      <c r="K94" s="42"/>
      <c r="L94" s="42"/>
      <c r="M94" s="42"/>
      <c r="N94" s="185"/>
      <c r="O94" s="185"/>
      <c r="P94" s="185"/>
      <c r="Q94" s="21"/>
      <c r="R94" s="19"/>
      <c r="S94" s="18"/>
      <c r="T94" s="18"/>
      <c r="U94" s="18"/>
      <c r="V94" s="18"/>
      <c r="W94" s="18"/>
      <c r="X94" s="18"/>
      <c r="Y94" s="18"/>
      <c r="Z94" s="18"/>
      <c r="AA94" s="18"/>
      <c r="AB94" s="18"/>
      <c r="AC94" s="18"/>
      <c r="AD94" s="18"/>
      <c r="AF94" s="19"/>
      <c r="AG94" s="19"/>
      <c r="AH94" s="19"/>
      <c r="AI94" s="19"/>
      <c r="AJ94" s="19"/>
      <c r="AK94" s="19"/>
      <c r="AL94" s="19"/>
      <c r="AM94" s="19"/>
      <c r="AN94" s="19"/>
      <c r="AO94" s="19"/>
      <c r="AP94" s="19"/>
      <c r="AQ94" s="19"/>
      <c r="AR94" s="19"/>
      <c r="AS94" s="19"/>
    </row>
    <row r="95" spans="2:45" s="19" customFormat="1" ht="15.75" customHeight="1" x14ac:dyDescent="0.2">
      <c r="B95" s="21"/>
      <c r="C95" s="21"/>
      <c r="D95" s="21"/>
      <c r="E95" s="70"/>
      <c r="F95" s="70"/>
      <c r="G95" s="42"/>
      <c r="H95" s="185"/>
      <c r="I95" s="213"/>
      <c r="J95" s="213"/>
      <c r="K95" s="213"/>
      <c r="L95" s="213"/>
      <c r="M95" s="213"/>
      <c r="N95" s="72"/>
      <c r="O95" s="185"/>
      <c r="P95" s="185"/>
      <c r="Q95" s="21"/>
      <c r="S95" s="18"/>
      <c r="T95" s="18"/>
      <c r="U95" s="18"/>
      <c r="V95" s="18"/>
      <c r="W95" s="18"/>
      <c r="X95" s="18"/>
      <c r="Y95" s="18"/>
      <c r="Z95" s="18"/>
      <c r="AA95" s="18"/>
      <c r="AB95" s="18"/>
      <c r="AC95" s="18"/>
      <c r="AD95" s="18"/>
    </row>
    <row r="96" spans="2:45" s="19" customFormat="1" ht="20.100000000000001" customHeight="1" x14ac:dyDescent="0.2">
      <c r="B96" s="21"/>
      <c r="C96" s="21"/>
      <c r="D96" s="21"/>
      <c r="E96" s="70"/>
      <c r="F96" s="70"/>
      <c r="G96" s="42"/>
      <c r="H96" s="185"/>
      <c r="I96" s="213"/>
      <c r="J96" s="213"/>
      <c r="K96" s="213"/>
      <c r="L96" s="213"/>
      <c r="M96" s="213"/>
      <c r="N96" s="74"/>
      <c r="O96" s="73"/>
      <c r="P96" s="73"/>
      <c r="Q96" s="21"/>
      <c r="S96" s="18"/>
      <c r="T96" s="18"/>
      <c r="U96" s="18"/>
      <c r="V96" s="18"/>
      <c r="W96" s="18"/>
      <c r="X96" s="18"/>
      <c r="Y96" s="18"/>
      <c r="Z96" s="18"/>
      <c r="AA96" s="18"/>
      <c r="AB96" s="18"/>
      <c r="AC96" s="18"/>
      <c r="AD96" s="18"/>
    </row>
    <row r="97" spans="2:45" s="19" customFormat="1" ht="15.9" customHeight="1" x14ac:dyDescent="0.2">
      <c r="B97" s="21"/>
      <c r="C97" s="21"/>
      <c r="D97" s="21"/>
      <c r="E97" s="21"/>
      <c r="F97" s="21"/>
      <c r="G97" s="23"/>
      <c r="H97" s="21"/>
      <c r="I97" s="186"/>
      <c r="J97" s="186"/>
      <c r="K97" s="186"/>
      <c r="L97" s="186"/>
      <c r="M97" s="186"/>
      <c r="N97" s="21"/>
      <c r="O97" s="73"/>
      <c r="P97" s="73"/>
      <c r="Q97" s="21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</row>
    <row r="98" spans="2:45" ht="15.9" customHeight="1" x14ac:dyDescent="0.2">
      <c r="B98" s="21"/>
      <c r="C98" s="21"/>
      <c r="D98" s="21"/>
      <c r="E98" s="21"/>
      <c r="F98" s="21"/>
      <c r="G98" s="23"/>
      <c r="H98" s="21"/>
      <c r="I98" s="186"/>
      <c r="J98" s="186"/>
      <c r="K98" s="186"/>
      <c r="L98" s="186"/>
      <c r="M98" s="186"/>
      <c r="N98" s="21"/>
      <c r="O98" s="21"/>
      <c r="P98" s="21"/>
      <c r="Q98" s="21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</row>
    <row r="99" spans="2:45" ht="15.9" customHeight="1" x14ac:dyDescent="0.2">
      <c r="B99" s="185"/>
      <c r="C99" s="185"/>
      <c r="D99" s="185"/>
      <c r="E99" s="80"/>
      <c r="F99" s="80"/>
      <c r="G99" s="80"/>
      <c r="H99" s="81"/>
      <c r="I99" s="82"/>
      <c r="J99" s="82"/>
      <c r="K99" s="82"/>
      <c r="L99" s="82"/>
      <c r="M99" s="82"/>
      <c r="N99" s="185"/>
      <c r="O99" s="21"/>
      <c r="P99" s="21"/>
      <c r="Q99" s="185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</row>
    <row r="100" spans="2:45" x14ac:dyDescent="0.2">
      <c r="O100" s="185"/>
      <c r="P100" s="185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</row>
    <row r="101" spans="2:45" x14ac:dyDescent="0.2"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</row>
    <row r="102" spans="2:45" x14ac:dyDescent="0.2"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</row>
    <row r="103" spans="2:45" x14ac:dyDescent="0.2"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</row>
    <row r="104" spans="2:45" x14ac:dyDescent="0.2"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</row>
    <row r="105" spans="2:45" x14ac:dyDescent="0.2"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</row>
    <row r="106" spans="2:45" x14ac:dyDescent="0.2"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</row>
    <row r="107" spans="2:45" x14ac:dyDescent="0.2"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</row>
    <row r="108" spans="2:45" x14ac:dyDescent="0.2"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</row>
    <row r="109" spans="2:45" x14ac:dyDescent="0.2"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</row>
    <row r="110" spans="2:45" x14ac:dyDescent="0.2"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</row>
    <row r="111" spans="2:45" x14ac:dyDescent="0.2"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</row>
    <row r="112" spans="2:45" x14ac:dyDescent="0.2"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</row>
    <row r="113" spans="17:30" x14ac:dyDescent="0.2"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</row>
    <row r="114" spans="17:30" x14ac:dyDescent="0.2"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</row>
    <row r="115" spans="17:30" x14ac:dyDescent="0.2"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</row>
    <row r="116" spans="17:30" x14ac:dyDescent="0.2"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</row>
    <row r="117" spans="17:30" x14ac:dyDescent="0.2"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</row>
    <row r="118" spans="17:30" x14ac:dyDescent="0.2"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</row>
    <row r="119" spans="17:30" x14ac:dyDescent="0.2"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</row>
    <row r="120" spans="17:30" x14ac:dyDescent="0.2"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</row>
    <row r="121" spans="17:30" x14ac:dyDescent="0.2"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</row>
    <row r="122" spans="17:30" x14ac:dyDescent="0.2"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</row>
    <row r="123" spans="17:30" x14ac:dyDescent="0.2"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</row>
    <row r="124" spans="17:30" x14ac:dyDescent="0.2"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</row>
    <row r="125" spans="17:30" x14ac:dyDescent="0.2"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</row>
    <row r="126" spans="17:30" x14ac:dyDescent="0.2"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</row>
    <row r="127" spans="17:30" x14ac:dyDescent="0.2"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</row>
    <row r="128" spans="17:30" x14ac:dyDescent="0.2"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</row>
    <row r="129" spans="17:30" x14ac:dyDescent="0.2"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</row>
    <row r="130" spans="17:30" x14ac:dyDescent="0.2"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</row>
    <row r="131" spans="17:30" x14ac:dyDescent="0.2"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</row>
    <row r="132" spans="17:30" x14ac:dyDescent="0.2"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</row>
    <row r="133" spans="17:30" x14ac:dyDescent="0.2"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</row>
    <row r="134" spans="17:30" x14ac:dyDescent="0.2"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</row>
    <row r="135" spans="17:30" x14ac:dyDescent="0.2"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</row>
    <row r="136" spans="17:30" x14ac:dyDescent="0.2"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</row>
    <row r="137" spans="17:30" x14ac:dyDescent="0.2"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</row>
    <row r="138" spans="17:30" x14ac:dyDescent="0.2"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</row>
    <row r="139" spans="17:30" x14ac:dyDescent="0.2"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</row>
    <row r="140" spans="17:30" x14ac:dyDescent="0.2"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</row>
    <row r="141" spans="17:30" x14ac:dyDescent="0.2"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</row>
    <row r="142" spans="17:30" x14ac:dyDescent="0.2"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</row>
    <row r="143" spans="17:30" x14ac:dyDescent="0.2"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</row>
    <row r="144" spans="17:30" x14ac:dyDescent="0.2"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</row>
    <row r="145" spans="17:30" x14ac:dyDescent="0.2"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</row>
    <row r="146" spans="17:30" x14ac:dyDescent="0.2"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</row>
    <row r="147" spans="17:30" x14ac:dyDescent="0.2"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</row>
    <row r="148" spans="17:30" x14ac:dyDescent="0.2"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</row>
    <row r="149" spans="17:30" x14ac:dyDescent="0.2"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</row>
    <row r="150" spans="17:30" x14ac:dyDescent="0.2"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</row>
    <row r="151" spans="17:30" x14ac:dyDescent="0.2"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</row>
    <row r="152" spans="17:30" x14ac:dyDescent="0.2"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</row>
    <row r="153" spans="17:30" x14ac:dyDescent="0.2"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</row>
    <row r="154" spans="17:30" x14ac:dyDescent="0.2"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</row>
    <row r="155" spans="17:30" x14ac:dyDescent="0.2"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</row>
    <row r="156" spans="17:30" x14ac:dyDescent="0.2"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</row>
    <row r="157" spans="17:30" x14ac:dyDescent="0.2"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</row>
    <row r="158" spans="17:30" x14ac:dyDescent="0.2"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</row>
    <row r="159" spans="17:30" x14ac:dyDescent="0.2"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</row>
    <row r="160" spans="17:30" x14ac:dyDescent="0.2"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</row>
    <row r="161" spans="17:30" x14ac:dyDescent="0.2"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</row>
    <row r="162" spans="17:30" x14ac:dyDescent="0.2"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</row>
    <row r="163" spans="17:30" x14ac:dyDescent="0.2"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</row>
    <row r="164" spans="17:30" x14ac:dyDescent="0.2"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</row>
    <row r="165" spans="17:30" x14ac:dyDescent="0.2"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</row>
    <row r="166" spans="17:30" x14ac:dyDescent="0.2"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</row>
    <row r="167" spans="17:30" x14ac:dyDescent="0.2"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</row>
    <row r="168" spans="17:30" x14ac:dyDescent="0.2"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</row>
    <row r="169" spans="17:30" x14ac:dyDescent="0.2"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</row>
    <row r="170" spans="17:30" x14ac:dyDescent="0.2"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</row>
    <row r="171" spans="17:30" x14ac:dyDescent="0.2"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</row>
    <row r="172" spans="17:30" x14ac:dyDescent="0.2"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</row>
    <row r="173" spans="17:30" x14ac:dyDescent="0.2"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</row>
    <row r="174" spans="17:30" x14ac:dyDescent="0.2"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</row>
    <row r="175" spans="17:30" x14ac:dyDescent="0.2"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</row>
    <row r="176" spans="17:30" x14ac:dyDescent="0.2"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</row>
    <row r="177" spans="17:30" x14ac:dyDescent="0.2"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</row>
    <row r="178" spans="17:30" x14ac:dyDescent="0.2"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</row>
    <row r="179" spans="17:30" x14ac:dyDescent="0.2"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</row>
    <row r="180" spans="17:30" x14ac:dyDescent="0.2"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</row>
    <row r="181" spans="17:30" x14ac:dyDescent="0.2"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</row>
    <row r="182" spans="17:30" x14ac:dyDescent="0.2"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</row>
    <row r="183" spans="17:30" x14ac:dyDescent="0.2"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</row>
    <row r="184" spans="17:30" x14ac:dyDescent="0.2"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</row>
    <row r="185" spans="17:30" x14ac:dyDescent="0.2"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</row>
    <row r="186" spans="17:30" x14ac:dyDescent="0.2"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</row>
    <row r="187" spans="17:30" x14ac:dyDescent="0.2"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</row>
    <row r="188" spans="17:30" x14ac:dyDescent="0.2"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</row>
    <row r="189" spans="17:30" x14ac:dyDescent="0.2"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</row>
    <row r="190" spans="17:30" x14ac:dyDescent="0.2"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</row>
    <row r="191" spans="17:30" x14ac:dyDescent="0.2"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</row>
    <row r="192" spans="17:30" x14ac:dyDescent="0.2"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</row>
    <row r="193" spans="17:30" x14ac:dyDescent="0.2"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</row>
    <row r="194" spans="17:30" x14ac:dyDescent="0.2"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</row>
    <row r="195" spans="17:30" x14ac:dyDescent="0.2"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</row>
    <row r="196" spans="17:30" x14ac:dyDescent="0.2"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</row>
    <row r="197" spans="17:30" x14ac:dyDescent="0.2"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</row>
    <row r="198" spans="17:30" x14ac:dyDescent="0.2"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</row>
    <row r="199" spans="17:30" x14ac:dyDescent="0.2"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</row>
    <row r="200" spans="17:30" x14ac:dyDescent="0.2"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</row>
    <row r="201" spans="17:30" x14ac:dyDescent="0.2"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</row>
    <row r="202" spans="17:30" x14ac:dyDescent="0.2"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</row>
    <row r="203" spans="17:30" x14ac:dyDescent="0.2"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</row>
    <row r="204" spans="17:30" x14ac:dyDescent="0.2"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</row>
    <row r="205" spans="17:30" x14ac:dyDescent="0.2"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</row>
    <row r="206" spans="17:30" x14ac:dyDescent="0.2"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</row>
    <row r="207" spans="17:30" x14ac:dyDescent="0.2"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</row>
    <row r="208" spans="17:30" x14ac:dyDescent="0.2"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</row>
    <row r="209" spans="17:30" x14ac:dyDescent="0.2"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</row>
    <row r="210" spans="17:30" x14ac:dyDescent="0.2"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</row>
    <row r="211" spans="17:30" x14ac:dyDescent="0.2"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</row>
    <row r="212" spans="17:30" x14ac:dyDescent="0.2"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</row>
    <row r="213" spans="17:30" x14ac:dyDescent="0.2"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</row>
    <row r="214" spans="17:30" x14ac:dyDescent="0.2"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</row>
    <row r="215" spans="17:30" x14ac:dyDescent="0.2"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</row>
    <row r="216" spans="17:30" x14ac:dyDescent="0.2"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</row>
    <row r="217" spans="17:30" x14ac:dyDescent="0.2"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</row>
    <row r="218" spans="17:30" x14ac:dyDescent="0.2"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</row>
    <row r="219" spans="17:30" x14ac:dyDescent="0.2"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</row>
    <row r="220" spans="17:30" x14ac:dyDescent="0.2"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</row>
    <row r="221" spans="17:30" x14ac:dyDescent="0.2"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</row>
    <row r="222" spans="17:30" x14ac:dyDescent="0.2"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</row>
    <row r="223" spans="17:30" x14ac:dyDescent="0.2"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</row>
    <row r="224" spans="17:30" x14ac:dyDescent="0.2"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</row>
    <row r="225" spans="17:30" x14ac:dyDescent="0.2"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</row>
    <row r="226" spans="17:30" x14ac:dyDescent="0.2"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</row>
    <row r="227" spans="17:30" x14ac:dyDescent="0.2"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</row>
    <row r="228" spans="17:30" x14ac:dyDescent="0.2"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</row>
    <row r="229" spans="17:30" x14ac:dyDescent="0.2"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</row>
    <row r="230" spans="17:30" x14ac:dyDescent="0.2"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</row>
    <row r="231" spans="17:30" x14ac:dyDescent="0.2"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</row>
    <row r="232" spans="17:30" x14ac:dyDescent="0.2"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</row>
    <row r="233" spans="17:30" x14ac:dyDescent="0.2"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</row>
    <row r="234" spans="17:30" x14ac:dyDescent="0.2"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</row>
    <row r="235" spans="17:30" x14ac:dyDescent="0.2"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</row>
    <row r="236" spans="17:30" x14ac:dyDescent="0.2"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</row>
    <row r="237" spans="17:30" x14ac:dyDescent="0.2"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</row>
    <row r="238" spans="17:30" x14ac:dyDescent="0.2"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</row>
    <row r="239" spans="17:30" x14ac:dyDescent="0.2"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</row>
    <row r="240" spans="17:30" x14ac:dyDescent="0.2"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</row>
    <row r="241" spans="17:30" x14ac:dyDescent="0.2"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</row>
    <row r="242" spans="17:30" x14ac:dyDescent="0.2"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</row>
    <row r="243" spans="17:30" x14ac:dyDescent="0.2"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</row>
    <row r="244" spans="17:30" x14ac:dyDescent="0.2"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</row>
  </sheetData>
  <mergeCells count="41">
    <mergeCell ref="S37:S48"/>
    <mergeCell ref="R38:R48"/>
    <mergeCell ref="U38:V38"/>
    <mergeCell ref="Y47:Z47"/>
    <mergeCell ref="V46:Y46"/>
    <mergeCell ref="U41:AC41"/>
    <mergeCell ref="Q1:AD1"/>
    <mergeCell ref="AQ1:AR1"/>
    <mergeCell ref="D3:I4"/>
    <mergeCell ref="R4:S13"/>
    <mergeCell ref="U5:V5"/>
    <mergeCell ref="Y12:Z12"/>
    <mergeCell ref="Y23:Z23"/>
    <mergeCell ref="AG23:AS23"/>
    <mergeCell ref="S15:S24"/>
    <mergeCell ref="R15:R24"/>
    <mergeCell ref="AG20:AS20"/>
    <mergeCell ref="U16:V16"/>
    <mergeCell ref="AI19:AJ19"/>
    <mergeCell ref="AL19:AM19"/>
    <mergeCell ref="AG21:AS21"/>
    <mergeCell ref="AG22:AS22"/>
    <mergeCell ref="S26:S35"/>
    <mergeCell ref="R27:R35"/>
    <mergeCell ref="Y34:Z34"/>
    <mergeCell ref="AG35:AR35"/>
    <mergeCell ref="U27:V27"/>
    <mergeCell ref="AG27:AR27"/>
    <mergeCell ref="AG51:AS51"/>
    <mergeCell ref="V52:Z52"/>
    <mergeCell ref="V53:Z53"/>
    <mergeCell ref="D60:E69"/>
    <mergeCell ref="H61:I61"/>
    <mergeCell ref="I95:M95"/>
    <mergeCell ref="I96:M96"/>
    <mergeCell ref="E71:E80"/>
    <mergeCell ref="D72:D80"/>
    <mergeCell ref="H72:I72"/>
    <mergeCell ref="D82:D91"/>
    <mergeCell ref="E82:E91"/>
    <mergeCell ref="H83:I83"/>
  </mergeCells>
  <phoneticPr fontId="2"/>
  <printOptions horizontalCentered="1"/>
  <pageMargins left="0.31496062992125984" right="0.19685039370078741" top="0.31496062992125984" bottom="0.19685039370078741" header="0" footer="0"/>
  <pageSetup paperSize="8" scale="10" orientation="landscape" r:id="rId1"/>
  <headerFooter alignWithMargins="0"/>
  <rowBreaks count="1" manualBreakCount="1">
    <brk id="56" min="16" max="45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試算表R8</vt:lpstr>
      <vt:lpstr>試算表R8!印刷範囲１</vt:lpstr>
    </vt:vector>
  </TitlesOfParts>
  <Company>三木市役所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三木市総務部　税務課  吉田憲司</dc:creator>
  <cp:lastModifiedBy>三木市役所</cp:lastModifiedBy>
  <cp:lastPrinted>2026-03-12T07:27:19Z</cp:lastPrinted>
  <dcterms:created xsi:type="dcterms:W3CDTF">2008-05-22T11:24:19Z</dcterms:created>
  <dcterms:modified xsi:type="dcterms:W3CDTF">2026-03-12T07:31:32Z</dcterms:modified>
</cp:coreProperties>
</file>