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1 業務係\32 ごみ分別\04 外国語版ごみ分別帳\★改訂版（R8）\21_地区別収集日（やさしい日本語）\"/>
    </mc:Choice>
  </mc:AlternateContent>
  <xr:revisionPtr revIDLastSave="0" documentId="13_ncr:1_{6B58026E-81A7-49B6-9269-13490A5D22E9}" xr6:coauthVersionLast="47" xr6:coauthVersionMax="47" xr10:uidLastSave="{00000000-0000-0000-0000-000000000000}"/>
  <workbookProtection workbookAlgorithmName="SHA-512" workbookHashValue="BLUQYXVUmpmPmQweb6aPCXJXsZxSYlhEOpEeoZ64Y0jkNFdckqFG34C6nOniJK+CH6VmiqfpMM3CAiiQ07lKTA==" workbookSaltValue="fvxCvYcD6Otb+3jil2LIZg==" workbookSpinCount="100000" lockStructure="1"/>
  <bookViews>
    <workbookView xWindow="-120" yWindow="-120" windowWidth="29040" windowHeight="15720" xr2:uid="{00000000-000D-0000-FFFF-FFFF00000000}"/>
  </bookViews>
  <sheets>
    <sheet name="やさしい日本語" sheetId="6" r:id="rId1"/>
    <sheet name="DB(収集リスト順)" sheetId="7" state="hidden" r:id="rId2"/>
  </sheets>
  <definedNames>
    <definedName name="_xlnm._FilterDatabase" localSheetId="1" hidden="1">'DB(収集リスト順)'!$A$2:$D$203</definedName>
    <definedName name="_xlnm.Print_Area" localSheetId="0">やさしい日本語!$A$1:$BA$62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1" i="6" l="1"/>
  <c r="Y1" i="6"/>
  <c r="Y2" i="6"/>
  <c r="AI2" i="6"/>
  <c r="L33" i="6" l="1"/>
  <c r="O33" i="6" s="1"/>
  <c r="L32" i="6"/>
  <c r="N32" i="6" s="1"/>
  <c r="L38" i="6"/>
  <c r="O38" i="6" s="1"/>
  <c r="L37" i="6"/>
  <c r="N37" i="6" s="1"/>
  <c r="L48" i="6"/>
  <c r="O48" i="6" s="1"/>
  <c r="L47" i="6"/>
  <c r="N47" i="6" s="1"/>
  <c r="L42" i="6"/>
  <c r="N42" i="6" s="1"/>
  <c r="L43" i="6"/>
  <c r="O43" i="6" s="1"/>
  <c r="N20" i="6"/>
  <c r="N15" i="6"/>
  <c r="O10" i="6"/>
  <c r="O26" i="6"/>
  <c r="O21" i="6"/>
  <c r="O16" i="6"/>
  <c r="O8" i="6"/>
  <c r="L26" i="6"/>
  <c r="L21" i="6"/>
  <c r="L20" i="6"/>
  <c r="L16" i="6"/>
  <c r="L15" i="6"/>
  <c r="L10" i="6"/>
  <c r="L8" i="6"/>
  <c r="L46" i="6" l="1"/>
  <c r="L41" i="6"/>
  <c r="L36" i="6"/>
  <c r="L31" i="6"/>
</calcChain>
</file>

<file path=xl/sharedStrings.xml><?xml version="1.0" encoding="utf-8"?>
<sst xmlns="http://schemas.openxmlformats.org/spreadsheetml/2006/main" count="2048" uniqueCount="534">
  <si>
    <t>内容</t>
    <rPh sb="0" eb="2">
      <t>ないよう</t>
    </rPh>
    <phoneticPr fontId="1" type="Hiragana" alignment="distributed"/>
  </si>
  <si>
    <t>種類</t>
    <rPh sb="0" eb="2">
      <t>しゅるい</t>
    </rPh>
    <phoneticPr fontId="1" type="Hiragana" alignment="distributed"/>
  </si>
  <si>
    <t>雑誌・本</t>
    <rPh sb="0" eb="2">
      <t>ざっし</t>
    </rPh>
    <rPh sb="3" eb="4">
      <t>ほん</t>
    </rPh>
    <phoneticPr fontId="1" type="Hiragana" alignment="distributed"/>
  </si>
  <si>
    <t>集める日</t>
    <rPh sb="0" eb="1">
      <t>あつ</t>
    </rPh>
    <rPh sb="3" eb="4">
      <t>ひ</t>
    </rPh>
    <phoneticPr fontId="1" type="Hiragana" alignment="distributed"/>
  </si>
  <si>
    <t>あらごみ</t>
    <phoneticPr fontId="1" type="Hiragana" alignment="distributed"/>
  </si>
  <si>
    <t>【ごみの相談窓口】</t>
    <rPh sb="4" eb="6">
      <t>そうだん</t>
    </rPh>
    <rPh sb="6" eb="8">
      <t>まどぐち</t>
    </rPh>
    <phoneticPr fontId="1" type="Hiragana" alignment="distributed"/>
  </si>
  <si>
    <t>新聞・チラシ</t>
    <rPh sb="0" eb="2">
      <t>しんぶん</t>
    </rPh>
    <rPh sb="3" eb="6">
      <t>ちらし</t>
    </rPh>
    <phoneticPr fontId="1" type="Hiragana" alignment="distributed"/>
  </si>
  <si>
    <t>ダンボール</t>
    <rPh sb="0" eb="5">
      <t>だんぼーる</t>
    </rPh>
    <phoneticPr fontId="1" type="Hiragana" alignment="distributed"/>
  </si>
  <si>
    <t>三木市清掃センター</t>
    <rPh sb="0" eb="3">
      <t>みきし</t>
    </rPh>
    <rPh sb="3" eb="5">
      <t>せいそう</t>
    </rPh>
    <rPh sb="5" eb="9">
      <t>せんたー</t>
    </rPh>
    <phoneticPr fontId="1" type="Hiragana" alignment="distributed"/>
  </si>
  <si>
    <r>
      <t xml:space="preserve">  </t>
    </r>
    <r>
      <rPr>
        <sz val="18"/>
        <color theme="1"/>
        <rFont val="BIZ UDPゴシック"/>
        <family val="3"/>
        <charset val="128"/>
      </rPr>
      <t>　</t>
    </r>
    <phoneticPr fontId="1" type="Hiragana" alignment="distributed"/>
  </si>
  <si>
    <t>【メール】</t>
    <rPh sb="1" eb="4">
      <t>めーる</t>
    </rPh>
    <phoneticPr fontId="1" type="Hiragana" alignment="distributed"/>
  </si>
  <si>
    <t>kankyo@city.miki.lg.jp</t>
  </si>
  <si>
    <t>【電  話】</t>
    <rPh sb="1" eb="2">
      <t>でん</t>
    </rPh>
    <rPh sb="4" eb="5">
      <t>わ</t>
    </rPh>
    <phoneticPr fontId="1" type="Hiragana" alignment="distributed"/>
  </si>
  <si>
    <t>（0794）83-2608</t>
    <phoneticPr fontId="1" type="Hiragana" alignment="distributed"/>
  </si>
  <si>
    <t>※紙に包む・袋に入れる</t>
    <rPh sb="1" eb="2">
      <t>かみ</t>
    </rPh>
    <rPh sb="3" eb="4">
      <t>つつ</t>
    </rPh>
    <rPh sb="6" eb="7">
      <t>ふくろ</t>
    </rPh>
    <rPh sb="8" eb="9">
      <t>い</t>
    </rPh>
    <phoneticPr fontId="1" type="Hiragana" alignment="distributed"/>
  </si>
  <si>
    <t>ビニール袋</t>
    <rPh sb="0" eb="4">
      <t>びにーる</t>
    </rPh>
    <rPh sb="4" eb="5">
      <t>ぶくろ</t>
    </rPh>
    <phoneticPr fontId="1" type="Hiragana" alignment="distributed"/>
  </si>
  <si>
    <t>〈 週２回 〉</t>
    <rPh sb="2" eb="3">
      <t>しゅう</t>
    </rPh>
    <rPh sb="4" eb="5">
      <t>かい</t>
    </rPh>
    <phoneticPr fontId="1" type="Hiragana" alignment="distributed"/>
  </si>
  <si>
    <t>〈 月１回 〉</t>
    <rPh sb="2" eb="3">
      <t>つき</t>
    </rPh>
    <rPh sb="4" eb="5">
      <t>かい</t>
    </rPh>
    <phoneticPr fontId="1" type="Hiragana" alignment="distributed"/>
  </si>
  <si>
    <t>〈 週１回 〉</t>
    <rPh sb="2" eb="3">
      <t>しゅう</t>
    </rPh>
    <rPh sb="4" eb="5">
      <t>かい</t>
    </rPh>
    <phoneticPr fontId="1" type="Hiragana" alignment="distributed"/>
  </si>
  <si>
    <t>可燃ごみ</t>
    <rPh sb="0" eb="2">
      <t>かねん</t>
    </rPh>
    <phoneticPr fontId="52" type="Hiragana" alignment="distributed"/>
  </si>
  <si>
    <t>埋立ごみ</t>
    <rPh sb="0" eb="2">
      <t>うめたて</t>
    </rPh>
    <phoneticPr fontId="52" type="Hiragana" alignment="distributed"/>
  </si>
  <si>
    <t>プラスチック</t>
    <rPh sb="0" eb="6">
      <t>ぷらすちっく</t>
    </rPh>
    <phoneticPr fontId="52" type="Hiragana" alignment="distributed"/>
  </si>
  <si>
    <t>ペットボトル</t>
    <rPh sb="0" eb="6">
      <t>ぺっとぼとる</t>
    </rPh>
    <phoneticPr fontId="52" type="Hiragana" alignment="distributed"/>
  </si>
  <si>
    <t>紙パック</t>
    <rPh sb="0" eb="1">
      <t>かみ</t>
    </rPh>
    <rPh sb="1" eb="4">
      <t>ぱっく</t>
    </rPh>
    <phoneticPr fontId="53" type="Hiragana" alignment="distributed"/>
  </si>
  <si>
    <t>空きびん</t>
    <rPh sb="0" eb="1">
      <t>あ</t>
    </rPh>
    <phoneticPr fontId="52" type="Hiragana" alignment="distributed"/>
  </si>
  <si>
    <t>古紙</t>
    <rPh sb="0" eb="2">
      <t>こし</t>
    </rPh>
    <phoneticPr fontId="52" type="Hiragana" alignment="distributed"/>
  </si>
  <si>
    <t>色のついていない
中が見える袋</t>
    <rPh sb="0" eb="1">
      <t>いろ</t>
    </rPh>
    <rPh sb="9" eb="10">
      <t>なか</t>
    </rPh>
    <rPh sb="11" eb="12">
      <t>み</t>
    </rPh>
    <rPh sb="14" eb="15">
      <t>ふくろ</t>
    </rPh>
    <phoneticPr fontId="1" type="Hiragana" alignment="distributed"/>
  </si>
  <si>
    <t>三木市の
黄色い袋</t>
    <rPh sb="0" eb="3">
      <t>みきし</t>
    </rPh>
    <rPh sb="5" eb="7">
      <t>きいろ</t>
    </rPh>
    <rPh sb="8" eb="9">
      <t>ふくろ</t>
    </rPh>
    <phoneticPr fontId="1" type="Hiragana" alignment="distributed"/>
  </si>
  <si>
    <t>ごみ袋</t>
    <rPh sb="2" eb="3">
      <t>ぶくろ</t>
    </rPh>
    <phoneticPr fontId="1" type="Hiragana" alignment="distributed"/>
  </si>
  <si>
    <t>無色のびん</t>
    <rPh sb="0" eb="2">
      <t>むしょく</t>
    </rPh>
    <phoneticPr fontId="1" type="Hiragana" alignment="distributed"/>
  </si>
  <si>
    <t>その他の色のびん</t>
    <rPh sb="2" eb="3">
      <t>ほか</t>
    </rPh>
    <rPh sb="4" eb="5">
      <t>いろ</t>
    </rPh>
    <phoneticPr fontId="1" type="Hiragana" alignment="center"/>
  </si>
  <si>
    <r>
      <rPr>
        <sz val="11"/>
        <rFont val="BIZ UDPゴシック"/>
        <family val="3"/>
        <charset val="128"/>
      </rPr>
      <t>※はさみや包丁は</t>
    </r>
    <r>
      <rPr>
        <sz val="11"/>
        <color rgb="FFFF0000"/>
        <rFont val="BIZ UDPゴシック"/>
        <family val="3"/>
        <charset val="128"/>
      </rPr>
      <t>「きけん」</t>
    </r>
    <r>
      <rPr>
        <sz val="11"/>
        <rFont val="BIZ UDPゴシック"/>
        <family val="3"/>
        <charset val="128"/>
      </rPr>
      <t>と書く</t>
    </r>
    <rPh sb="5" eb="7">
      <t>ほうちょう</t>
    </rPh>
    <rPh sb="14" eb="15">
      <t>か</t>
    </rPh>
    <phoneticPr fontId="1" type="Hiragana" alignment="center"/>
  </si>
  <si>
    <r>
      <t>※ 他のごみと</t>
    </r>
    <r>
      <rPr>
        <sz val="12"/>
        <color rgb="FFFF0000"/>
        <rFont val="BIZ UDPゴシック"/>
        <family val="3"/>
        <charset val="128"/>
      </rPr>
      <t>別の袋</t>
    </r>
    <r>
      <rPr>
        <sz val="12"/>
        <rFont val="BIZ UDPゴシック"/>
        <family val="3"/>
        <charset val="128"/>
      </rPr>
      <t>に入れる</t>
    </r>
    <rPh sb="2" eb="3">
      <t>ほか</t>
    </rPh>
    <rPh sb="7" eb="8">
      <t>べつ</t>
    </rPh>
    <rPh sb="9" eb="10">
      <t>ふくろ</t>
    </rPh>
    <rPh sb="11" eb="12">
      <t>い</t>
    </rPh>
    <phoneticPr fontId="1" type="Hiragana" alignment="distributed"/>
  </si>
  <si>
    <r>
      <t>※必ず、</t>
    </r>
    <r>
      <rPr>
        <sz val="12"/>
        <color rgb="FFFF0000"/>
        <rFont val="BIZ UDPゴシック"/>
        <family val="3"/>
        <charset val="128"/>
      </rPr>
      <t>使い切る</t>
    </r>
    <rPh sb="1" eb="2">
      <t>かなら</t>
    </rPh>
    <rPh sb="4" eb="5">
      <t>つか</t>
    </rPh>
    <rPh sb="6" eb="7">
      <t>き</t>
    </rPh>
    <phoneticPr fontId="1" type="Hiragana"/>
  </si>
  <si>
    <r>
      <t>※割れるものは</t>
    </r>
    <r>
      <rPr>
        <sz val="11"/>
        <color rgb="FFFF0000"/>
        <rFont val="BIZ UDPゴシック"/>
        <family val="3"/>
        <charset val="128"/>
      </rPr>
      <t>「きけん」</t>
    </r>
    <r>
      <rPr>
        <sz val="11"/>
        <color theme="1"/>
        <rFont val="BIZ UDPゴシック"/>
        <family val="3"/>
        <charset val="128"/>
      </rPr>
      <t>と書く</t>
    </r>
    <rPh sb="1" eb="2">
      <t>わ</t>
    </rPh>
    <rPh sb="13" eb="14">
      <t>か</t>
    </rPh>
    <phoneticPr fontId="1" type="Hiragana" alignment="center"/>
  </si>
  <si>
    <r>
      <t>※自転車は</t>
    </r>
    <r>
      <rPr>
        <sz val="11"/>
        <color rgb="FFFF0000"/>
        <rFont val="BIZ UDPゴシック"/>
        <family val="3"/>
        <charset val="128"/>
      </rPr>
      <t>「ごみ」</t>
    </r>
    <r>
      <rPr>
        <sz val="11"/>
        <color theme="1"/>
        <rFont val="BIZ UDPゴシック"/>
        <family val="3"/>
        <charset val="128"/>
      </rPr>
      <t>と書く</t>
    </r>
    <rPh sb="1" eb="4">
      <t>じてんしゃ</t>
    </rPh>
    <rPh sb="10" eb="11">
      <t>か</t>
    </rPh>
    <phoneticPr fontId="1" type="Hiragana" alignment="center"/>
  </si>
  <si>
    <r>
      <rPr>
        <sz val="11"/>
        <rFont val="BIZ UDPゴシック"/>
        <family val="3"/>
        <charset val="128"/>
      </rPr>
      <t>※大きい物は</t>
    </r>
    <r>
      <rPr>
        <sz val="11"/>
        <color rgb="FFFF0000"/>
        <rFont val="BIZ UDPゴシック"/>
        <family val="3"/>
        <charset val="128"/>
      </rPr>
      <t>1ｍまで</t>
    </r>
    <r>
      <rPr>
        <sz val="11"/>
        <rFont val="BIZ UDPゴシック"/>
        <family val="3"/>
        <charset val="128"/>
      </rPr>
      <t>にする・ひもでくくる</t>
    </r>
    <rPh sb="1" eb="2">
      <t>おお</t>
    </rPh>
    <rPh sb="4" eb="5">
      <t>もの</t>
    </rPh>
    <phoneticPr fontId="1" type="Hiragana" alignment="distributed"/>
  </si>
  <si>
    <t>④袋に入れる</t>
    <rPh sb="1" eb="2">
      <t>ふくろ</t>
    </rPh>
    <rPh sb="3" eb="4">
      <t>い</t>
    </rPh>
    <phoneticPr fontId="1" type="Hiragana" alignment="distributed"/>
  </si>
  <si>
    <t>マーク</t>
    <rPh sb="0" eb="3">
      <t>まーく</t>
    </rPh>
    <phoneticPr fontId="1" type="Hiragana" alignment="center"/>
  </si>
  <si>
    <t>紙パック</t>
    <rPh sb="0" eb="1">
      <t>かみ</t>
    </rPh>
    <phoneticPr fontId="1" type="Hiragana" alignment="center"/>
  </si>
  <si>
    <t>それぞれ別にして</t>
    <rPh sb="4" eb="5">
      <t>べつ</t>
    </rPh>
    <phoneticPr fontId="1" type="Hiragana" alignment="distributed"/>
  </si>
  <si>
    <r>
      <rPr>
        <sz val="13"/>
        <color rgb="FFFF0000"/>
        <rFont val="BIZ UDPゴシック"/>
        <family val="3"/>
        <charset val="128"/>
      </rPr>
      <t>ひも</t>
    </r>
    <r>
      <rPr>
        <sz val="13"/>
        <rFont val="BIZ UDPゴシック"/>
        <family val="3"/>
        <charset val="128"/>
      </rPr>
      <t>でくくります</t>
    </r>
    <phoneticPr fontId="1" type="Hiragana" alignment="distributed"/>
  </si>
  <si>
    <t>新聞・雑誌・ダンボールは</t>
    <rPh sb="0" eb="2">
      <t>しんぶん</t>
    </rPh>
    <rPh sb="3" eb="5">
      <t>ざっし</t>
    </rPh>
    <rPh sb="6" eb="8">
      <t>だん</t>
    </rPh>
    <rPh sb="8" eb="11">
      <t>ぼーる</t>
    </rPh>
    <phoneticPr fontId="1" type="Hiragana" alignment="distributed"/>
  </si>
  <si>
    <t>①洗う</t>
    <rPh sb="1" eb="2">
      <t>あら</t>
    </rPh>
    <phoneticPr fontId="1" type="Hiragana" alignment="center"/>
  </si>
  <si>
    <t xml:space="preserve"> ※ごみ袋は使いません</t>
    <rPh sb="4" eb="5">
      <t>ぶくろ</t>
    </rPh>
    <rPh sb="6" eb="7">
      <t>つか</t>
    </rPh>
    <phoneticPr fontId="1" type="Hiragana" alignment="distributed"/>
  </si>
  <si>
    <t>※ごみ袋は使いません</t>
    <rPh sb="3" eb="4">
      <t>ぶくろ</t>
    </rPh>
    <rPh sb="5" eb="6">
      <t>つか</t>
    </rPh>
    <phoneticPr fontId="1" type="Hiragana" alignment="distributed"/>
  </si>
  <si>
    <t>袋は使いません</t>
    <rPh sb="0" eb="1">
      <t>ふくろ</t>
    </rPh>
    <rPh sb="2" eb="3">
      <t>つか</t>
    </rPh>
    <phoneticPr fontId="1" type="Hiragana" alignment="center"/>
  </si>
  <si>
    <r>
      <t>※化粧品</t>
    </r>
    <r>
      <rPr>
        <sz val="13"/>
        <rFont val="BIZ UDPゴシック"/>
        <family val="3"/>
        <charset val="128"/>
      </rPr>
      <t>や</t>
    </r>
    <r>
      <rPr>
        <sz val="13"/>
        <color rgb="FFFF0000"/>
        <rFont val="BIZ UDPゴシック"/>
        <family val="3"/>
        <charset val="128"/>
      </rPr>
      <t>薬のびん</t>
    </r>
    <r>
      <rPr>
        <sz val="13"/>
        <rFont val="BIZ UDPゴシック"/>
        <family val="3"/>
        <charset val="128"/>
      </rPr>
      <t>は</t>
    </r>
    <rPh sb="1" eb="4">
      <t>けしょうひん</t>
    </rPh>
    <rPh sb="5" eb="6">
      <t>くすり</t>
    </rPh>
    <phoneticPr fontId="1" type="Hiragana" alignment="distributed"/>
  </si>
  <si>
    <r>
      <t>　</t>
    </r>
    <r>
      <rPr>
        <sz val="13"/>
        <color rgb="FFFF0000"/>
        <rFont val="BIZ UDPゴシック"/>
        <family val="3"/>
        <charset val="128"/>
      </rPr>
      <t>「埋立ごみ」</t>
    </r>
    <rPh sb="2" eb="4">
      <t>うめたて</t>
    </rPh>
    <phoneticPr fontId="1" type="Hiragana" alignment="distributed"/>
  </si>
  <si>
    <r>
      <rPr>
        <u/>
        <sz val="10"/>
        <rFont val="BIZ UDPゴシック"/>
        <family val="3"/>
        <charset val="128"/>
      </rPr>
      <t>布・紙に染み込ませて</t>
    </r>
    <r>
      <rPr>
        <u/>
        <sz val="10"/>
        <color rgb="FFFF0000"/>
        <rFont val="BIZ UDPゴシック"/>
        <family val="3"/>
        <charset val="128"/>
      </rPr>
      <t>可燃ごみ</t>
    </r>
    <rPh sb="0" eb="1">
      <t>ぬの</t>
    </rPh>
    <rPh sb="2" eb="3">
      <t>かみ</t>
    </rPh>
    <rPh sb="4" eb="5">
      <t>し</t>
    </rPh>
    <rPh sb="6" eb="7">
      <t>こ</t>
    </rPh>
    <rPh sb="10" eb="12">
      <t>かねん</t>
    </rPh>
    <phoneticPr fontId="1" type="Hiragana" alignment="distributed"/>
  </si>
  <si>
    <r>
      <t>◎</t>
    </r>
    <r>
      <rPr>
        <sz val="13"/>
        <rFont val="BIZ UDPゴシック"/>
        <family val="3"/>
        <charset val="128"/>
      </rPr>
      <t>自分が出したごみ袋に「分別シール」が貼ってあったら、</t>
    </r>
    <r>
      <rPr>
        <u val="double"/>
        <sz val="13"/>
        <rFont val="BIZ UDPゴシック"/>
        <family val="3"/>
        <charset val="128"/>
      </rPr>
      <t>持って帰ってください</t>
    </r>
    <r>
      <rPr>
        <sz val="13"/>
        <rFont val="BIZ UDPゴシック"/>
        <family val="3"/>
        <charset val="128"/>
      </rPr>
      <t>。</t>
    </r>
    <rPh sb="1" eb="3">
      <t>じぶん</t>
    </rPh>
    <rPh sb="4" eb="5">
      <t>だ</t>
    </rPh>
    <rPh sb="9" eb="10">
      <t>ぶくろ</t>
    </rPh>
    <rPh sb="12" eb="14">
      <t>ぶんべつ</t>
    </rPh>
    <rPh sb="14" eb="17">
      <t>しーる</t>
    </rPh>
    <rPh sb="19" eb="20">
      <t>は</t>
    </rPh>
    <rPh sb="27" eb="28">
      <t>も</t>
    </rPh>
    <rPh sb="30" eb="31">
      <t>かえ</t>
    </rPh>
    <phoneticPr fontId="1" type="Hiragana" alignment="distributed"/>
  </si>
  <si>
    <r>
      <t>※</t>
    </r>
    <r>
      <rPr>
        <sz val="11"/>
        <color rgb="FFFF0000"/>
        <rFont val="BIZ UDPゴシック"/>
        <family val="3"/>
        <charset val="128"/>
      </rPr>
      <t>食べ物･飲み物</t>
    </r>
    <r>
      <rPr>
        <sz val="11"/>
        <color theme="1"/>
        <rFont val="BIZ UDPゴシック"/>
        <family val="3"/>
        <charset val="128"/>
      </rPr>
      <t>が</t>
    </r>
    <rPh sb="1" eb="2">
      <t>た</t>
    </rPh>
    <rPh sb="3" eb="4">
      <t>もの</t>
    </rPh>
    <rPh sb="5" eb="6">
      <t>の</t>
    </rPh>
    <rPh sb="7" eb="8">
      <t>もの</t>
    </rPh>
    <phoneticPr fontId="1" type="Hiragana" alignment="distributed"/>
  </si>
  <si>
    <r>
      <t>※乾電池、蛍光灯、</t>
    </r>
    <r>
      <rPr>
        <sz val="12"/>
        <rFont val="BIZ UDPゴシック"/>
        <family val="3"/>
        <charset val="128"/>
      </rPr>
      <t>その他のごみは、</t>
    </r>
    <r>
      <rPr>
        <sz val="12"/>
        <color rgb="FFFF0000"/>
        <rFont val="BIZ UDPゴシック"/>
        <family val="3"/>
        <charset val="128"/>
      </rPr>
      <t xml:space="preserve">
　それぞれ別のごみ袋</t>
    </r>
    <r>
      <rPr>
        <sz val="12"/>
        <color theme="1"/>
        <rFont val="BIZ UDPゴシック"/>
        <family val="3"/>
        <charset val="128"/>
      </rPr>
      <t>に入れる</t>
    </r>
    <rPh sb="1" eb="4">
      <t>かんでんち</t>
    </rPh>
    <rPh sb="5" eb="8">
      <t>けいこうとう</t>
    </rPh>
    <rPh sb="11" eb="12">
      <t>ほか</t>
    </rPh>
    <rPh sb="23" eb="24">
      <t>べつ</t>
    </rPh>
    <rPh sb="27" eb="28">
      <t>ぶくろ</t>
    </rPh>
    <rPh sb="29" eb="30">
      <t>い</t>
    </rPh>
    <phoneticPr fontId="1" type="Hiragana" alignment="center"/>
  </si>
  <si>
    <t>空きびんポストに入れます</t>
    <rPh sb="0" eb="1">
      <t>あ</t>
    </rPh>
    <rPh sb="4" eb="7">
      <t>ぽすと</t>
    </rPh>
    <rPh sb="8" eb="9">
      <t>い</t>
    </rPh>
    <phoneticPr fontId="1" type="Hiragana" alignment="distributed"/>
  </si>
  <si>
    <t>ライター</t>
    <rPh sb="0" eb="4">
      <t>らいたー</t>
    </rPh>
    <phoneticPr fontId="1" type="Hiragana" alignment="distributed"/>
  </si>
  <si>
    <t>金属（鍋・空き缶・石油ストーブ・自転車・スプレー缶）</t>
    <rPh sb="0" eb="2">
      <t>きんぞく</t>
    </rPh>
    <rPh sb="3" eb="4">
      <t>なべ</t>
    </rPh>
    <rPh sb="5" eb="6">
      <t>あ</t>
    </rPh>
    <rPh sb="7" eb="8">
      <t>かん</t>
    </rPh>
    <rPh sb="9" eb="11">
      <t>せきゆ</t>
    </rPh>
    <rPh sb="11" eb="15">
      <t>すとーぶ</t>
    </rPh>
    <rPh sb="16" eb="19">
      <t>じてんしゃ</t>
    </rPh>
    <rPh sb="20" eb="24">
      <t>すぷれー</t>
    </rPh>
    <rPh sb="24" eb="25">
      <t>かん</t>
    </rPh>
    <phoneticPr fontId="1" type="Hiragana" alignment="distributed"/>
  </si>
  <si>
    <t>かさ・ベビーカーなど</t>
    <rPh sb="3" eb="8">
      <t>べびーかー</t>
    </rPh>
    <phoneticPr fontId="1" type="Hiragana" alignment="distributed"/>
  </si>
  <si>
    <t>ひもでくくる</t>
    <phoneticPr fontId="1" type="Hiragana" alignment="distributed"/>
  </si>
  <si>
    <t>◎集める日の朝5時から8時までに出してください。</t>
    <rPh sb="1" eb="2">
      <t>あつ</t>
    </rPh>
    <rPh sb="4" eb="5">
      <t>ひ</t>
    </rPh>
    <rPh sb="6" eb="7">
      <t>あさ</t>
    </rPh>
    <rPh sb="8" eb="9">
      <t>じ</t>
    </rPh>
    <rPh sb="12" eb="13">
      <t>じ</t>
    </rPh>
    <rPh sb="16" eb="17">
      <t>だ</t>
    </rPh>
    <phoneticPr fontId="1" type="Hiragana" alignment="distributed"/>
  </si>
  <si>
    <r>
      <rPr>
        <sz val="11"/>
        <rFont val="BIZ UDPゴシック"/>
        <family val="3"/>
        <charset val="128"/>
      </rPr>
      <t>※</t>
    </r>
    <r>
      <rPr>
        <sz val="11"/>
        <color rgb="FFFF0000"/>
        <rFont val="BIZ UDPゴシック"/>
        <family val="3"/>
        <charset val="128"/>
      </rPr>
      <t>牛乳</t>
    </r>
    <r>
      <rPr>
        <sz val="11"/>
        <color theme="1"/>
        <rFont val="BIZ UDPゴシック"/>
        <family val="3"/>
        <charset val="128"/>
      </rPr>
      <t xml:space="preserve"> や</t>
    </r>
    <r>
      <rPr>
        <sz val="11"/>
        <color rgb="FFFF0000"/>
        <rFont val="BIZ UDPゴシック"/>
        <family val="3"/>
        <charset val="128"/>
      </rPr>
      <t>ジュース</t>
    </r>
    <r>
      <rPr>
        <sz val="11"/>
        <color theme="1"/>
        <rFont val="BIZ UDPゴシック"/>
        <family val="3"/>
        <charset val="128"/>
      </rPr>
      <t>が</t>
    </r>
    <rPh sb="1" eb="3">
      <t>ぎゅうにゅう</t>
    </rPh>
    <rPh sb="5" eb="9">
      <t>じゅーす</t>
    </rPh>
    <phoneticPr fontId="1" type="Hiragana" alignment="center"/>
  </si>
  <si>
    <t>マーク</t>
    <rPh sb="0" eb="3">
      <t>まーく</t>
    </rPh>
    <phoneticPr fontId="1" type="Hiragana" alignment="distributed"/>
  </si>
  <si>
    <t>①キャップ・ラベルをとる</t>
    <rPh sb="1" eb="5">
      <t>きゃっぷ</t>
    </rPh>
    <rPh sb="6" eb="9">
      <t>らべる</t>
    </rPh>
    <phoneticPr fontId="1" type="Hiragana" alignment="distributed"/>
  </si>
  <si>
    <r>
      <t xml:space="preserve">  </t>
    </r>
    <r>
      <rPr>
        <u/>
        <sz val="14"/>
        <rFont val="BIZ UDPゴシック"/>
        <family val="3"/>
        <charset val="128"/>
      </rPr>
      <t>プラスチック容器</t>
    </r>
    <rPh sb="2" eb="8">
      <t>ぷらすちっく</t>
    </rPh>
    <rPh sb="8" eb="10">
      <t>ようき</t>
    </rPh>
    <phoneticPr fontId="1" type="Hiragana" alignment="distributed"/>
  </si>
  <si>
    <t>入っていた紙パック</t>
    <rPh sb="0" eb="1">
      <t>はい</t>
    </rPh>
    <rPh sb="5" eb="6">
      <t>かみ</t>
    </rPh>
    <rPh sb="6" eb="9">
      <t>ぱっく</t>
    </rPh>
    <phoneticPr fontId="1" type="Hiragana" alignment="distributed"/>
  </si>
  <si>
    <r>
      <t>※スプレー缶は</t>
    </r>
    <r>
      <rPr>
        <sz val="12"/>
        <color rgb="FFFF0000"/>
        <rFont val="BIZ UDPゴシック"/>
        <family val="3"/>
        <charset val="128"/>
      </rPr>
      <t>穴をあける</t>
    </r>
    <rPh sb="1" eb="5">
      <t>すぷれー</t>
    </rPh>
    <rPh sb="5" eb="6">
      <t>かん</t>
    </rPh>
    <rPh sb="7" eb="8">
      <t>あな</t>
    </rPh>
    <phoneticPr fontId="1" type="Hiragana" alignment="distributed"/>
  </si>
  <si>
    <t>発泡スチロール</t>
    <rPh sb="0" eb="2">
      <t>はっぽう</t>
    </rPh>
    <rPh sb="2" eb="7">
      <t>すちろーる</t>
    </rPh>
    <phoneticPr fontId="1" type="Hiragana" alignment="distributed"/>
  </si>
  <si>
    <t>洗剤容器</t>
    <rPh sb="0" eb="2">
      <t>せんざい</t>
    </rPh>
    <rPh sb="2" eb="4">
      <t>ようき</t>
    </rPh>
    <phoneticPr fontId="1" type="Hiragana" alignment="distributed"/>
  </si>
  <si>
    <r>
      <rPr>
        <sz val="14"/>
        <color theme="1"/>
        <rFont val="BIZ UDPゴシック"/>
        <family val="3"/>
        <charset val="128"/>
      </rPr>
      <t>　</t>
    </r>
    <r>
      <rPr>
        <u/>
        <sz val="14"/>
        <color theme="1"/>
        <rFont val="BIZ UDPゴシック"/>
        <family val="3"/>
        <charset val="128"/>
      </rPr>
      <t>③つぶす</t>
    </r>
    <phoneticPr fontId="1" type="Hiragana" alignment="center"/>
  </si>
  <si>
    <r>
      <rPr>
        <sz val="14"/>
        <color theme="1"/>
        <rFont val="BIZ UDPゴシック"/>
        <family val="3"/>
        <charset val="128"/>
      </rPr>
      <t>　</t>
    </r>
    <r>
      <rPr>
        <u/>
        <sz val="14"/>
        <color theme="1"/>
        <rFont val="BIZ UDPゴシック"/>
        <family val="3"/>
        <charset val="128"/>
      </rPr>
      <t>②洗う</t>
    </r>
    <rPh sb="2" eb="3">
      <t>あら</t>
    </rPh>
    <phoneticPr fontId="1" type="Hiragana" alignment="center"/>
  </si>
  <si>
    <t>②ひらく・乾燥させる</t>
    <rPh sb="5" eb="7">
      <t>かんそう</t>
    </rPh>
    <phoneticPr fontId="1" type="Hiragana" alignment="center"/>
  </si>
  <si>
    <r>
      <t>びんは</t>
    </r>
    <r>
      <rPr>
        <sz val="13"/>
        <rFont val="BIZ UDPゴシック"/>
        <family val="3"/>
        <charset val="128"/>
      </rPr>
      <t>中を</t>
    </r>
    <r>
      <rPr>
        <sz val="13"/>
        <color rgb="FFFF0000"/>
        <rFont val="BIZ UDPゴシック"/>
        <family val="3"/>
        <charset val="128"/>
      </rPr>
      <t>洗って</t>
    </r>
    <rPh sb="3" eb="4">
      <t>なか</t>
    </rPh>
    <rPh sb="5" eb="6">
      <t>あら</t>
    </rPh>
    <phoneticPr fontId="1" type="Hiragana" alignment="distributed"/>
  </si>
  <si>
    <t>※ひもでくくる</t>
    <phoneticPr fontId="1" type="Hiragana" alignment="distributed"/>
  </si>
  <si>
    <r>
      <rPr>
        <sz val="14"/>
        <color theme="1"/>
        <rFont val="BIZ UDPゴシック"/>
        <family val="3"/>
        <charset val="128"/>
      </rPr>
      <t xml:space="preserve"> 　</t>
    </r>
    <r>
      <rPr>
        <u/>
        <sz val="14"/>
        <color theme="1"/>
        <rFont val="BIZ UDPゴシック"/>
        <family val="3"/>
        <charset val="128"/>
      </rPr>
      <t>ガラス・陶器</t>
    </r>
    <rPh sb="2" eb="5">
      <t>がらす</t>
    </rPh>
    <rPh sb="6" eb="8">
      <t>とうき</t>
    </rPh>
    <phoneticPr fontId="1" type="Hiragana" alignment="distributed"/>
  </si>
  <si>
    <t>電気製品</t>
    <rPh sb="0" eb="2">
      <t>でんき</t>
    </rPh>
    <rPh sb="2" eb="4">
      <t>せいひん</t>
    </rPh>
    <phoneticPr fontId="1" type="Hiragana" alignment="distributed"/>
  </si>
  <si>
    <t>※電気・電池を使うもの</t>
    <rPh sb="1" eb="3">
      <t>でんき</t>
    </rPh>
    <rPh sb="4" eb="6">
      <t>でんち</t>
    </rPh>
    <rPh sb="7" eb="8">
      <t>つか</t>
    </rPh>
    <phoneticPr fontId="1" type="Hiragana" alignment="distributed"/>
  </si>
  <si>
    <r>
      <rPr>
        <sz val="14"/>
        <color theme="1"/>
        <rFont val="BIZ UDPゴシック"/>
        <family val="3"/>
        <charset val="128"/>
      </rPr>
      <t xml:space="preserve">　 </t>
    </r>
    <r>
      <rPr>
        <u/>
        <sz val="14"/>
        <color theme="1"/>
        <rFont val="BIZ UDPゴシック"/>
        <family val="3"/>
        <charset val="128"/>
      </rPr>
      <t>ふとん・毛布・カーテン</t>
    </r>
    <rPh sb="6" eb="8">
      <t>もうふ</t>
    </rPh>
    <rPh sb="9" eb="13">
      <t>かーてん</t>
    </rPh>
    <phoneticPr fontId="1" type="Hiragana" alignment="distributed"/>
  </si>
  <si>
    <r>
      <t>紙・木の箸・</t>
    </r>
    <r>
      <rPr>
        <u/>
        <sz val="14"/>
        <rFont val="BIZ UDPゴシック"/>
        <family val="3"/>
        <charset val="128"/>
      </rPr>
      <t>ペン・葉</t>
    </r>
    <rPh sb="0" eb="1">
      <t>かみ</t>
    </rPh>
    <rPh sb="2" eb="3">
      <t>き</t>
    </rPh>
    <rPh sb="4" eb="5">
      <t>はし</t>
    </rPh>
    <rPh sb="6" eb="8">
      <t>ぺん</t>
    </rPh>
    <rPh sb="9" eb="10">
      <t>は</t>
    </rPh>
    <phoneticPr fontId="1" type="Hiragana" alignment="distributed"/>
  </si>
  <si>
    <t>　木（長さ：～30ｃｍまで）</t>
    <rPh sb="1" eb="2">
      <t>き</t>
    </rPh>
    <rPh sb="3" eb="4">
      <t>なが</t>
    </rPh>
    <phoneticPr fontId="1" type="Hiragana" alignment="distributed"/>
  </si>
  <si>
    <t>服・くつ・タオル</t>
    <rPh sb="0" eb="1">
      <t>ふく</t>
    </rPh>
    <rPh sb="5" eb="8">
      <t>たおる</t>
    </rPh>
    <phoneticPr fontId="1" type="Hiragana" alignment="distributed"/>
  </si>
  <si>
    <t>生ごみ（食べもの）</t>
    <rPh sb="0" eb="1">
      <t>なま</t>
    </rPh>
    <rPh sb="4" eb="5">
      <t>た</t>
    </rPh>
    <phoneticPr fontId="1" type="Hiragana" alignment="distributed"/>
  </si>
  <si>
    <r>
      <rPr>
        <sz val="14"/>
        <rFont val="BIZ UDPゴシック"/>
        <family val="3"/>
        <charset val="128"/>
      </rPr>
      <t>　</t>
    </r>
    <r>
      <rPr>
        <u/>
        <sz val="14"/>
        <rFont val="BIZ UDPゴシック"/>
        <family val="3"/>
        <charset val="128"/>
      </rPr>
      <t>チューブ容器</t>
    </r>
    <r>
      <rPr>
        <u/>
        <sz val="12"/>
        <rFont val="BIZ UDPゴシック"/>
        <family val="3"/>
        <charset val="128"/>
      </rPr>
      <t>（プラスチック）</t>
    </r>
    <rPh sb="1" eb="5">
      <t>ちゅーぶ</t>
    </rPh>
    <rPh sb="5" eb="7">
      <t>ようき</t>
    </rPh>
    <rPh sb="8" eb="14">
      <t>ぷらすちっく</t>
    </rPh>
    <phoneticPr fontId="1" type="Hiragana" alignment="distributed"/>
  </si>
  <si>
    <t>三木市の色の
ついていない袋</t>
    <rPh sb="0" eb="3">
      <t>みきし</t>
    </rPh>
    <rPh sb="4" eb="5">
      <t>いろ</t>
    </rPh>
    <rPh sb="13" eb="14">
      <t>ふくろ</t>
    </rPh>
    <phoneticPr fontId="1" type="Hiragana" alignment="distributed"/>
  </si>
  <si>
    <r>
      <rPr>
        <sz val="14"/>
        <color theme="1"/>
        <rFont val="BIZ UDPゴシック"/>
        <family val="3"/>
        <charset val="128"/>
      </rPr>
      <t>　</t>
    </r>
    <r>
      <rPr>
        <u/>
        <sz val="14"/>
        <color theme="1"/>
        <rFont val="BIZ UDPゴシック"/>
        <family val="3"/>
        <charset val="128"/>
      </rPr>
      <t>茶色のびん</t>
    </r>
    <rPh sb="1" eb="3">
      <t>ちゃいろ</t>
    </rPh>
    <phoneticPr fontId="1" type="Hiragana" alignment="distributed"/>
  </si>
  <si>
    <t>2026年４月現在</t>
    <rPh sb="4" eb="5">
      <t>ねん</t>
    </rPh>
    <rPh sb="6" eb="7">
      <t>がつ</t>
    </rPh>
    <rPh sb="7" eb="9">
      <t>げんざい</t>
    </rPh>
    <phoneticPr fontId="1" type="Hiragana" alignment="center"/>
  </si>
  <si>
    <t>※汚れているものは
　水で軽く洗う</t>
    <rPh sb="1" eb="2">
      <t>よご</t>
    </rPh>
    <rPh sb="11" eb="12">
      <t>みず</t>
    </rPh>
    <rPh sb="13" eb="14">
      <t>かる</t>
    </rPh>
    <rPh sb="15" eb="16">
      <t>あら</t>
    </rPh>
    <phoneticPr fontId="1" type="Hiragana" alignment="distributed"/>
  </si>
  <si>
    <r>
      <rPr>
        <sz val="14"/>
        <color theme="1"/>
        <rFont val="BIZ UDPゴシック"/>
        <family val="3"/>
        <charset val="128"/>
      </rPr>
      <t>　</t>
    </r>
    <r>
      <rPr>
        <u/>
        <sz val="14"/>
        <color theme="1"/>
        <rFont val="BIZ UDPゴシック"/>
        <family val="3"/>
        <charset val="128"/>
      </rPr>
      <t>③袋に入れる</t>
    </r>
    <rPh sb="2" eb="3">
      <t>ふくろ</t>
    </rPh>
    <rPh sb="4" eb="5">
      <t>い</t>
    </rPh>
    <phoneticPr fontId="1" type="Hiragana" alignment="distributed"/>
  </si>
  <si>
    <r>
      <t>　紙パックの</t>
    </r>
    <r>
      <rPr>
        <sz val="13"/>
        <color rgb="FFFF0000"/>
        <rFont val="BIZ UDPゴシック"/>
        <family val="3"/>
        <charset val="128"/>
      </rPr>
      <t>中が「白色」のもの</t>
    </r>
    <rPh sb="1" eb="2">
      <t>かみ</t>
    </rPh>
    <rPh sb="2" eb="5">
      <t>ぱっく</t>
    </rPh>
    <rPh sb="6" eb="7">
      <t>なか</t>
    </rPh>
    <rPh sb="9" eb="11">
      <t>しろいろ</t>
    </rPh>
    <phoneticPr fontId="1" type="Hiragana" alignment="distributed"/>
  </si>
  <si>
    <r>
      <t>　中が</t>
    </r>
    <r>
      <rPr>
        <sz val="12"/>
        <color rgb="FFFF0000"/>
        <rFont val="BIZ UDPゴシック"/>
        <family val="3"/>
        <charset val="128"/>
      </rPr>
      <t>「銀色」</t>
    </r>
    <r>
      <rPr>
        <sz val="12"/>
        <rFont val="BIZ UDPゴシック"/>
        <family val="3"/>
        <charset val="128"/>
      </rPr>
      <t>や</t>
    </r>
    <r>
      <rPr>
        <sz val="12"/>
        <color rgb="FFFF0000"/>
        <rFont val="BIZ UDPゴシック"/>
        <family val="3"/>
        <charset val="128"/>
      </rPr>
      <t>「茶色」</t>
    </r>
    <r>
      <rPr>
        <sz val="12"/>
        <rFont val="BIZ UDPゴシック"/>
        <family val="3"/>
        <charset val="128"/>
      </rPr>
      <t xml:space="preserve">の
</t>
    </r>
    <r>
      <rPr>
        <sz val="13"/>
        <rFont val="BIZ UDPゴシック"/>
        <family val="3"/>
        <charset val="128"/>
      </rPr>
      <t>　紙パックは</t>
    </r>
    <r>
      <rPr>
        <sz val="13"/>
        <color rgb="FFFF0000"/>
        <rFont val="BIZ UDPゴシック"/>
        <family val="3"/>
        <charset val="128"/>
      </rPr>
      <t>「可燃ごみ」</t>
    </r>
    <rPh sb="1" eb="2">
      <t>なか</t>
    </rPh>
    <rPh sb="4" eb="6">
      <t>ぎんいろ</t>
    </rPh>
    <rPh sb="9" eb="11">
      <t>ちゃいろ</t>
    </rPh>
    <rPh sb="15" eb="16">
      <t>かみ</t>
    </rPh>
    <rPh sb="16" eb="19">
      <t>ぱっく</t>
    </rPh>
    <rPh sb="21" eb="23">
      <t>かねん</t>
    </rPh>
    <phoneticPr fontId="1" type="Hiragana" alignment="distributed"/>
  </si>
  <si>
    <r>
      <t>木の家具・木</t>
    </r>
    <r>
      <rPr>
        <u/>
        <sz val="14"/>
        <rFont val="BIZ UDPゴシック"/>
        <family val="3"/>
        <charset val="128"/>
      </rPr>
      <t>（</t>
    </r>
    <r>
      <rPr>
        <u/>
        <sz val="14"/>
        <color rgb="FFFF0000"/>
        <rFont val="BIZ UDPゴシック"/>
        <family val="3"/>
        <charset val="128"/>
      </rPr>
      <t>長さ：30ｃｍ～1ｍまで</t>
    </r>
    <r>
      <rPr>
        <u/>
        <sz val="14"/>
        <rFont val="BIZ UDPゴシック"/>
        <family val="3"/>
        <charset val="128"/>
      </rPr>
      <t>）</t>
    </r>
    <rPh sb="0" eb="1">
      <t>き</t>
    </rPh>
    <rPh sb="2" eb="4">
      <t>かぐ</t>
    </rPh>
    <rPh sb="5" eb="6">
      <t>き</t>
    </rPh>
    <rPh sb="7" eb="8">
      <t>なが</t>
    </rPh>
    <phoneticPr fontId="1" type="Hiragana" alignment="distributed"/>
  </si>
  <si>
    <r>
      <t xml:space="preserve"> ※ケチャップ、ハンドクリーム、
    歯磨き粉など、洗えない</t>
    </r>
    <r>
      <rPr>
        <sz val="11"/>
        <rFont val="BIZ UDPゴシック"/>
        <family val="3"/>
        <charset val="128"/>
      </rPr>
      <t>容器</t>
    </r>
    <rPh sb="2" eb="7">
      <t>けちゃっぷ</t>
    </rPh>
    <rPh sb="8" eb="15">
      <t>はんどくりーむ</t>
    </rPh>
    <rPh sb="21" eb="23">
      <t>はみが</t>
    </rPh>
    <rPh sb="24" eb="25">
      <t>こ</t>
    </rPh>
    <rPh sb="28" eb="29">
      <t>あら</t>
    </rPh>
    <rPh sb="32" eb="34">
      <t>ようき</t>
    </rPh>
    <phoneticPr fontId="1" type="Hiragana" alignment="distributed"/>
  </si>
  <si>
    <r>
      <t xml:space="preserve"> ※</t>
    </r>
    <r>
      <rPr>
        <sz val="11"/>
        <color rgb="FFFF0000"/>
        <rFont val="BIZ UDPゴシック"/>
        <family val="3"/>
        <charset val="128"/>
      </rPr>
      <t>キャップとラベル</t>
    </r>
    <r>
      <rPr>
        <sz val="11"/>
        <rFont val="BIZ UDPゴシック"/>
        <family val="3"/>
        <charset val="128"/>
      </rPr>
      <t xml:space="preserve">は
    </t>
    </r>
    <r>
      <rPr>
        <sz val="11"/>
        <color rgb="FFFF0000"/>
        <rFont val="BIZ UDPゴシック"/>
        <family val="3"/>
        <charset val="128"/>
      </rPr>
      <t>プラスチック</t>
    </r>
    <r>
      <rPr>
        <sz val="11"/>
        <rFont val="BIZ UDPゴシック"/>
        <family val="3"/>
        <charset val="128"/>
      </rPr>
      <t>ごみ</t>
    </r>
    <rPh sb="2" eb="6">
      <t>きゃっぷ</t>
    </rPh>
    <rPh sb="7" eb="10">
      <t>らべる</t>
    </rPh>
    <rPh sb="16" eb="22">
      <t>ぷらすちっく</t>
    </rPh>
    <phoneticPr fontId="1" type="Hiragana" alignment="distributed"/>
  </si>
  <si>
    <t xml:space="preserve"> 　入っていたびん</t>
    <rPh sb="2" eb="3">
      <t>はい</t>
    </rPh>
    <phoneticPr fontId="1" type="Hiragana" alignment="distributed"/>
  </si>
  <si>
    <r>
      <rPr>
        <sz val="13"/>
        <rFont val="BIZ UDPゴシック"/>
        <family val="3"/>
        <charset val="128"/>
      </rPr>
      <t>◎1日（1回）に出せるのは3袋までです。   ◎</t>
    </r>
    <r>
      <rPr>
        <u/>
        <sz val="13"/>
        <color rgb="FFFF0000"/>
        <rFont val="BIZ UDPゴシック"/>
        <family val="3"/>
        <charset val="128"/>
      </rPr>
      <t>油や調味料</t>
    </r>
    <r>
      <rPr>
        <sz val="13"/>
        <color rgb="FFFF0000"/>
        <rFont val="BIZ UDPゴシック"/>
        <family val="3"/>
        <charset val="128"/>
      </rPr>
      <t>などの</t>
    </r>
    <r>
      <rPr>
        <u val="double"/>
        <sz val="13"/>
        <color rgb="FFFF0000"/>
        <rFont val="BIZ UDPゴシック"/>
        <family val="3"/>
        <charset val="128"/>
      </rPr>
      <t>液体は出せません</t>
    </r>
    <r>
      <rPr>
        <sz val="13"/>
        <color rgb="FFFF0000"/>
        <rFont val="BIZ UDPゴシック"/>
        <family val="3"/>
        <charset val="128"/>
      </rPr>
      <t>。</t>
    </r>
    <rPh sb="2" eb="3">
      <t>にち</t>
    </rPh>
    <rPh sb="5" eb="6">
      <t>かい</t>
    </rPh>
    <rPh sb="8" eb="9">
      <t>だ</t>
    </rPh>
    <rPh sb="14" eb="15">
      <t>ふくろ</t>
    </rPh>
    <rPh sb="24" eb="25">
      <t>あぶら</t>
    </rPh>
    <rPh sb="26" eb="29">
      <t>ちょうみりょう</t>
    </rPh>
    <rPh sb="32" eb="34">
      <t>えきたい</t>
    </rPh>
    <rPh sb="35" eb="36">
      <t>だ</t>
    </rPh>
    <phoneticPr fontId="1" type="Hiragana" alignment="distributed"/>
  </si>
  <si>
    <t>◎ごみの「種類」を守ってください。   ◎決まった「出し方（袋）」で出してください。</t>
    <rPh sb="5" eb="7">
      <t>しゅるい</t>
    </rPh>
    <rPh sb="9" eb="10">
      <t>まも</t>
    </rPh>
    <rPh sb="21" eb="22">
      <t>き</t>
    </rPh>
    <rPh sb="26" eb="27">
      <t>だ</t>
    </rPh>
    <rPh sb="28" eb="29">
      <t>かた</t>
    </rPh>
    <rPh sb="30" eb="31">
      <t>ふくろ</t>
    </rPh>
    <rPh sb="34" eb="35">
      <t>だ</t>
    </rPh>
    <phoneticPr fontId="1" type="Hiragana" alignment="distributed"/>
  </si>
  <si>
    <r>
      <t>　</t>
    </r>
    <r>
      <rPr>
        <sz val="12"/>
        <color theme="1"/>
        <rFont val="BIZ UDPゴシック"/>
        <family val="3"/>
        <charset val="128"/>
      </rPr>
      <t>ごみの</t>
    </r>
    <r>
      <rPr>
        <sz val="13"/>
        <color theme="1"/>
        <rFont val="BIZ UDPゴシック"/>
        <family val="3"/>
        <charset val="128"/>
      </rPr>
      <t>「分け方」</t>
    </r>
    <r>
      <rPr>
        <sz val="12"/>
        <color theme="1"/>
        <rFont val="BIZ UDPゴシック"/>
        <family val="3"/>
        <charset val="128"/>
      </rPr>
      <t>か</t>
    </r>
    <r>
      <rPr>
        <sz val="13"/>
        <color theme="1"/>
        <rFont val="BIZ UDPゴシック"/>
        <family val="3"/>
        <charset val="128"/>
      </rPr>
      <t>「集める日」</t>
    </r>
    <r>
      <rPr>
        <sz val="12"/>
        <color theme="1"/>
        <rFont val="BIZ UDPゴシック"/>
        <family val="3"/>
        <charset val="128"/>
      </rPr>
      <t>が間違っています。</t>
    </r>
    <rPh sb="5" eb="6">
      <t>わ</t>
    </rPh>
    <rPh sb="7" eb="8">
      <t>かた</t>
    </rPh>
    <rPh sb="11" eb="12">
      <t>あつ</t>
    </rPh>
    <rPh sb="14" eb="15">
      <t>ひ</t>
    </rPh>
    <rPh sb="17" eb="19">
      <t>まちが</t>
    </rPh>
    <phoneticPr fontId="1" type="Hiragana" alignment="distributed"/>
  </si>
  <si>
    <r>
      <t>★</t>
    </r>
    <r>
      <rPr>
        <sz val="13"/>
        <color rgb="FF0070C0"/>
        <rFont val="BIZ UDPゴシック"/>
        <family val="3"/>
        <charset val="128"/>
      </rPr>
      <t>テレビ・冷蔵庫・冷凍庫・洗濯機・エアコン・衣類乾燥機は、電気店に渡します。
　</t>
    </r>
    <r>
      <rPr>
        <sz val="13"/>
        <rFont val="BIZ UDPゴシック"/>
        <family val="3"/>
        <charset val="128"/>
      </rPr>
      <t>お金が</t>
    </r>
    <r>
      <rPr>
        <sz val="13"/>
        <color theme="1"/>
        <rFont val="BIZ UDPゴシック"/>
        <family val="3"/>
        <charset val="128"/>
      </rPr>
      <t>必要です。</t>
    </r>
    <rPh sb="1" eb="4">
      <t>てれび</t>
    </rPh>
    <rPh sb="5" eb="8">
      <t>れいぞうこ</t>
    </rPh>
    <rPh sb="9" eb="12">
      <t>れいとうこ</t>
    </rPh>
    <rPh sb="13" eb="16">
      <t>せんたくき</t>
    </rPh>
    <rPh sb="17" eb="21">
      <t>えあこん</t>
    </rPh>
    <rPh sb="22" eb="27">
      <t>いるいかんそうき</t>
    </rPh>
    <rPh sb="29" eb="31">
      <t>でんき</t>
    </rPh>
    <rPh sb="31" eb="32">
      <t>てん</t>
    </rPh>
    <rPh sb="33" eb="34">
      <t>わた</t>
    </rPh>
    <rPh sb="41" eb="42">
      <t>かね</t>
    </rPh>
    <rPh sb="43" eb="45">
      <t>ひつよう</t>
    </rPh>
    <phoneticPr fontId="1" type="Hiragana" alignment="distributed"/>
  </si>
  <si>
    <t>★モバイルバッテリーや充電式電池は、清掃センター、市役所、吉川支所、市立公民館へ
　持って行ってください。</t>
    <rPh sb="1" eb="10">
      <t>もばいるばってりー</t>
    </rPh>
    <rPh sb="11" eb="16">
      <t>じゅうでんしきでんち</t>
    </rPh>
    <rPh sb="18" eb="20">
      <t>せいそう</t>
    </rPh>
    <rPh sb="20" eb="24">
      <t>せんたー</t>
    </rPh>
    <rPh sb="25" eb="28">
      <t>しやくしょ</t>
    </rPh>
    <rPh sb="29" eb="31">
      <t>よかわ</t>
    </rPh>
    <rPh sb="31" eb="33">
      <t>ししょ</t>
    </rPh>
    <rPh sb="34" eb="39">
      <t>しりつこうみんかん</t>
    </rPh>
    <rPh sb="42" eb="43">
      <t>も</t>
    </rPh>
    <rPh sb="45" eb="46">
      <t>い</t>
    </rPh>
    <phoneticPr fontId="1" type="Hiragana" alignment="distributed"/>
  </si>
  <si>
    <t xml:space="preserve"> 【お願い】</t>
    <rPh sb="3" eb="4">
      <t>ねが</t>
    </rPh>
    <phoneticPr fontId="1" type="Hiragana" alignment="distributed"/>
  </si>
  <si>
    <t xml:space="preserve"> マークが
 なくても
 プラスチック
 製品なら
 大丈夫です</t>
    <rPh sb="13" eb="19">
      <t>ぷらすちっく</t>
    </rPh>
    <rPh sb="21" eb="23">
      <t>せいひん</t>
    </rPh>
    <rPh sb="27" eb="30">
      <t>だいじょうぶ</t>
    </rPh>
    <phoneticPr fontId="1" type="Hiragana" alignment="distributed"/>
  </si>
  <si>
    <t xml:space="preserve"> プラマーク</t>
    <rPh sb="1" eb="6">
      <t>ぷらまーく</t>
    </rPh>
    <phoneticPr fontId="1" type="Hiragana" alignment="distributed"/>
  </si>
  <si>
    <t>　　 ペットボトル</t>
    <rPh sb="3" eb="9">
      <t>ぺっとぼとる</t>
    </rPh>
    <phoneticPr fontId="1" type="Hiragana" alignment="distributed"/>
  </si>
  <si>
    <r>
      <rPr>
        <sz val="14"/>
        <color theme="1"/>
        <rFont val="BIZ UDPゴシック"/>
        <family val="3"/>
        <charset val="128"/>
      </rPr>
      <t>　</t>
    </r>
    <r>
      <rPr>
        <u/>
        <sz val="14"/>
        <color theme="1"/>
        <rFont val="BIZ UDPゴシック"/>
        <family val="3"/>
        <charset val="128"/>
      </rPr>
      <t>乾電池・蛍光灯</t>
    </r>
    <rPh sb="1" eb="4">
      <t>かんでんち</t>
    </rPh>
    <rPh sb="5" eb="8">
      <t>けいこうとう</t>
    </rPh>
    <phoneticPr fontId="1" type="Hiragana" alignment="distributed"/>
  </si>
  <si>
    <t>三木市のごみの分け方　（やさしい日本語）</t>
    <rPh sb="0" eb="3">
      <t>みきし</t>
    </rPh>
    <rPh sb="7" eb="8">
      <t>わ</t>
    </rPh>
    <rPh sb="9" eb="10">
      <t>かた</t>
    </rPh>
    <rPh sb="16" eb="19">
      <t>にほんご</t>
    </rPh>
    <phoneticPr fontId="50" type="Hiragana" alignment="distributed"/>
  </si>
  <si>
    <t>ステーション番号を入れてください→</t>
    <rPh sb="0" eb="6">
      <t>すてーしょん</t>
    </rPh>
    <rPh sb="6" eb="8">
      <t>ばんごう</t>
    </rPh>
    <rPh sb="9" eb="10">
      <t>い</t>
    </rPh>
    <phoneticPr fontId="1" type="Hiragana" alignment="distributed"/>
  </si>
  <si>
    <t>かねん１</t>
    <phoneticPr fontId="1"/>
  </si>
  <si>
    <t>かねん２</t>
    <phoneticPr fontId="1"/>
  </si>
  <si>
    <t>あら１</t>
    <phoneticPr fontId="1"/>
  </si>
  <si>
    <t>あら２</t>
    <phoneticPr fontId="1"/>
  </si>
  <si>
    <t>埋立１</t>
    <rPh sb="0" eb="2">
      <t>ウメタテ</t>
    </rPh>
    <phoneticPr fontId="1"/>
  </si>
  <si>
    <t>埋立２</t>
    <rPh sb="0" eb="2">
      <t>ウメタテ</t>
    </rPh>
    <phoneticPr fontId="1"/>
  </si>
  <si>
    <t>プラ１</t>
    <phoneticPr fontId="1"/>
  </si>
  <si>
    <t>PET１</t>
    <phoneticPr fontId="1"/>
  </si>
  <si>
    <t>PET２</t>
    <phoneticPr fontId="1"/>
  </si>
  <si>
    <t>古紙１</t>
    <rPh sb="0" eb="2">
      <t>コシ</t>
    </rPh>
    <phoneticPr fontId="1"/>
  </si>
  <si>
    <t>古紙２</t>
    <rPh sb="0" eb="2">
      <t>コシ</t>
    </rPh>
    <phoneticPr fontId="1"/>
  </si>
  <si>
    <t>あきびん１</t>
    <phoneticPr fontId="1"/>
  </si>
  <si>
    <t>あきびん２</t>
    <phoneticPr fontId="1"/>
  </si>
  <si>
    <t>君が峰</t>
  </si>
  <si>
    <t>きみがみね</t>
    <phoneticPr fontId="1"/>
  </si>
  <si>
    <t>げつ</t>
    <phoneticPr fontId="1"/>
  </si>
  <si>
    <t>もく</t>
    <phoneticPr fontId="1"/>
  </si>
  <si>
    <t>きん</t>
    <phoneticPr fontId="1"/>
  </si>
  <si>
    <t>すい</t>
    <phoneticPr fontId="1"/>
  </si>
  <si>
    <t>か</t>
    <phoneticPr fontId="1"/>
  </si>
  <si>
    <t>大塚</t>
  </si>
  <si>
    <t>おおつか</t>
    <phoneticPr fontId="1"/>
  </si>
  <si>
    <t>大塚県住</t>
  </si>
  <si>
    <t>おおつかけんじゅう</t>
    <phoneticPr fontId="1"/>
  </si>
  <si>
    <t>芝町</t>
  </si>
  <si>
    <t>しばまち</t>
    <phoneticPr fontId="1"/>
  </si>
  <si>
    <t>平山</t>
  </si>
  <si>
    <t>ひらやま</t>
    <phoneticPr fontId="1"/>
  </si>
  <si>
    <t>大手</t>
  </si>
  <si>
    <t>おおて</t>
    <phoneticPr fontId="1"/>
  </si>
  <si>
    <t>東條町</t>
    <rPh sb="0" eb="1">
      <t>ヒガシ</t>
    </rPh>
    <rPh sb="1" eb="2">
      <t>ジョウ</t>
    </rPh>
    <rPh sb="2" eb="3">
      <t>マチ</t>
    </rPh>
    <phoneticPr fontId="61"/>
  </si>
  <si>
    <t>とうじょうまち</t>
    <phoneticPr fontId="1"/>
  </si>
  <si>
    <t>滑原</t>
  </si>
  <si>
    <t>なめら</t>
    <phoneticPr fontId="1"/>
  </si>
  <si>
    <t>新町</t>
  </si>
  <si>
    <t>しんまち</t>
    <phoneticPr fontId="1"/>
  </si>
  <si>
    <t>上町</t>
  </si>
  <si>
    <t>かんまち</t>
    <phoneticPr fontId="1"/>
  </si>
  <si>
    <t>大宮</t>
  </si>
  <si>
    <t>おおみや</t>
    <phoneticPr fontId="1"/>
  </si>
  <si>
    <t>明石町</t>
  </si>
  <si>
    <t>あかしまち</t>
    <phoneticPr fontId="1"/>
  </si>
  <si>
    <t>宮前</t>
  </si>
  <si>
    <t>みやまえ</t>
    <phoneticPr fontId="1"/>
  </si>
  <si>
    <t>大日</t>
  </si>
  <si>
    <t>だいにち</t>
    <phoneticPr fontId="1"/>
  </si>
  <si>
    <t>杣宮</t>
  </si>
  <si>
    <t>そまみや</t>
    <phoneticPr fontId="1"/>
  </si>
  <si>
    <t>清水</t>
  </si>
  <si>
    <t>しみず</t>
    <phoneticPr fontId="1"/>
  </si>
  <si>
    <t>中町</t>
  </si>
  <si>
    <t>なかまち</t>
    <phoneticPr fontId="1"/>
  </si>
  <si>
    <t>丸一</t>
  </si>
  <si>
    <t>まるいち</t>
    <phoneticPr fontId="1"/>
  </si>
  <si>
    <t>下町</t>
  </si>
  <si>
    <t>しもまち</t>
    <phoneticPr fontId="1"/>
  </si>
  <si>
    <t>前田</t>
  </si>
  <si>
    <t>まえだ</t>
    <phoneticPr fontId="1"/>
  </si>
  <si>
    <t>栄町</t>
  </si>
  <si>
    <t>さかえまち</t>
    <phoneticPr fontId="1"/>
  </si>
  <si>
    <t>新宿</t>
  </si>
  <si>
    <t>しんじゅく</t>
    <phoneticPr fontId="1"/>
  </si>
  <si>
    <t>末広</t>
  </si>
  <si>
    <t>すえひろ</t>
    <phoneticPr fontId="1"/>
  </si>
  <si>
    <t>神明</t>
  </si>
  <si>
    <t>しんめい</t>
    <phoneticPr fontId="1"/>
  </si>
  <si>
    <t>大開</t>
  </si>
  <si>
    <t>だいかい</t>
    <phoneticPr fontId="1"/>
  </si>
  <si>
    <t>宿原</t>
  </si>
  <si>
    <t>しゅくはら</t>
    <phoneticPr fontId="1"/>
  </si>
  <si>
    <t>与呂木</t>
  </si>
  <si>
    <t>よろき</t>
    <phoneticPr fontId="1"/>
  </si>
  <si>
    <t>与呂木青葉台</t>
    <rPh sb="0" eb="3">
      <t>ヨロキ</t>
    </rPh>
    <phoneticPr fontId="1"/>
  </si>
  <si>
    <t>平井</t>
  </si>
  <si>
    <t>ひらい</t>
    <phoneticPr fontId="1"/>
  </si>
  <si>
    <t>久留美</t>
  </si>
  <si>
    <t>くるみ</t>
    <phoneticPr fontId="1"/>
  </si>
  <si>
    <t>岩宮</t>
  </si>
  <si>
    <t>いわみや</t>
    <phoneticPr fontId="1"/>
  </si>
  <si>
    <t>跡部</t>
  </si>
  <si>
    <t>あとべ</t>
    <phoneticPr fontId="1"/>
  </si>
  <si>
    <t>跡部市住</t>
    <rPh sb="2" eb="3">
      <t>シ</t>
    </rPh>
    <rPh sb="3" eb="4">
      <t>ジュウ</t>
    </rPh>
    <phoneticPr fontId="63"/>
  </si>
  <si>
    <t>あとべしじゅう</t>
    <phoneticPr fontId="1"/>
  </si>
  <si>
    <t>加佐東</t>
  </si>
  <si>
    <t>かさひがし</t>
    <phoneticPr fontId="1"/>
  </si>
  <si>
    <t>加佐西</t>
  </si>
  <si>
    <t>かさにし</t>
    <phoneticPr fontId="1"/>
  </si>
  <si>
    <t>ローレルハイツ三木</t>
    <phoneticPr fontId="1"/>
  </si>
  <si>
    <t>ろーれるはいつみき</t>
    <phoneticPr fontId="1"/>
  </si>
  <si>
    <t>加佐育英ハイツ</t>
    <rPh sb="0" eb="2">
      <t>カサ</t>
    </rPh>
    <rPh sb="2" eb="4">
      <t>イクエイ</t>
    </rPh>
    <phoneticPr fontId="62"/>
  </si>
  <si>
    <t>かさいくえいはいつ</t>
    <phoneticPr fontId="1"/>
  </si>
  <si>
    <t>平田</t>
  </si>
  <si>
    <t>ひらた</t>
    <phoneticPr fontId="1"/>
  </si>
  <si>
    <t>大村</t>
  </si>
  <si>
    <t>おおむら</t>
    <phoneticPr fontId="1"/>
  </si>
  <si>
    <t>鳥町</t>
    <rPh sb="0" eb="2">
      <t>トリマチ</t>
    </rPh>
    <phoneticPr fontId="62"/>
  </si>
  <si>
    <t>とりまち</t>
    <phoneticPr fontId="1"/>
  </si>
  <si>
    <t>向陽園</t>
    <rPh sb="0" eb="1">
      <t>ム</t>
    </rPh>
    <rPh sb="1" eb="2">
      <t>コウヨウ</t>
    </rPh>
    <rPh sb="2" eb="3">
      <t>エン</t>
    </rPh>
    <phoneticPr fontId="62"/>
  </si>
  <si>
    <t>こうようえん</t>
    <phoneticPr fontId="1"/>
  </si>
  <si>
    <t>えびす</t>
  </si>
  <si>
    <t>えびす</t>
    <phoneticPr fontId="1"/>
  </si>
  <si>
    <t>宿原松が丘</t>
    <rPh sb="0" eb="1">
      <t>ヤド</t>
    </rPh>
    <rPh sb="1" eb="2">
      <t>ハラ</t>
    </rPh>
    <phoneticPr fontId="62"/>
  </si>
  <si>
    <t>しゅくはらまつがおか</t>
    <phoneticPr fontId="1"/>
  </si>
  <si>
    <t>城山</t>
    <rPh sb="0" eb="2">
      <t>シロヤマ</t>
    </rPh>
    <phoneticPr fontId="61"/>
  </si>
  <si>
    <t>しろやま</t>
    <phoneticPr fontId="1"/>
  </si>
  <si>
    <t>新広陽</t>
  </si>
  <si>
    <t>しんこうよう</t>
    <phoneticPr fontId="1"/>
  </si>
  <si>
    <t>小林桜ヶ丘</t>
    <phoneticPr fontId="1"/>
  </si>
  <si>
    <t>こばやしさくらがおか</t>
    <phoneticPr fontId="1"/>
  </si>
  <si>
    <t>ローレルハイツ北神戸</t>
    <phoneticPr fontId="1"/>
  </si>
  <si>
    <t>小林</t>
  </si>
  <si>
    <t>ど</t>
    <phoneticPr fontId="1"/>
  </si>
  <si>
    <t>広野</t>
    <rPh sb="0" eb="2">
      <t>ヒロノ</t>
    </rPh>
    <phoneticPr fontId="61"/>
  </si>
  <si>
    <t>ひろの</t>
    <phoneticPr fontId="1"/>
  </si>
  <si>
    <t>高木</t>
  </si>
  <si>
    <t>たかぎ</t>
    <phoneticPr fontId="1"/>
  </si>
  <si>
    <t>高木県住</t>
  </si>
  <si>
    <t>たかぎけんじゅう</t>
    <phoneticPr fontId="1"/>
  </si>
  <si>
    <t>東這田</t>
  </si>
  <si>
    <t>ひがしほうだ</t>
    <phoneticPr fontId="1"/>
  </si>
  <si>
    <t>西這田北</t>
  </si>
  <si>
    <t>にしほうだきた</t>
    <phoneticPr fontId="1"/>
  </si>
  <si>
    <t>西這田南</t>
  </si>
  <si>
    <t>にしほうだみなみ</t>
    <phoneticPr fontId="1"/>
  </si>
  <si>
    <t>花尻</t>
  </si>
  <si>
    <t>はなじり</t>
    <phoneticPr fontId="1"/>
  </si>
  <si>
    <t>石野</t>
  </si>
  <si>
    <t>いしの</t>
    <phoneticPr fontId="1"/>
  </si>
  <si>
    <t>下石野</t>
  </si>
  <si>
    <t>しもいしの</t>
    <phoneticPr fontId="1"/>
  </si>
  <si>
    <t>正法寺</t>
  </si>
  <si>
    <t>しょうぼうじ</t>
    <phoneticPr fontId="1"/>
  </si>
  <si>
    <t>和田</t>
  </si>
  <si>
    <t>わだ</t>
    <phoneticPr fontId="1"/>
  </si>
  <si>
    <t>近藤</t>
  </si>
  <si>
    <t>こんどう</t>
    <phoneticPr fontId="1"/>
  </si>
  <si>
    <t>相野</t>
  </si>
  <si>
    <t>あいの</t>
    <phoneticPr fontId="1"/>
  </si>
  <si>
    <t>興治</t>
  </si>
  <si>
    <t>おきはる</t>
    <phoneticPr fontId="1"/>
  </si>
  <si>
    <t>大山</t>
  </si>
  <si>
    <t>おおやま</t>
    <phoneticPr fontId="1"/>
  </si>
  <si>
    <t>巴</t>
  </si>
  <si>
    <t>ともえ</t>
    <phoneticPr fontId="1"/>
  </si>
  <si>
    <t>朝日ケ丘</t>
  </si>
  <si>
    <t>あさひがおか</t>
    <phoneticPr fontId="1"/>
  </si>
  <si>
    <t>朝日ケ丘南</t>
  </si>
  <si>
    <t>あさひがおかみなみ</t>
    <phoneticPr fontId="1"/>
  </si>
  <si>
    <t>戸田</t>
  </si>
  <si>
    <t>とだ</t>
    <phoneticPr fontId="1"/>
  </si>
  <si>
    <t>三津田</t>
  </si>
  <si>
    <t>みつだ</t>
    <phoneticPr fontId="1"/>
  </si>
  <si>
    <t>御坂</t>
  </si>
  <si>
    <t>みさか</t>
    <phoneticPr fontId="1"/>
  </si>
  <si>
    <t>大谷</t>
  </si>
  <si>
    <t>おおたに</t>
    <phoneticPr fontId="1"/>
  </si>
  <si>
    <t>井上</t>
  </si>
  <si>
    <t>いのうえ</t>
    <phoneticPr fontId="1"/>
  </si>
  <si>
    <t>志染中</t>
  </si>
  <si>
    <t>しじみなか</t>
    <phoneticPr fontId="1"/>
  </si>
  <si>
    <t>安福田</t>
  </si>
  <si>
    <t>あぶた</t>
    <phoneticPr fontId="1"/>
  </si>
  <si>
    <t>窟屋</t>
  </si>
  <si>
    <t>いわや</t>
    <phoneticPr fontId="1"/>
  </si>
  <si>
    <t>高男寺</t>
  </si>
  <si>
    <t>こうなんじ</t>
    <phoneticPr fontId="1"/>
  </si>
  <si>
    <t>細目</t>
  </si>
  <si>
    <t>四合谷</t>
  </si>
  <si>
    <t>東吉田</t>
  </si>
  <si>
    <t>ひがしよしだ</t>
    <phoneticPr fontId="1"/>
  </si>
  <si>
    <t>吉田</t>
  </si>
  <si>
    <t>よしだ</t>
    <phoneticPr fontId="1"/>
  </si>
  <si>
    <t>大二谷</t>
  </si>
  <si>
    <t>おおふただに</t>
    <phoneticPr fontId="1"/>
  </si>
  <si>
    <t>小二谷</t>
  </si>
  <si>
    <t>こふただに</t>
    <phoneticPr fontId="1"/>
  </si>
  <si>
    <t>入野</t>
  </si>
  <si>
    <t>いりの</t>
    <phoneticPr fontId="1"/>
  </si>
  <si>
    <t>上南</t>
  </si>
  <si>
    <t>荻谷</t>
  </si>
  <si>
    <t>下南</t>
  </si>
  <si>
    <t>原坂</t>
  </si>
  <si>
    <t>上芝原</t>
  </si>
  <si>
    <t>鍛冶</t>
  </si>
  <si>
    <t>下芝原</t>
  </si>
  <si>
    <t>谷口</t>
  </si>
  <si>
    <t>増田</t>
  </si>
  <si>
    <t>大柿</t>
  </si>
  <si>
    <t>佐野</t>
  </si>
  <si>
    <t>金屋</t>
  </si>
  <si>
    <t>桃津</t>
  </si>
  <si>
    <t>高篠</t>
  </si>
  <si>
    <t>高畑</t>
  </si>
  <si>
    <t>脇川</t>
  </si>
  <si>
    <t>草加野</t>
  </si>
  <si>
    <t>細川中上</t>
  </si>
  <si>
    <t>細川中</t>
  </si>
  <si>
    <t>西</t>
  </si>
  <si>
    <t>久次</t>
  </si>
  <si>
    <t>ひさつぎ</t>
    <phoneticPr fontId="1"/>
  </si>
  <si>
    <t>里脇</t>
  </si>
  <si>
    <t>さとわき</t>
    <phoneticPr fontId="1"/>
  </si>
  <si>
    <t>槇</t>
    <rPh sb="0" eb="1">
      <t>マキ</t>
    </rPh>
    <phoneticPr fontId="61"/>
  </si>
  <si>
    <t>まき</t>
    <phoneticPr fontId="1"/>
  </si>
  <si>
    <t>大島</t>
  </si>
  <si>
    <t>おおしま</t>
    <phoneticPr fontId="1"/>
  </si>
  <si>
    <t>笹原</t>
  </si>
  <si>
    <t>ささはら</t>
    <phoneticPr fontId="1"/>
  </si>
  <si>
    <t>殿畑</t>
  </si>
  <si>
    <t>とのはた</t>
    <phoneticPr fontId="1"/>
  </si>
  <si>
    <t>南畑</t>
  </si>
  <si>
    <t>みなみはた</t>
    <phoneticPr fontId="1"/>
  </si>
  <si>
    <t>保木</t>
  </si>
  <si>
    <t>桾原</t>
  </si>
  <si>
    <t>くぬぎはら</t>
    <phoneticPr fontId="1"/>
  </si>
  <si>
    <t>東</t>
  </si>
  <si>
    <t>ひがし</t>
    <phoneticPr fontId="1"/>
  </si>
  <si>
    <t>馬場</t>
  </si>
  <si>
    <t>ばば</t>
    <phoneticPr fontId="1"/>
  </si>
  <si>
    <t>蓮花寺</t>
  </si>
  <si>
    <t>れんげじ</t>
    <phoneticPr fontId="1"/>
  </si>
  <si>
    <t>東中</t>
  </si>
  <si>
    <t>ひがしなか</t>
    <phoneticPr fontId="1"/>
  </si>
  <si>
    <t>西中</t>
  </si>
  <si>
    <t>にしなか</t>
    <phoneticPr fontId="1"/>
  </si>
  <si>
    <t>桃坂</t>
  </si>
  <si>
    <t>ももさか</t>
    <phoneticPr fontId="1"/>
  </si>
  <si>
    <t>緑が丘町東１丁目</t>
    <rPh sb="3" eb="4">
      <t>マチ</t>
    </rPh>
    <rPh sb="6" eb="8">
      <t>チョウメ</t>
    </rPh>
    <phoneticPr fontId="1"/>
  </si>
  <si>
    <t>緑が丘町東２丁目</t>
    <phoneticPr fontId="1"/>
  </si>
  <si>
    <t>緑が丘町東３丁目</t>
    <phoneticPr fontId="1"/>
  </si>
  <si>
    <t>緑が丘町東４丁目</t>
    <phoneticPr fontId="1"/>
  </si>
  <si>
    <t>緑が丘町中１丁目</t>
    <phoneticPr fontId="1"/>
  </si>
  <si>
    <t>緑が丘町中２丁目</t>
    <phoneticPr fontId="1"/>
  </si>
  <si>
    <t>緑が丘町中３丁目</t>
    <phoneticPr fontId="1"/>
  </si>
  <si>
    <t>緑が丘町西１丁目</t>
    <phoneticPr fontId="1"/>
  </si>
  <si>
    <t>緑が丘町西２丁目</t>
    <phoneticPr fontId="1"/>
  </si>
  <si>
    <t>緑が丘町西３丁目</t>
    <phoneticPr fontId="1"/>
  </si>
  <si>
    <t>緑が丘町西４丁目</t>
    <phoneticPr fontId="1"/>
  </si>
  <si>
    <t>緑が丘町西５丁目</t>
    <rPh sb="3" eb="4">
      <t>マチ</t>
    </rPh>
    <phoneticPr fontId="1"/>
  </si>
  <si>
    <t>緑が丘町本町</t>
    <rPh sb="3" eb="4">
      <t>マチ</t>
    </rPh>
    <phoneticPr fontId="1"/>
  </si>
  <si>
    <t>ひがしじゆうがおか１ちょうめ</t>
    <phoneticPr fontId="1"/>
  </si>
  <si>
    <t>あかねが丘</t>
  </si>
  <si>
    <t>あかねがおか</t>
    <phoneticPr fontId="1"/>
  </si>
  <si>
    <t>中自由が丘２丁目</t>
    <rPh sb="0" eb="5">
      <t>ナカジユウガオカ</t>
    </rPh>
    <phoneticPr fontId="61"/>
  </si>
  <si>
    <t>なかじゆうがおか２ちょうめ</t>
    <phoneticPr fontId="1"/>
  </si>
  <si>
    <t>白菊</t>
  </si>
  <si>
    <t>しらぎく</t>
    <phoneticPr fontId="1"/>
  </si>
  <si>
    <t>中自由が丘１丁目</t>
    <rPh sb="0" eb="5">
      <t>ナカジユウガオカ</t>
    </rPh>
    <rPh sb="6" eb="8">
      <t>チョウメ</t>
    </rPh>
    <phoneticPr fontId="61"/>
  </si>
  <si>
    <t>なかじゆうがおか１ちょうめ</t>
    <phoneticPr fontId="1"/>
  </si>
  <si>
    <t>学校北</t>
  </si>
  <si>
    <t>がっこうきた</t>
    <phoneticPr fontId="1"/>
  </si>
  <si>
    <t>ピアン</t>
  </si>
  <si>
    <t>ぴあん</t>
    <phoneticPr fontId="1"/>
  </si>
  <si>
    <t>あさひが丘</t>
  </si>
  <si>
    <t>自由が丘本町２丁目</t>
    <rPh sb="0" eb="4">
      <t>ジユウガオカ</t>
    </rPh>
    <rPh sb="4" eb="6">
      <t>ホンマチ</t>
    </rPh>
    <rPh sb="7" eb="9">
      <t>チョウメ</t>
    </rPh>
    <phoneticPr fontId="61"/>
  </si>
  <si>
    <t>じゆうがおかほんまち２ちょうめ</t>
    <phoneticPr fontId="1"/>
  </si>
  <si>
    <t>自由が丘本町３丁目</t>
    <rPh sb="0" eb="4">
      <t>ジユウガオカ</t>
    </rPh>
    <rPh sb="4" eb="6">
      <t>ホンマチ</t>
    </rPh>
    <phoneticPr fontId="61"/>
  </si>
  <si>
    <t>じゆうがおかほんまち３ちょうめ</t>
    <phoneticPr fontId="1"/>
  </si>
  <si>
    <t>青山１丁目</t>
    <rPh sb="3" eb="5">
      <t>チョウメ</t>
    </rPh>
    <phoneticPr fontId="1"/>
  </si>
  <si>
    <t>青山２丁目</t>
    <phoneticPr fontId="1"/>
  </si>
  <si>
    <t>青山３丁目</t>
    <phoneticPr fontId="1"/>
  </si>
  <si>
    <t>青山４丁目</t>
    <phoneticPr fontId="1"/>
  </si>
  <si>
    <t>げつ</t>
  </si>
  <si>
    <t>もく</t>
  </si>
  <si>
    <t>青山５丁目</t>
    <phoneticPr fontId="1"/>
  </si>
  <si>
    <t>青山６丁目</t>
    <phoneticPr fontId="1"/>
  </si>
  <si>
    <t>稲田</t>
    <rPh sb="0" eb="2">
      <t>イナダ</t>
    </rPh>
    <phoneticPr fontId="1"/>
  </si>
  <si>
    <t>いなだ</t>
    <phoneticPr fontId="1"/>
  </si>
  <si>
    <t>金会</t>
    <rPh sb="0" eb="1">
      <t>キン</t>
    </rPh>
    <rPh sb="1" eb="2">
      <t>カイ</t>
    </rPh>
    <phoneticPr fontId="63"/>
  </si>
  <si>
    <t>きんかい</t>
    <phoneticPr fontId="1"/>
  </si>
  <si>
    <t>福吉</t>
    <rPh sb="0" eb="2">
      <t>フクヨシ</t>
    </rPh>
    <phoneticPr fontId="63"/>
  </si>
  <si>
    <t>ふくよし</t>
    <phoneticPr fontId="1"/>
  </si>
  <si>
    <t>毘沙門</t>
    <rPh sb="0" eb="3">
      <t>ビシャモン</t>
    </rPh>
    <phoneticPr fontId="63"/>
  </si>
  <si>
    <t>びしゃもん</t>
    <phoneticPr fontId="1"/>
  </si>
  <si>
    <t>市野瀬</t>
    <rPh sb="0" eb="3">
      <t>イチノセ</t>
    </rPh>
    <phoneticPr fontId="63"/>
  </si>
  <si>
    <t>いちのせ</t>
    <phoneticPr fontId="1"/>
  </si>
  <si>
    <t>東田</t>
    <rPh sb="0" eb="2">
      <t>ヒガシダ</t>
    </rPh>
    <phoneticPr fontId="63"/>
  </si>
  <si>
    <t>ひがしだ</t>
    <phoneticPr fontId="1"/>
  </si>
  <si>
    <t>楠原</t>
    <rPh sb="0" eb="2">
      <t>クスハラ</t>
    </rPh>
    <phoneticPr fontId="63"/>
  </si>
  <si>
    <t>くすはら</t>
    <phoneticPr fontId="1"/>
  </si>
  <si>
    <t>豊岡</t>
    <rPh sb="0" eb="2">
      <t>トヨオカ</t>
    </rPh>
    <phoneticPr fontId="63"/>
  </si>
  <si>
    <t>とよおか</t>
    <phoneticPr fontId="1"/>
  </si>
  <si>
    <t>南豊岡</t>
    <rPh sb="0" eb="1">
      <t>ミナミ</t>
    </rPh>
    <rPh sb="1" eb="3">
      <t>トヨオカ</t>
    </rPh>
    <phoneticPr fontId="63"/>
  </si>
  <si>
    <t>みなみとよおか</t>
    <phoneticPr fontId="1"/>
  </si>
  <si>
    <t>緑台</t>
    <rPh sb="0" eb="2">
      <t>ミドリダイ</t>
    </rPh>
    <phoneticPr fontId="63"/>
  </si>
  <si>
    <t>みどりだい</t>
    <phoneticPr fontId="1"/>
  </si>
  <si>
    <t>米田</t>
    <rPh sb="0" eb="2">
      <t>ヨネダ</t>
    </rPh>
    <phoneticPr fontId="1"/>
  </si>
  <si>
    <t>よねだ</t>
    <phoneticPr fontId="1"/>
  </si>
  <si>
    <t>南水上</t>
    <rPh sb="0" eb="1">
      <t>ミナミ</t>
    </rPh>
    <rPh sb="1" eb="3">
      <t>ミズカミ</t>
    </rPh>
    <phoneticPr fontId="63"/>
  </si>
  <si>
    <t>みなみみずかみ</t>
    <phoneticPr fontId="1"/>
  </si>
  <si>
    <t>北水上</t>
    <rPh sb="0" eb="1">
      <t>キタ</t>
    </rPh>
    <rPh sb="1" eb="3">
      <t>ミズカミ</t>
    </rPh>
    <phoneticPr fontId="63"/>
  </si>
  <si>
    <t>きたみずかみ</t>
    <phoneticPr fontId="1"/>
  </si>
  <si>
    <t>奥谷</t>
    <rPh sb="0" eb="2">
      <t>オクタニ</t>
    </rPh>
    <phoneticPr fontId="63"/>
  </si>
  <si>
    <t>おくだに</t>
    <phoneticPr fontId="1"/>
  </si>
  <si>
    <t>田谷</t>
  </si>
  <si>
    <t>たや</t>
    <phoneticPr fontId="1"/>
  </si>
  <si>
    <t>法光寺</t>
  </si>
  <si>
    <t>ほうこうじ</t>
    <phoneticPr fontId="1"/>
  </si>
  <si>
    <t>湯谷</t>
  </si>
  <si>
    <t>ゆだに</t>
    <phoneticPr fontId="1"/>
  </si>
  <si>
    <t>西奥</t>
  </si>
  <si>
    <t>にしおく</t>
    <phoneticPr fontId="1"/>
  </si>
  <si>
    <t>みなぎ台中</t>
    <rPh sb="4" eb="5">
      <t>ナカ</t>
    </rPh>
    <phoneticPr fontId="1"/>
  </si>
  <si>
    <t>みなぎだいなか</t>
    <phoneticPr fontId="1"/>
  </si>
  <si>
    <t>みなぎ台第５</t>
    <rPh sb="3" eb="4">
      <t>ダイ</t>
    </rPh>
    <rPh sb="4" eb="5">
      <t>ダイ</t>
    </rPh>
    <phoneticPr fontId="1"/>
  </si>
  <si>
    <t>みなぎだいだい５</t>
    <phoneticPr fontId="1"/>
  </si>
  <si>
    <t>吉安上</t>
    <rPh sb="0" eb="1">
      <t>キチ</t>
    </rPh>
    <rPh sb="1" eb="2">
      <t>ヤス</t>
    </rPh>
    <rPh sb="2" eb="3">
      <t>カミ</t>
    </rPh>
    <phoneticPr fontId="63"/>
  </si>
  <si>
    <t>きちやすかみ</t>
    <phoneticPr fontId="1"/>
  </si>
  <si>
    <t>か</t>
  </si>
  <si>
    <t>きん</t>
  </si>
  <si>
    <t>吉安下</t>
    <rPh sb="0" eb="1">
      <t>キチ</t>
    </rPh>
    <rPh sb="1" eb="2">
      <t>ヤス</t>
    </rPh>
    <rPh sb="2" eb="3">
      <t>シモ</t>
    </rPh>
    <phoneticPr fontId="63"/>
  </si>
  <si>
    <t>きちやすしも</t>
    <phoneticPr fontId="1"/>
  </si>
  <si>
    <t>大沢</t>
    <rPh sb="0" eb="2">
      <t>オオサワ</t>
    </rPh>
    <phoneticPr fontId="63"/>
  </si>
  <si>
    <t>おおそ</t>
    <phoneticPr fontId="1"/>
  </si>
  <si>
    <t>新田</t>
    <rPh sb="0" eb="2">
      <t>ニッタ</t>
    </rPh>
    <phoneticPr fontId="1"/>
  </si>
  <si>
    <t>にった</t>
    <phoneticPr fontId="1"/>
  </si>
  <si>
    <t>上荒川</t>
    <rPh sb="0" eb="3">
      <t>カミアラカワ</t>
    </rPh>
    <phoneticPr fontId="1"/>
  </si>
  <si>
    <t>かみあらかわ</t>
    <phoneticPr fontId="1"/>
  </si>
  <si>
    <t>畑枝</t>
    <rPh sb="0" eb="2">
      <t>ハタエダ</t>
    </rPh>
    <phoneticPr fontId="1"/>
  </si>
  <si>
    <t>はたえだ</t>
    <phoneticPr fontId="1"/>
  </si>
  <si>
    <t>福井</t>
    <rPh sb="0" eb="2">
      <t>フクイ</t>
    </rPh>
    <phoneticPr fontId="1"/>
  </si>
  <si>
    <t>ふくい</t>
    <phoneticPr fontId="1"/>
  </si>
  <si>
    <t>冨岡</t>
    <rPh sb="0" eb="2">
      <t>トミオカ</t>
    </rPh>
    <phoneticPr fontId="1"/>
  </si>
  <si>
    <t>とみおか</t>
    <phoneticPr fontId="1"/>
  </si>
  <si>
    <t>前田</t>
    <rPh sb="0" eb="2">
      <t>マエダ</t>
    </rPh>
    <phoneticPr fontId="1"/>
  </si>
  <si>
    <t>上中</t>
    <rPh sb="0" eb="2">
      <t>カミナカ</t>
    </rPh>
    <phoneticPr fontId="1"/>
  </si>
  <si>
    <t>かみなか</t>
    <phoneticPr fontId="1"/>
  </si>
  <si>
    <t>古川</t>
    <rPh sb="0" eb="2">
      <t>フルカワ</t>
    </rPh>
    <phoneticPr fontId="1"/>
  </si>
  <si>
    <t>ふるかわ</t>
    <phoneticPr fontId="1"/>
  </si>
  <si>
    <t>大畑</t>
    <rPh sb="0" eb="2">
      <t>オオハタ</t>
    </rPh>
    <phoneticPr fontId="1"/>
  </si>
  <si>
    <t>おおはた</t>
    <phoneticPr fontId="1"/>
  </si>
  <si>
    <t>実楽</t>
    <rPh sb="0" eb="2">
      <t>ジツラク</t>
    </rPh>
    <phoneticPr fontId="1"/>
  </si>
  <si>
    <t>じつらく</t>
    <phoneticPr fontId="1"/>
  </si>
  <si>
    <t>鍛治屋</t>
    <rPh sb="0" eb="2">
      <t>カジ</t>
    </rPh>
    <rPh sb="2" eb="3">
      <t>ヤ</t>
    </rPh>
    <phoneticPr fontId="1"/>
  </si>
  <si>
    <t>かじや</t>
    <phoneticPr fontId="1"/>
  </si>
  <si>
    <t>貸潮</t>
    <rPh sb="0" eb="1">
      <t>カ</t>
    </rPh>
    <rPh sb="1" eb="2">
      <t>シオ</t>
    </rPh>
    <phoneticPr fontId="1"/>
  </si>
  <si>
    <t>かしお</t>
    <phoneticPr fontId="1"/>
  </si>
  <si>
    <t>渡瀬</t>
    <rPh sb="0" eb="2">
      <t>ワタセ</t>
    </rPh>
    <phoneticPr fontId="1"/>
  </si>
  <si>
    <t>わたせ</t>
    <phoneticPr fontId="1"/>
  </si>
  <si>
    <t>出晴</t>
    <rPh sb="0" eb="1">
      <t>デ</t>
    </rPh>
    <rPh sb="1" eb="2">
      <t>ハレ</t>
    </rPh>
    <phoneticPr fontId="1"/>
  </si>
  <si>
    <t>ではれ</t>
    <phoneticPr fontId="1"/>
  </si>
  <si>
    <t>山上</t>
    <rPh sb="0" eb="2">
      <t>ヤマウエ</t>
    </rPh>
    <phoneticPr fontId="1"/>
  </si>
  <si>
    <t>やまのうえ</t>
    <phoneticPr fontId="1"/>
  </si>
  <si>
    <t>長谷</t>
    <rPh sb="0" eb="2">
      <t>ナガタニ</t>
    </rPh>
    <phoneticPr fontId="1"/>
  </si>
  <si>
    <t>ながたに</t>
    <phoneticPr fontId="1"/>
  </si>
  <si>
    <t>上松</t>
    <rPh sb="0" eb="2">
      <t>ウエマツ</t>
    </rPh>
    <phoneticPr fontId="1"/>
  </si>
  <si>
    <t>うえまつ</t>
    <phoneticPr fontId="1"/>
  </si>
  <si>
    <t>みなぎ台北</t>
    <rPh sb="3" eb="4">
      <t>ダイ</t>
    </rPh>
    <rPh sb="4" eb="5">
      <t>キタ</t>
    </rPh>
    <phoneticPr fontId="1"/>
  </si>
  <si>
    <t>みなぎだいきた</t>
    <phoneticPr fontId="1"/>
  </si>
  <si>
    <t>みなぎ台東</t>
    <rPh sb="3" eb="4">
      <t>ダイ</t>
    </rPh>
    <rPh sb="4" eb="5">
      <t>ヒガシ</t>
    </rPh>
    <phoneticPr fontId="1"/>
  </si>
  <si>
    <t>みなぎだいひがし</t>
    <phoneticPr fontId="1"/>
  </si>
  <si>
    <t>みなぎ台南</t>
    <rPh sb="3" eb="4">
      <t>ダイ</t>
    </rPh>
    <rPh sb="4" eb="5">
      <t>ミナミ</t>
    </rPh>
    <phoneticPr fontId="1"/>
  </si>
  <si>
    <t>みなぎだいみなみ</t>
    <phoneticPr fontId="1"/>
  </si>
  <si>
    <t>古市</t>
    <rPh sb="0" eb="2">
      <t>フルイチ</t>
    </rPh>
    <phoneticPr fontId="1"/>
  </si>
  <si>
    <t>ふるいち</t>
    <phoneticPr fontId="1"/>
  </si>
  <si>
    <t>有安</t>
    <rPh sb="0" eb="2">
      <t>アリヤス</t>
    </rPh>
    <phoneticPr fontId="1"/>
  </si>
  <si>
    <t>ありやす</t>
    <phoneticPr fontId="1"/>
  </si>
  <si>
    <t>ひばりが丘</t>
    <rPh sb="4" eb="5">
      <t>オカ</t>
    </rPh>
    <phoneticPr fontId="1"/>
  </si>
  <si>
    <t>ひばりがおか</t>
    <phoneticPr fontId="1"/>
  </si>
  <si>
    <t>ID</t>
    <phoneticPr fontId="1"/>
  </si>
  <si>
    <t>よろきあおばだい</t>
    <phoneticPr fontId="1"/>
  </si>
  <si>
    <t>東紫美ケ丘(三木山手台)</t>
    <rPh sb="6" eb="8">
      <t>ミキ</t>
    </rPh>
    <rPh sb="8" eb="11">
      <t>ヤマテダイ</t>
    </rPh>
    <phoneticPr fontId="1"/>
  </si>
  <si>
    <t>としみがおか(みきやまてだい)</t>
    <phoneticPr fontId="1"/>
  </si>
  <si>
    <t>あおやま１ちょうめ</t>
    <phoneticPr fontId="1"/>
  </si>
  <si>
    <t>あおやま２ちょうめ</t>
    <phoneticPr fontId="1"/>
  </si>
  <si>
    <t>あおやま３ちょうめ</t>
    <phoneticPr fontId="1"/>
  </si>
  <si>
    <t>あおやま４ちょうめ</t>
    <phoneticPr fontId="1"/>
  </si>
  <si>
    <t>あおやま５ちょうめ</t>
    <phoneticPr fontId="1"/>
  </si>
  <si>
    <t>あおやま６ちょうめ</t>
    <phoneticPr fontId="1"/>
  </si>
  <si>
    <t>●データベース</t>
    <phoneticPr fontId="1"/>
  </si>
  <si>
    <t>かみみなみ</t>
    <phoneticPr fontId="1"/>
  </si>
  <si>
    <t>おぎだに</t>
    <phoneticPr fontId="1"/>
  </si>
  <si>
    <t>しもみなみ</t>
    <phoneticPr fontId="1"/>
  </si>
  <si>
    <t>はらさか</t>
    <phoneticPr fontId="1"/>
  </si>
  <si>
    <t>かみしばはら</t>
    <phoneticPr fontId="1"/>
  </si>
  <si>
    <t>かじ</t>
    <phoneticPr fontId="1"/>
  </si>
  <si>
    <t>しもしばはら</t>
    <phoneticPr fontId="1"/>
  </si>
  <si>
    <t>たにぐち</t>
    <phoneticPr fontId="1"/>
  </si>
  <si>
    <t>ますだ</t>
    <phoneticPr fontId="1"/>
  </si>
  <si>
    <t>おおがき</t>
    <phoneticPr fontId="1"/>
  </si>
  <si>
    <t>さの</t>
    <phoneticPr fontId="1"/>
  </si>
  <si>
    <t>かなや</t>
    <phoneticPr fontId="1"/>
  </si>
  <si>
    <t>ももづ</t>
    <phoneticPr fontId="1"/>
  </si>
  <si>
    <t>たかしの</t>
    <phoneticPr fontId="1"/>
  </si>
  <si>
    <t>たかはた</t>
    <phoneticPr fontId="1"/>
  </si>
  <si>
    <t>わきがわ</t>
    <phoneticPr fontId="1"/>
  </si>
  <si>
    <t>そうかの</t>
    <phoneticPr fontId="1"/>
  </si>
  <si>
    <t>ほそかわなかかみ</t>
    <phoneticPr fontId="1"/>
  </si>
  <si>
    <t>ほそかわなか</t>
    <phoneticPr fontId="1"/>
  </si>
  <si>
    <t>にし</t>
    <phoneticPr fontId="1"/>
  </si>
  <si>
    <t>こばやし</t>
    <phoneticPr fontId="1"/>
  </si>
  <si>
    <t>ほそめ</t>
    <phoneticPr fontId="1"/>
  </si>
  <si>
    <t>自治会名</t>
    <rPh sb="0" eb="3">
      <t>ジチカイ</t>
    </rPh>
    <rPh sb="3" eb="4">
      <t>メイ</t>
    </rPh>
    <phoneticPr fontId="1"/>
  </si>
  <si>
    <t>自治会名かな</t>
    <rPh sb="0" eb="4">
      <t>ジチカイメイ</t>
    </rPh>
    <phoneticPr fontId="1"/>
  </si>
  <si>
    <t>さつき台１丁目</t>
    <rPh sb="0" eb="4">
      <t>サツキダイ</t>
    </rPh>
    <rPh sb="5" eb="7">
      <t>チョウメ</t>
    </rPh>
    <phoneticPr fontId="63"/>
  </si>
  <si>
    <t>さつき台２丁目</t>
    <rPh sb="0" eb="4">
      <t>サツキダイ</t>
    </rPh>
    <rPh sb="5" eb="7">
      <t>チョウメ</t>
    </rPh>
    <phoneticPr fontId="63"/>
  </si>
  <si>
    <t>さつきだい１ちょうめ</t>
    <phoneticPr fontId="1"/>
  </si>
  <si>
    <t>さつきだい２ちょうめ</t>
    <phoneticPr fontId="1"/>
  </si>
  <si>
    <t>ろーれるはいつきたこうべ</t>
    <phoneticPr fontId="1"/>
  </si>
  <si>
    <t>志染さくら自治会</t>
    <rPh sb="5" eb="8">
      <t>ジチカイ</t>
    </rPh>
    <phoneticPr fontId="0"/>
  </si>
  <si>
    <t>しじみさくらじちかい</t>
    <phoneticPr fontId="1"/>
  </si>
  <si>
    <t>ほき</t>
    <phoneticPr fontId="1"/>
  </si>
  <si>
    <t>すい</t>
    <phoneticPr fontId="1"/>
  </si>
  <si>
    <t>★ステーション番号は、どこを見れば分かりますか？</t>
    <rPh sb="1" eb="7">
      <t>すてーしょん</t>
    </rPh>
    <rPh sb="7" eb="9">
      <t>ばんごう</t>
    </rPh>
    <rPh sb="14" eb="15">
      <t>み</t>
    </rPh>
    <rPh sb="17" eb="18">
      <t>わ</t>
    </rPh>
    <phoneticPr fontId="1" type="Hiragana" alignment="distributed"/>
  </si>
  <si>
    <t>　→ごみステーションにあるこの看板の赤で囲んだ部分の数字を確認する。</t>
    <rPh sb="4" eb="10">
      <t>すてーしょん</t>
    </rPh>
    <rPh sb="15" eb="17">
      <t>かんばん</t>
    </rPh>
    <rPh sb="18" eb="19">
      <t>あか</t>
    </rPh>
    <rPh sb="20" eb="21">
      <t>かこ</t>
    </rPh>
    <rPh sb="23" eb="25">
      <t>ぶぶん</t>
    </rPh>
    <rPh sb="26" eb="28">
      <t>すうじ</t>
    </rPh>
    <rPh sb="29" eb="31">
      <t>かくにん</t>
    </rPh>
    <phoneticPr fontId="1" type="Hiragana" alignment="distributed"/>
  </si>
  <si>
    <t>南ヶ丘</t>
    <rPh sb="0" eb="1">
      <t>ミナミ</t>
    </rPh>
    <rPh sb="2" eb="3">
      <t>オカ</t>
    </rPh>
    <phoneticPr fontId="61"/>
  </si>
  <si>
    <t>みなみがおか</t>
    <phoneticPr fontId="1"/>
  </si>
  <si>
    <t>広野②</t>
    <rPh sb="0" eb="2">
      <t>ヒロノ</t>
    </rPh>
    <phoneticPr fontId="61"/>
  </si>
  <si>
    <t>広野③</t>
    <rPh sb="0" eb="2">
      <t>ヒロノ</t>
    </rPh>
    <phoneticPr fontId="61"/>
  </si>
  <si>
    <t>ひろの②</t>
    <phoneticPr fontId="1"/>
  </si>
  <si>
    <t>ひろの③</t>
    <phoneticPr fontId="1"/>
  </si>
  <si>
    <t>みどりがおかちょうひがし１ちょうめ</t>
    <phoneticPr fontId="1"/>
  </si>
  <si>
    <t>みどりがおかちょうひがし２ちょうめ</t>
    <phoneticPr fontId="1"/>
  </si>
  <si>
    <t>みどりがおかちょうひがし３ちょうめ</t>
    <phoneticPr fontId="1"/>
  </si>
  <si>
    <t>みどりがおかちょうひがし４ちょうめ</t>
    <phoneticPr fontId="1"/>
  </si>
  <si>
    <t>みどりがおかちょうなか１ちょうめ</t>
    <phoneticPr fontId="1"/>
  </si>
  <si>
    <t>みどりがおかちょうなか２ちょうめ</t>
    <phoneticPr fontId="1"/>
  </si>
  <si>
    <t>みどりがおかちょうなか３ちょうめ</t>
    <phoneticPr fontId="1"/>
  </si>
  <si>
    <t>みどりがおかちょうにし１ちょうめ</t>
    <phoneticPr fontId="1"/>
  </si>
  <si>
    <t>みどりがおかちょうにし２ちょうめ</t>
    <phoneticPr fontId="1"/>
  </si>
  <si>
    <t>みどりがおかちょうにし３ちょうめ</t>
    <phoneticPr fontId="1"/>
  </si>
  <si>
    <t>みどりがおかちょうにし４ちょうめ</t>
    <phoneticPr fontId="1"/>
  </si>
  <si>
    <t>みどりがおかちょうにし５ちょうめ</t>
    <phoneticPr fontId="1"/>
  </si>
  <si>
    <t>みどりがおかちょうほんまち</t>
    <phoneticPr fontId="1"/>
  </si>
  <si>
    <t>自由が丘(北)</t>
    <phoneticPr fontId="1"/>
  </si>
  <si>
    <t>じゆうがおか(きた)</t>
    <phoneticPr fontId="1"/>
  </si>
  <si>
    <t>自由が丘(西)</t>
    <phoneticPr fontId="1"/>
  </si>
  <si>
    <t>じゆうがおか(にし)</t>
    <phoneticPr fontId="1"/>
  </si>
  <si>
    <t>東自由が丘１丁目（※「ST 701-11」を除く）</t>
    <rPh sb="0" eb="1">
      <t>ヒガシ</t>
    </rPh>
    <rPh sb="4" eb="5">
      <t>オカ</t>
    </rPh>
    <rPh sb="6" eb="8">
      <t>チョウメ</t>
    </rPh>
    <rPh sb="22" eb="23">
      <t>ノゾ</t>
    </rPh>
    <phoneticPr fontId="0"/>
  </si>
  <si>
    <t>しごうだに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</si>
</sst>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(ねん)&quot;m&quot;月(がつ)時点(じてん)&quot;"/>
    <numFmt numFmtId="177" formatCode="0_ "/>
  </numFmts>
  <fonts count="71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4"/>
      <color theme="1"/>
      <name val="BIZ UDPゴシック"/>
      <family val="3"/>
      <charset val="128"/>
    </font>
    <font>
      <sz val="13"/>
      <color theme="1"/>
      <name val="BIZ UDPゴシック"/>
      <family val="3"/>
      <charset val="128"/>
    </font>
    <font>
      <sz val="14"/>
      <color theme="1"/>
      <name val="ＭＳ 明朝"/>
      <family val="2"/>
      <charset val="128"/>
    </font>
    <font>
      <sz val="12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13"/>
      <color rgb="FFFF0000"/>
      <name val="BIZ UDPゴシック"/>
      <family val="3"/>
      <charset val="128"/>
    </font>
    <font>
      <u val="double"/>
      <sz val="13"/>
      <color rgb="FFFF0000"/>
      <name val="BIZ UDPゴシック"/>
      <family val="3"/>
      <charset val="128"/>
    </font>
    <font>
      <sz val="13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3"/>
      <color theme="1"/>
      <name val="ＭＳ 明朝"/>
      <family val="2"/>
      <charset val="128"/>
    </font>
    <font>
      <sz val="12"/>
      <color rgb="FFFF0000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6"/>
      <color theme="1"/>
      <name val="ＭＳ 明朝"/>
      <family val="2"/>
      <charset val="128"/>
    </font>
    <font>
      <b/>
      <sz val="16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2"/>
      <color theme="1"/>
      <name val="ＭＳ 明朝"/>
      <family val="2"/>
      <charset val="128"/>
    </font>
    <font>
      <sz val="14"/>
      <color rgb="FF0070C0"/>
      <name val="BIZ UDPゴシック"/>
      <family val="3"/>
      <charset val="128"/>
    </font>
    <font>
      <sz val="13"/>
      <color rgb="FF0070C0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2"/>
      <color rgb="FF0070C0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1"/>
      <color rgb="FFFFC000"/>
      <name val="BIZ UDPゴシック"/>
      <family val="3"/>
      <charset val="128"/>
    </font>
    <font>
      <sz val="11"/>
      <color rgb="FF0070C0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b/>
      <sz val="24"/>
      <color theme="1"/>
      <name val="BIZ UDPゴシック"/>
      <family val="3"/>
      <charset val="128"/>
    </font>
    <font>
      <b/>
      <sz val="14"/>
      <color theme="1"/>
      <name val="ＭＳ 明朝"/>
      <family val="2"/>
      <charset val="128"/>
    </font>
    <font>
      <b/>
      <sz val="13"/>
      <color rgb="FF0070C0"/>
      <name val="BIZ UDPゴシック"/>
      <family val="3"/>
      <charset val="128"/>
    </font>
    <font>
      <sz val="14"/>
      <color rgb="FFFF0000"/>
      <name val="BIZ UDPゴシック"/>
      <family val="3"/>
      <charset val="128"/>
    </font>
    <font>
      <sz val="14"/>
      <color rgb="FFFF0000"/>
      <name val="ＭＳ 明朝"/>
      <family val="2"/>
      <charset val="128"/>
    </font>
    <font>
      <sz val="14"/>
      <color rgb="FF0070C0"/>
      <name val="ＭＳ 明朝"/>
      <family val="2"/>
      <charset val="128"/>
    </font>
    <font>
      <b/>
      <sz val="16"/>
      <color rgb="FFFF0000"/>
      <name val="BIZ UDPゴシック"/>
      <family val="3"/>
      <charset val="128"/>
    </font>
    <font>
      <b/>
      <sz val="13"/>
      <color rgb="FF0070C0"/>
      <name val="ＭＳ 明朝"/>
      <family val="2"/>
      <charset val="128"/>
    </font>
    <font>
      <sz val="10"/>
      <color rgb="FF0070C0"/>
      <name val="BIZ UDPゴシック"/>
      <family val="3"/>
      <charset val="128"/>
    </font>
    <font>
      <u/>
      <sz val="13"/>
      <color theme="1"/>
      <name val="BIZ UDPゴシック"/>
      <family val="3"/>
      <charset val="128"/>
    </font>
    <font>
      <u/>
      <sz val="14"/>
      <color theme="1"/>
      <name val="BIZ UDPゴシック"/>
      <family val="3"/>
      <charset val="128"/>
    </font>
    <font>
      <sz val="14"/>
      <name val="BIZ UDPゴシック"/>
      <family val="3"/>
      <charset val="128"/>
    </font>
    <font>
      <b/>
      <sz val="14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u/>
      <sz val="10"/>
      <color theme="1"/>
      <name val="BIZ UDPゴシック"/>
      <family val="3"/>
      <charset val="128"/>
    </font>
    <font>
      <u/>
      <sz val="10"/>
      <color rgb="FFFF0000"/>
      <name val="BIZ UDPゴシック"/>
      <family val="3"/>
      <charset val="128"/>
    </font>
    <font>
      <u val="double"/>
      <sz val="13"/>
      <name val="BIZ UDPゴシック"/>
      <family val="3"/>
      <charset val="128"/>
    </font>
    <font>
      <u/>
      <sz val="13"/>
      <color rgb="FFFF0000"/>
      <name val="BIZ UDPゴシック"/>
      <family val="3"/>
      <charset val="128"/>
    </font>
    <font>
      <u/>
      <sz val="12"/>
      <name val="BIZ UDPゴシック"/>
      <family val="3"/>
      <charset val="128"/>
    </font>
    <font>
      <b/>
      <sz val="16"/>
      <color indexed="62"/>
      <name val="ＭＳ Ｐゴシック"/>
      <family val="3"/>
      <charset val="128"/>
    </font>
    <font>
      <b/>
      <sz val="8"/>
      <color rgb="FF000000"/>
      <name val="BIZ UDPゴシック"/>
      <family val="3"/>
      <charset val="128"/>
    </font>
    <font>
      <sz val="12"/>
      <name val="ＭＳ 明朝"/>
      <family val="2"/>
      <charset val="128"/>
    </font>
    <font>
      <sz val="10"/>
      <name val="ＭＳ 明朝"/>
      <family val="2"/>
      <charset val="128"/>
    </font>
    <font>
      <sz val="12"/>
      <color theme="1"/>
      <name val="ＭＳ 明朝"/>
      <family val="1"/>
      <charset val="128"/>
    </font>
    <font>
      <sz val="14"/>
      <color theme="1"/>
      <name val="BIZ UDゴシック"/>
      <family val="3"/>
      <charset val="128"/>
    </font>
    <font>
      <u/>
      <sz val="14"/>
      <name val="BIZ UDPゴシック"/>
      <family val="3"/>
      <charset val="128"/>
    </font>
    <font>
      <b/>
      <sz val="16"/>
      <name val="BIZ UDPゴシック"/>
      <family val="3"/>
      <charset val="128"/>
    </font>
    <font>
      <u/>
      <sz val="14"/>
      <color rgb="FFFF0000"/>
      <name val="BIZ UDPゴシック"/>
      <family val="3"/>
      <charset val="128"/>
    </font>
    <font>
      <u/>
      <sz val="10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48"/>
      <color theme="3"/>
      <name val="HGP創英角ｺﾞｼｯｸUB"/>
      <family val="3"/>
      <charset val="128"/>
    </font>
    <font>
      <sz val="18"/>
      <color rgb="FFFF0000"/>
      <name val="BIZ UDPゴシック"/>
      <family val="3"/>
      <charset val="128"/>
    </font>
    <font>
      <sz val="36"/>
      <color theme="1"/>
      <name val="BIZ UDPゴシック"/>
      <family val="3"/>
      <charset val="128"/>
    </font>
    <font>
      <sz val="26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sz val="8"/>
      <color theme="1"/>
      <name val="ＭＳ 明朝"/>
      <family val="2"/>
      <charset val="128"/>
    </font>
    <font>
      <sz val="20"/>
      <color rgb="FFFF0000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91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/>
    <xf numFmtId="0" fontId="3" fillId="0" borderId="0" xfId="0" applyFont="1">
      <alignment vertical="center"/>
    </xf>
    <xf numFmtId="0" fontId="2" fillId="0" borderId="2" xfId="0" applyFont="1" applyBorder="1" applyAlignment="1"/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3" fillId="0" borderId="0" xfId="0" applyFont="1" applyAlignment="1"/>
    <xf numFmtId="0" fontId="2" fillId="0" borderId="2" xfId="0" applyFont="1" applyBorder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>
      <alignment vertical="center"/>
    </xf>
    <xf numFmtId="0" fontId="2" fillId="0" borderId="6" xfId="0" applyFont="1" applyBorder="1" applyAlignment="1">
      <alignment vertical="center" wrapText="1"/>
    </xf>
    <xf numFmtId="0" fontId="5" fillId="0" borderId="0" xfId="0" applyFont="1">
      <alignment vertical="center"/>
    </xf>
    <xf numFmtId="0" fontId="3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top"/>
    </xf>
    <xf numFmtId="0" fontId="5" fillId="0" borderId="0" xfId="0" applyFont="1" applyAlignment="1"/>
    <xf numFmtId="0" fontId="7" fillId="0" borderId="0" xfId="0" applyFont="1" applyAlignment="1">
      <alignment vertical="top"/>
    </xf>
    <xf numFmtId="0" fontId="2" fillId="2" borderId="0" xfId="0" applyFont="1" applyFill="1" applyAlignment="1">
      <alignment vertical="top"/>
    </xf>
    <xf numFmtId="0" fontId="2" fillId="2" borderId="5" xfId="0" applyFont="1" applyFill="1" applyBorder="1" applyAlignment="1">
      <alignment vertical="top"/>
    </xf>
    <xf numFmtId="0" fontId="13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vertical="center" wrapText="1"/>
    </xf>
    <xf numFmtId="0" fontId="13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 wrapText="1"/>
    </xf>
    <xf numFmtId="0" fontId="13" fillId="2" borderId="4" xfId="0" applyFont="1" applyFill="1" applyBorder="1">
      <alignment vertical="center"/>
    </xf>
    <xf numFmtId="0" fontId="13" fillId="2" borderId="0" xfId="0" applyFont="1" applyFill="1">
      <alignment vertical="center"/>
    </xf>
    <xf numFmtId="0" fontId="13" fillId="2" borderId="5" xfId="0" applyFont="1" applyFill="1" applyBorder="1">
      <alignment vertical="center"/>
    </xf>
    <xf numFmtId="0" fontId="13" fillId="2" borderId="1" xfId="0" applyFont="1" applyFill="1" applyBorder="1">
      <alignment vertical="center"/>
    </xf>
    <xf numFmtId="0" fontId="13" fillId="2" borderId="2" xfId="0" applyFont="1" applyFill="1" applyBorder="1">
      <alignment vertical="center"/>
    </xf>
    <xf numFmtId="0" fontId="14" fillId="2" borderId="2" xfId="0" applyFont="1" applyFill="1" applyBorder="1">
      <alignment vertical="center"/>
    </xf>
    <xf numFmtId="0" fontId="14" fillId="2" borderId="0" xfId="0" applyFont="1" applyFill="1">
      <alignment vertical="center"/>
    </xf>
    <xf numFmtId="0" fontId="14" fillId="2" borderId="7" xfId="0" applyFont="1" applyFill="1" applyBorder="1">
      <alignment vertical="center"/>
    </xf>
    <xf numFmtId="0" fontId="13" fillId="2" borderId="7" xfId="0" applyFont="1" applyFill="1" applyBorder="1">
      <alignment vertical="center"/>
    </xf>
    <xf numFmtId="0" fontId="5" fillId="0" borderId="2" xfId="0" applyFont="1" applyBorder="1">
      <alignment vertical="center"/>
    </xf>
    <xf numFmtId="0" fontId="5" fillId="0" borderId="0" xfId="0" applyFont="1" applyAlignment="1">
      <alignment vertical="top"/>
    </xf>
    <xf numFmtId="0" fontId="5" fillId="0" borderId="2" xfId="0" applyFont="1" applyBorder="1" applyAlignment="1"/>
    <xf numFmtId="0" fontId="5" fillId="0" borderId="7" xfId="0" applyFont="1" applyBorder="1">
      <alignment vertical="center"/>
    </xf>
    <xf numFmtId="0" fontId="15" fillId="0" borderId="0" xfId="0" applyFont="1" applyAlignment="1">
      <alignment vertical="top"/>
    </xf>
    <xf numFmtId="0" fontId="15" fillId="0" borderId="0" xfId="0" applyFont="1">
      <alignment vertical="center"/>
    </xf>
    <xf numFmtId="0" fontId="21" fillId="0" borderId="0" xfId="0" applyFont="1" applyAlignment="1"/>
    <xf numFmtId="0" fontId="0" fillId="0" borderId="6" xfId="0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vertical="top"/>
    </xf>
    <xf numFmtId="0" fontId="5" fillId="2" borderId="0" xfId="0" applyFont="1" applyFill="1" applyAlignment="1">
      <alignment vertical="top"/>
    </xf>
    <xf numFmtId="0" fontId="11" fillId="0" borderId="0" xfId="0" applyFont="1" applyAlignment="1">
      <alignment vertical="top"/>
    </xf>
    <xf numFmtId="0" fontId="10" fillId="0" borderId="0" xfId="0" applyFont="1" applyAlignment="1"/>
    <xf numFmtId="0" fontId="26" fillId="0" borderId="0" xfId="0" applyFont="1">
      <alignment vertical="center"/>
    </xf>
    <xf numFmtId="0" fontId="10" fillId="0" borderId="0" xfId="0" applyFont="1" applyAlignment="1">
      <alignment vertical="top" textRotation="255"/>
    </xf>
    <xf numFmtId="0" fontId="0" fillId="0" borderId="7" xfId="0" applyBorder="1">
      <alignment vertical="center"/>
    </xf>
    <xf numFmtId="0" fontId="5" fillId="0" borderId="2" xfId="0" applyFont="1" applyBorder="1" applyAlignment="1">
      <alignment vertical="top"/>
    </xf>
    <xf numFmtId="0" fontId="15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3" fillId="0" borderId="2" xfId="0" applyFont="1" applyBorder="1" applyAlignment="1"/>
    <xf numFmtId="0" fontId="11" fillId="0" borderId="0" xfId="0" applyFont="1" applyAlignment="1">
      <alignment vertical="top" wrapText="1"/>
    </xf>
    <xf numFmtId="0" fontId="21" fillId="0" borderId="7" xfId="0" applyFont="1" applyBorder="1">
      <alignment vertical="center"/>
    </xf>
    <xf numFmtId="0" fontId="35" fillId="2" borderId="0" xfId="0" applyFont="1" applyFill="1" applyAlignment="1">
      <alignment horizontal="center" vertical="center"/>
    </xf>
    <xf numFmtId="0" fontId="39" fillId="0" borderId="2" xfId="0" applyFont="1" applyBorder="1" applyAlignment="1"/>
    <xf numFmtId="0" fontId="24" fillId="0" borderId="0" xfId="0" applyFont="1">
      <alignment vertical="center"/>
    </xf>
    <xf numFmtId="0" fontId="15" fillId="2" borderId="5" xfId="0" applyFont="1" applyFill="1" applyBorder="1" applyAlignment="1">
      <alignment horizontal="center" vertical="center"/>
    </xf>
    <xf numFmtId="0" fontId="42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37" fillId="0" borderId="0" xfId="0" applyFont="1">
      <alignment vertical="center"/>
    </xf>
    <xf numFmtId="0" fontId="3" fillId="0" borderId="2" xfId="0" applyFont="1" applyBorder="1">
      <alignment vertical="center"/>
    </xf>
    <xf numFmtId="0" fontId="31" fillId="0" borderId="0" xfId="0" applyFont="1" applyAlignment="1">
      <alignment vertical="top"/>
    </xf>
    <xf numFmtId="0" fontId="5" fillId="0" borderId="6" xfId="0" applyFont="1" applyBorder="1" applyAlignment="1">
      <alignment horizontal="left" vertical="top"/>
    </xf>
    <xf numFmtId="0" fontId="45" fillId="0" borderId="0" xfId="0" applyFont="1" applyAlignment="1">
      <alignment vertical="top"/>
    </xf>
    <xf numFmtId="0" fontId="0" fillId="0" borderId="0" xfId="0" applyAlignment="1"/>
    <xf numFmtId="0" fontId="38" fillId="0" borderId="2" xfId="0" applyFont="1" applyBorder="1" applyAlignment="1"/>
    <xf numFmtId="0" fontId="0" fillId="0" borderId="5" xfId="0" applyBorder="1" applyAlignment="1"/>
    <xf numFmtId="0" fontId="31" fillId="0" borderId="0" xfId="0" applyFont="1" applyAlignment="1">
      <alignment vertical="top" wrapText="1"/>
    </xf>
    <xf numFmtId="0" fontId="21" fillId="0" borderId="7" xfId="0" applyFont="1" applyBorder="1" applyAlignment="1"/>
    <xf numFmtId="0" fontId="22" fillId="0" borderId="0" xfId="0" applyFont="1" applyAlignment="1">
      <alignment vertical="top"/>
    </xf>
    <xf numFmtId="0" fontId="3" fillId="0" borderId="2" xfId="0" applyFont="1" applyBorder="1" applyAlignment="1">
      <alignment horizontal="center"/>
    </xf>
    <xf numFmtId="0" fontId="5" fillId="0" borderId="4" xfId="0" applyFont="1" applyBorder="1" applyAlignment="1">
      <alignment vertical="top"/>
    </xf>
    <xf numFmtId="0" fontId="36" fillId="0" borderId="0" xfId="0" applyFont="1" applyAlignment="1">
      <alignment vertical="top"/>
    </xf>
    <xf numFmtId="0" fontId="23" fillId="0" borderId="0" xfId="0" applyFont="1" applyAlignment="1">
      <alignment vertical="top"/>
    </xf>
    <xf numFmtId="0" fontId="0" fillId="0" borderId="5" xfId="0" applyBorder="1">
      <alignment vertical="center"/>
    </xf>
    <xf numFmtId="0" fontId="36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7" fillId="0" borderId="2" xfId="0" applyFont="1" applyBorder="1" applyAlignment="1"/>
    <xf numFmtId="0" fontId="5" fillId="0" borderId="7" xfId="0" applyFont="1" applyBorder="1" applyAlignment="1">
      <alignment vertical="top"/>
    </xf>
    <xf numFmtId="0" fontId="39" fillId="0" borderId="1" xfId="0" applyFont="1" applyBorder="1" applyAlignment="1"/>
    <xf numFmtId="0" fontId="20" fillId="0" borderId="2" xfId="0" applyFont="1" applyBorder="1" applyAlignment="1"/>
    <xf numFmtId="0" fontId="37" fillId="0" borderId="4" xfId="0" applyFont="1" applyBorder="1">
      <alignment vertical="center"/>
    </xf>
    <xf numFmtId="0" fontId="43" fillId="0" borderId="4" xfId="0" applyFont="1" applyBorder="1" applyAlignment="1"/>
    <xf numFmtId="0" fontId="7" fillId="0" borderId="0" xfId="0" applyFont="1">
      <alignment vertical="center"/>
    </xf>
    <xf numFmtId="0" fontId="20" fillId="0" borderId="0" xfId="0" applyFont="1" applyAlignment="1">
      <alignment vertical="top"/>
    </xf>
    <xf numFmtId="0" fontId="21" fillId="0" borderId="6" xfId="0" applyFont="1" applyBorder="1">
      <alignment vertical="center"/>
    </xf>
    <xf numFmtId="0" fontId="25" fillId="0" borderId="4" xfId="0" applyFont="1" applyBorder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8" fillId="0" borderId="5" xfId="0" applyFont="1" applyBorder="1" applyAlignment="1">
      <alignment horizontal="center" vertical="top"/>
    </xf>
    <xf numFmtId="0" fontId="5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0" fontId="39" fillId="0" borderId="2" xfId="0" applyFont="1" applyBorder="1" applyAlignment="1">
      <alignment horizontal="center"/>
    </xf>
    <xf numFmtId="0" fontId="43" fillId="0" borderId="7" xfId="0" applyFont="1" applyBorder="1">
      <alignment vertical="center"/>
    </xf>
    <xf numFmtId="0" fontId="3" fillId="0" borderId="0" xfId="0" applyFont="1" applyAlignment="1">
      <alignment horizontal="left" vertical="top"/>
    </xf>
    <xf numFmtId="0" fontId="0" fillId="2" borderId="0" xfId="0" applyFill="1" applyAlignment="1">
      <alignment horizontal="center" vertical="center"/>
    </xf>
    <xf numFmtId="0" fontId="54" fillId="2" borderId="0" xfId="0" applyFont="1" applyFill="1" applyAlignment="1">
      <alignment horizontal="center" vertical="center"/>
    </xf>
    <xf numFmtId="0" fontId="32" fillId="0" borderId="0" xfId="0" applyFont="1">
      <alignment vertical="center"/>
    </xf>
    <xf numFmtId="0" fontId="0" fillId="0" borderId="8" xfId="0" applyBorder="1">
      <alignment vertical="center"/>
    </xf>
    <xf numFmtId="0" fontId="10" fillId="0" borderId="2" xfId="0" applyFont="1" applyBorder="1" applyAlignment="1"/>
    <xf numFmtId="0" fontId="39" fillId="0" borderId="0" xfId="0" applyFont="1" applyAlignment="1"/>
    <xf numFmtId="0" fontId="17" fillId="0" borderId="0" xfId="0" applyFont="1" applyAlignment="1"/>
    <xf numFmtId="0" fontId="12" fillId="0" borderId="0" xfId="0" applyFont="1">
      <alignment vertical="center"/>
    </xf>
    <xf numFmtId="0" fontId="44" fillId="0" borderId="0" xfId="0" applyFont="1">
      <alignment vertical="center"/>
    </xf>
    <xf numFmtId="0" fontId="17" fillId="0" borderId="7" xfId="0" applyFont="1" applyBorder="1" applyAlignment="1"/>
    <xf numFmtId="0" fontId="39" fillId="0" borderId="2" xfId="0" applyFont="1" applyBorder="1" applyAlignment="1">
      <alignment horizontal="left"/>
    </xf>
    <xf numFmtId="0" fontId="10" fillId="0" borderId="0" xfId="0" applyFont="1" applyAlignment="1">
      <alignment horizontal="left" vertical="center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55" fillId="2" borderId="4" xfId="0" applyFont="1" applyFill="1" applyBorder="1" applyAlignment="1">
      <alignment vertical="center" wrapText="1"/>
    </xf>
    <xf numFmtId="0" fontId="55" fillId="2" borderId="0" xfId="0" applyFont="1" applyFill="1" applyAlignment="1">
      <alignment vertical="center" wrapText="1"/>
    </xf>
    <xf numFmtId="0" fontId="55" fillId="2" borderId="5" xfId="0" applyFont="1" applyFill="1" applyBorder="1" applyAlignment="1">
      <alignment vertical="center" wrapText="1"/>
    </xf>
    <xf numFmtId="0" fontId="55" fillId="2" borderId="6" xfId="0" applyFont="1" applyFill="1" applyBorder="1" applyAlignment="1">
      <alignment vertical="center" wrapText="1"/>
    </xf>
    <xf numFmtId="0" fontId="55" fillId="2" borderId="7" xfId="0" applyFont="1" applyFill="1" applyBorder="1" applyAlignment="1">
      <alignment vertical="center" wrapText="1"/>
    </xf>
    <xf numFmtId="0" fontId="55" fillId="2" borderId="8" xfId="0" applyFont="1" applyFill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left"/>
    </xf>
    <xf numFmtId="0" fontId="17" fillId="0" borderId="0" xfId="0" applyFont="1">
      <alignment vertical="center"/>
    </xf>
    <xf numFmtId="0" fontId="39" fillId="0" borderId="0" xfId="0" applyFont="1" applyAlignment="1">
      <alignment horizontal="left"/>
    </xf>
    <xf numFmtId="0" fontId="9" fillId="0" borderId="0" xfId="0" applyFont="1" applyAlignment="1">
      <alignment vertical="top"/>
    </xf>
    <xf numFmtId="0" fontId="58" fillId="0" borderId="0" xfId="0" applyFont="1" applyAlignment="1">
      <alignment vertical="top"/>
    </xf>
    <xf numFmtId="0" fontId="9" fillId="0" borderId="0" xfId="0" applyFont="1" applyAlignment="1"/>
    <xf numFmtId="0" fontId="39" fillId="0" borderId="0" xfId="0" applyFont="1" applyAlignment="1">
      <alignment horizontal="center"/>
    </xf>
    <xf numFmtId="0" fontId="56" fillId="0" borderId="1" xfId="0" applyFont="1" applyBorder="1" applyAlignment="1"/>
    <xf numFmtId="0" fontId="7" fillId="0" borderId="0" xfId="0" applyFont="1" applyAlignment="1"/>
    <xf numFmtId="0" fontId="9" fillId="0" borderId="7" xfId="0" applyFont="1" applyBorder="1" applyAlignment="1">
      <alignment vertical="top"/>
    </xf>
    <xf numFmtId="0" fontId="10" fillId="2" borderId="4" xfId="0" applyFont="1" applyFill="1" applyBorder="1" applyAlignment="1">
      <alignment vertical="top"/>
    </xf>
    <xf numFmtId="0" fontId="60" fillId="0" borderId="0" xfId="0" applyFont="1" applyAlignment="1">
      <alignment vertical="center" wrapText="1"/>
    </xf>
    <xf numFmtId="0" fontId="60" fillId="0" borderId="7" xfId="0" applyFont="1" applyBorder="1" applyAlignment="1">
      <alignment vertical="center" wrapText="1"/>
    </xf>
    <xf numFmtId="0" fontId="51" fillId="0" borderId="0" xfId="0" applyFont="1">
      <alignment vertical="center"/>
    </xf>
    <xf numFmtId="0" fontId="17" fillId="0" borderId="7" xfId="0" applyFont="1" applyBorder="1" applyAlignment="1">
      <alignment vertical="top" wrapText="1"/>
    </xf>
    <xf numFmtId="0" fontId="44" fillId="0" borderId="7" xfId="0" applyFont="1" applyBorder="1" applyAlignment="1"/>
    <xf numFmtId="0" fontId="10" fillId="0" borderId="6" xfId="0" applyFont="1" applyBorder="1" applyAlignment="1"/>
    <xf numFmtId="176" fontId="69" fillId="0" borderId="0" xfId="0" applyNumberFormat="1" applyFont="1" applyAlignment="1">
      <alignment horizontal="center" vertical="center"/>
    </xf>
    <xf numFmtId="177" fontId="0" fillId="0" borderId="0" xfId="0" applyNumberFormat="1" applyAlignment="1">
      <alignment horizontal="center" vertical="center" shrinkToFit="1"/>
    </xf>
    <xf numFmtId="0" fontId="0" fillId="4" borderId="0" xfId="0" applyFill="1" applyAlignment="1">
      <alignment horizontal="center" vertical="center"/>
    </xf>
    <xf numFmtId="0" fontId="65" fillId="0" borderId="0" xfId="0" applyFont="1">
      <alignment vertical="center"/>
    </xf>
    <xf numFmtId="0" fontId="2" fillId="0" borderId="0" xfId="0" applyFont="1" applyAlignment="1" applyProtection="1">
      <alignment horizontal="center" vertical="center"/>
      <protection hidden="1"/>
    </xf>
    <xf numFmtId="0" fontId="10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2" fillId="0" borderId="4" xfId="0" applyFont="1" applyBorder="1" applyAlignment="1" applyProtection="1">
      <alignment horizontal="center" vertical="center" shrinkToFit="1"/>
      <protection hidden="1"/>
    </xf>
    <xf numFmtId="0" fontId="32" fillId="0" borderId="0" xfId="0" applyFont="1" applyAlignment="1" applyProtection="1">
      <alignment horizontal="center" vertical="center" shrinkToFit="1"/>
      <protection hidden="1"/>
    </xf>
    <xf numFmtId="0" fontId="32" fillId="0" borderId="5" xfId="0" applyFont="1" applyBorder="1" applyAlignment="1" applyProtection="1">
      <alignment horizontal="center" vertical="center" shrinkToFit="1"/>
      <protection hidden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7" fillId="0" borderId="0" xfId="0" applyFont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19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40" fillId="0" borderId="2" xfId="0" applyFont="1" applyBorder="1" applyAlignment="1">
      <alignment horizontal="center"/>
    </xf>
    <xf numFmtId="0" fontId="27" fillId="0" borderId="0" xfId="0" applyFont="1" applyAlignment="1">
      <alignment vertical="center" wrapText="1"/>
    </xf>
    <xf numFmtId="0" fontId="27" fillId="0" borderId="7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>
      <alignment vertical="center"/>
    </xf>
    <xf numFmtId="0" fontId="16" fillId="0" borderId="7" xfId="0" applyFont="1" applyBorder="1">
      <alignment vertical="center"/>
    </xf>
    <xf numFmtId="0" fontId="5" fillId="0" borderId="7" xfId="0" applyFont="1" applyBorder="1" applyAlignment="1">
      <alignment horizontal="center" vertical="top" wrapText="1"/>
    </xf>
    <xf numFmtId="0" fontId="39" fillId="0" borderId="2" xfId="0" applyFont="1" applyBorder="1" applyAlignment="1">
      <alignment horizontal="left"/>
    </xf>
    <xf numFmtId="0" fontId="51" fillId="0" borderId="2" xfId="0" applyFont="1" applyBorder="1" applyAlignment="1">
      <alignment horizontal="center" vertical="center" wrapText="1"/>
    </xf>
    <xf numFmtId="0" fontId="51" fillId="0" borderId="2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33" fillId="0" borderId="0" xfId="0" applyFont="1" applyAlignment="1">
      <alignment horizontal="center"/>
    </xf>
    <xf numFmtId="0" fontId="33" fillId="0" borderId="5" xfId="0" applyFont="1" applyBorder="1" applyAlignment="1">
      <alignment horizontal="center"/>
    </xf>
    <xf numFmtId="0" fontId="57" fillId="2" borderId="4" xfId="0" applyFont="1" applyFill="1" applyBorder="1" applyAlignment="1">
      <alignment horizontal="center" vertical="center"/>
    </xf>
    <xf numFmtId="0" fontId="57" fillId="2" borderId="0" xfId="0" applyFont="1" applyFill="1" applyAlignment="1">
      <alignment horizontal="center" vertical="center"/>
    </xf>
    <xf numFmtId="0" fontId="57" fillId="2" borderId="5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5" xfId="0" applyFont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5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68" fillId="0" borderId="4" xfId="0" applyFont="1" applyBorder="1" applyAlignment="1" applyProtection="1">
      <alignment horizontal="center" vertical="center"/>
      <protection hidden="1"/>
    </xf>
    <xf numFmtId="0" fontId="68" fillId="0" borderId="0" xfId="0" applyFont="1" applyAlignment="1" applyProtection="1">
      <alignment horizontal="center" vertical="center"/>
      <protection hidden="1"/>
    </xf>
    <xf numFmtId="0" fontId="54" fillId="0" borderId="0" xfId="0" applyFont="1" applyAlignment="1" applyProtection="1">
      <alignment horizontal="center" vertical="center"/>
      <protection hidden="1"/>
    </xf>
    <xf numFmtId="0" fontId="54" fillId="0" borderId="5" xfId="0" applyFont="1" applyBorder="1" applyAlignment="1" applyProtection="1">
      <alignment horizontal="center" vertical="center"/>
      <protection hidden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34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5" fillId="2" borderId="0" xfId="0" applyFont="1" applyFill="1" applyAlignment="1">
      <alignment horizontal="center" vertical="center"/>
    </xf>
    <xf numFmtId="0" fontId="35" fillId="2" borderId="5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5" xfId="0" applyFont="1" applyBorder="1" applyAlignment="1">
      <alignment horizontal="center"/>
    </xf>
    <xf numFmtId="0" fontId="32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32" fillId="0" borderId="4" xfId="0" applyFont="1" applyBorder="1" applyAlignment="1">
      <alignment horizontal="center"/>
    </xf>
    <xf numFmtId="0" fontId="10" fillId="0" borderId="4" xfId="0" applyFont="1" applyBorder="1" applyAlignment="1">
      <alignment wrapText="1"/>
    </xf>
    <xf numFmtId="0" fontId="10" fillId="0" borderId="0" xfId="0" applyFont="1" applyAlignment="1"/>
    <xf numFmtId="0" fontId="10" fillId="0" borderId="4" xfId="0" applyFont="1" applyBorder="1" applyAlignment="1"/>
    <xf numFmtId="0" fontId="10" fillId="0" borderId="6" xfId="0" applyFont="1" applyBorder="1" applyAlignment="1"/>
    <xf numFmtId="0" fontId="10" fillId="0" borderId="7" xfId="0" applyFont="1" applyBorder="1" applyAlignment="1"/>
    <xf numFmtId="0" fontId="5" fillId="0" borderId="0" xfId="0" applyFont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31" fillId="0" borderId="0" xfId="0" applyFont="1" applyAlignment="1">
      <alignment vertical="top" wrapText="1"/>
    </xf>
    <xf numFmtId="0" fontId="36" fillId="0" borderId="0" xfId="0" applyFont="1" applyAlignment="1">
      <alignment vertical="top" wrapText="1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67" fillId="0" borderId="0" xfId="0" applyFont="1" applyAlignment="1" applyProtection="1">
      <alignment horizontal="center" vertical="center" shrinkToFit="1"/>
      <protection hidden="1"/>
    </xf>
    <xf numFmtId="0" fontId="70" fillId="0" borderId="0" xfId="0" applyFont="1" applyAlignment="1">
      <alignment horizontal="center" vertical="center"/>
    </xf>
    <xf numFmtId="0" fontId="66" fillId="4" borderId="9" xfId="0" applyFont="1" applyFill="1" applyBorder="1" applyAlignment="1" applyProtection="1">
      <alignment horizontal="center" vertical="center"/>
      <protection locked="0"/>
    </xf>
    <xf numFmtId="0" fontId="66" fillId="4" borderId="11" xfId="0" applyFont="1" applyFill="1" applyBorder="1" applyAlignment="1" applyProtection="1">
      <alignment horizontal="center" vertical="center"/>
      <protection locked="0"/>
    </xf>
    <xf numFmtId="0" fontId="66" fillId="4" borderId="10" xfId="0" applyFont="1" applyFill="1" applyBorder="1" applyAlignment="1" applyProtection="1">
      <alignment horizontal="center" vertical="center"/>
      <protection locked="0"/>
    </xf>
    <xf numFmtId="0" fontId="64" fillId="0" borderId="0" xfId="0" applyFont="1" applyAlignment="1">
      <alignment horizontal="center" vertical="center"/>
    </xf>
    <xf numFmtId="0" fontId="29" fillId="0" borderId="7" xfId="0" applyFont="1" applyBorder="1" applyAlignment="1">
      <alignment vertical="top"/>
    </xf>
    <xf numFmtId="0" fontId="18" fillId="0" borderId="7" xfId="0" applyFont="1" applyBorder="1" applyAlignment="1">
      <alignment vertical="top"/>
    </xf>
    <xf numFmtId="0" fontId="41" fillId="3" borderId="11" xfId="0" applyFont="1" applyFill="1" applyBorder="1" applyAlignment="1">
      <alignment horizontal="center" vertical="center"/>
    </xf>
    <xf numFmtId="0" fontId="41" fillId="3" borderId="10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/>
    </xf>
    <xf numFmtId="0" fontId="30" fillId="3" borderId="2" xfId="0" applyFont="1" applyFill="1" applyBorder="1" applyAlignment="1">
      <alignment horizontal="center" vertical="center"/>
    </xf>
    <xf numFmtId="0" fontId="30" fillId="3" borderId="3" xfId="0" applyFont="1" applyFill="1" applyBorder="1" applyAlignment="1">
      <alignment horizontal="center" vertical="center"/>
    </xf>
    <xf numFmtId="0" fontId="25" fillId="3" borderId="9" xfId="0" applyFont="1" applyFill="1" applyBorder="1" applyAlignment="1">
      <alignment horizontal="center" vertical="center"/>
    </xf>
    <xf numFmtId="0" fontId="25" fillId="3" borderId="11" xfId="0" applyFont="1" applyFill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/>
    </xf>
    <xf numFmtId="0" fontId="0" fillId="3" borderId="11" xfId="0" applyFill="1" applyBorder="1">
      <alignment vertical="center"/>
    </xf>
    <xf numFmtId="0" fontId="0" fillId="3" borderId="10" xfId="0" applyFill="1" applyBorder="1">
      <alignment vertical="center"/>
    </xf>
    <xf numFmtId="0" fontId="13" fillId="0" borderId="7" xfId="0" applyFont="1" applyBorder="1" applyAlignment="1">
      <alignment horizontal="right" vertical="center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CC99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7" Type="http://schemas.openxmlformats.org/officeDocument/2006/relationships/image" Target="../media/image7.tmp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tmp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jp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19" Type="http://schemas.openxmlformats.org/officeDocument/2006/relationships/image" Target="../media/image19.png"/><Relationship Id="rId14" Type="http://schemas.openxmlformats.org/officeDocument/2006/relationships/image" Target="../media/image14.tmp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tmp"/><Relationship Id="rId8" Type="http://schemas.openxmlformats.org/officeDocument/2006/relationships/image" Target="../media/image8.tmp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tmp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1" Type="http://schemas.openxmlformats.org/officeDocument/2006/relationships/image" Target="../media/image1.png"/><Relationship Id="rId6" Type="http://schemas.openxmlformats.org/officeDocument/2006/relationships/image" Target="../media/image6.tmp"/><Relationship Id="rId15" Type="http://schemas.openxmlformats.org/officeDocument/2006/relationships/image" Target="../media/image15.tmp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tmp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jpeg"/><Relationship Id="rId4" Type="http://schemas.openxmlformats.org/officeDocument/2006/relationships/image" Target="../media/image4.png"/><Relationship Id="rId9" Type="http://schemas.openxmlformats.org/officeDocument/2006/relationships/image" Target="../media/image9.tmp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149678</xdr:colOff>
      <xdr:row>30</xdr:row>
      <xdr:rowOff>122464</xdr:rowOff>
    </xdr:from>
    <xdr:to>
      <xdr:col>20</xdr:col>
      <xdr:colOff>68036</xdr:colOff>
      <xdr:row>33</xdr:row>
      <xdr:rowOff>237755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4596A91F-0F46-8094-AE50-004768BA0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2321" y="10082893"/>
          <a:ext cx="1006929" cy="1217469"/>
        </a:xfrm>
        <a:prstGeom prst="rect">
          <a:avLst/>
        </a:prstGeom>
      </xdr:spPr>
    </xdr:pic>
    <xdr:clientData/>
  </xdr:twoCellAnchor>
  <xdr:twoCellAnchor editAs="oneCell">
    <xdr:from>
      <xdr:col>46</xdr:col>
      <xdr:colOff>63179</xdr:colOff>
      <xdr:row>18</xdr:row>
      <xdr:rowOff>149679</xdr:rowOff>
    </xdr:from>
    <xdr:to>
      <xdr:col>48</xdr:col>
      <xdr:colOff>231322</xdr:colOff>
      <xdr:row>20</xdr:row>
      <xdr:rowOff>217715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00108" y="6313715"/>
          <a:ext cx="726035" cy="802822"/>
        </a:xfrm>
        <a:prstGeom prst="rect">
          <a:avLst/>
        </a:prstGeom>
      </xdr:spPr>
    </xdr:pic>
    <xdr:clientData/>
  </xdr:twoCellAnchor>
  <xdr:twoCellAnchor editAs="oneCell">
    <xdr:from>
      <xdr:col>47</xdr:col>
      <xdr:colOff>81644</xdr:colOff>
      <xdr:row>29</xdr:row>
      <xdr:rowOff>315686</xdr:rowOff>
    </xdr:from>
    <xdr:to>
      <xdr:col>49</xdr:col>
      <xdr:colOff>180742</xdr:colOff>
      <xdr:row>31</xdr:row>
      <xdr:rowOff>231321</xdr:rowOff>
    </xdr:to>
    <xdr:pic>
      <xdr:nvPicPr>
        <xdr:cNvPr id="38" name="図 37" descr="画面の領域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90715" y="9799865"/>
          <a:ext cx="656991" cy="650421"/>
        </a:xfrm>
        <a:prstGeom prst="rect">
          <a:avLst/>
        </a:prstGeom>
        <a:ln w="9525">
          <a:solidFill>
            <a:schemeClr val="tx1"/>
          </a:solidFill>
          <a:prstDash val="dash"/>
        </a:ln>
      </xdr:spPr>
    </xdr:pic>
    <xdr:clientData/>
  </xdr:twoCellAnchor>
  <xdr:twoCellAnchor>
    <xdr:from>
      <xdr:col>18</xdr:col>
      <xdr:colOff>49340</xdr:colOff>
      <xdr:row>19</xdr:row>
      <xdr:rowOff>45831</xdr:rowOff>
    </xdr:from>
    <xdr:to>
      <xdr:col>19</xdr:col>
      <xdr:colOff>19891</xdr:colOff>
      <xdr:row>19</xdr:row>
      <xdr:rowOff>227243</xdr:rowOff>
    </xdr:to>
    <xdr:sp macro="" textlink="">
      <xdr:nvSpPr>
        <xdr:cNvPr id="44" name="右矢印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 rot="5400000">
          <a:off x="4896910" y="6601047"/>
          <a:ext cx="181412" cy="242693"/>
        </a:xfrm>
        <a:prstGeom prst="rightArrow">
          <a:avLst/>
        </a:prstGeom>
        <a:solidFill>
          <a:srgbClr val="FFFF00"/>
        </a:solidFill>
        <a:ln w="19050">
          <a:solidFill>
            <a:schemeClr val="accent5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57070</xdr:colOff>
      <xdr:row>19</xdr:row>
      <xdr:rowOff>36744</xdr:rowOff>
    </xdr:from>
    <xdr:to>
      <xdr:col>25</xdr:col>
      <xdr:colOff>24419</xdr:colOff>
      <xdr:row>19</xdr:row>
      <xdr:rowOff>218156</xdr:rowOff>
    </xdr:to>
    <xdr:sp macro="" textlink="">
      <xdr:nvSpPr>
        <xdr:cNvPr id="45" name="右矢印 9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 rot="5400000">
          <a:off x="6535896" y="6593561"/>
          <a:ext cx="181412" cy="239492"/>
        </a:xfrm>
        <a:prstGeom prst="rightArrow">
          <a:avLst/>
        </a:prstGeom>
        <a:solidFill>
          <a:srgbClr val="FFFF00"/>
        </a:solidFill>
        <a:ln w="19050">
          <a:solidFill>
            <a:schemeClr val="accent5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78922</xdr:colOff>
      <xdr:row>14</xdr:row>
      <xdr:rowOff>206829</xdr:rowOff>
    </xdr:from>
    <xdr:to>
      <xdr:col>23</xdr:col>
      <xdr:colOff>12247</xdr:colOff>
      <xdr:row>15</xdr:row>
      <xdr:rowOff>73698</xdr:rowOff>
    </xdr:to>
    <xdr:sp macro="" textlink="">
      <xdr:nvSpPr>
        <xdr:cNvPr id="50" name="右矢印 94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5984422" y="4955722"/>
          <a:ext cx="205468" cy="234262"/>
        </a:xfrm>
        <a:prstGeom prst="rightArrow">
          <a:avLst/>
        </a:prstGeom>
        <a:solidFill>
          <a:srgbClr val="FFFF00"/>
        </a:solidFill>
        <a:ln w="19050">
          <a:solidFill>
            <a:schemeClr val="accent5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122464</xdr:colOff>
      <xdr:row>29</xdr:row>
      <xdr:rowOff>81641</xdr:rowOff>
    </xdr:from>
    <xdr:to>
      <xdr:col>50</xdr:col>
      <xdr:colOff>108857</xdr:colOff>
      <xdr:row>33</xdr:row>
      <xdr:rowOff>312965</xdr:rowOff>
    </xdr:to>
    <xdr:sp macro="" textlink="">
      <xdr:nvSpPr>
        <xdr:cNvPr id="65" name="正方形/長方形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10654393" y="9674677"/>
          <a:ext cx="1074964" cy="1700895"/>
        </a:xfrm>
        <a:prstGeom prst="rect">
          <a:avLst/>
        </a:prstGeom>
        <a:noFill/>
        <a:ln w="38100">
          <a:solidFill>
            <a:srgbClr val="00CC99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248479</xdr:colOff>
      <xdr:row>51</xdr:row>
      <xdr:rowOff>356152</xdr:rowOff>
    </xdr:from>
    <xdr:to>
      <xdr:col>26</xdr:col>
      <xdr:colOff>8283</xdr:colOff>
      <xdr:row>53</xdr:row>
      <xdr:rowOff>273327</xdr:rowOff>
    </xdr:to>
    <xdr:sp macro="" textlink="">
      <xdr:nvSpPr>
        <xdr:cNvPr id="81" name="正方形/長方形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105979" y="17805952"/>
          <a:ext cx="3760304" cy="641075"/>
        </a:xfrm>
        <a:prstGeom prst="rect">
          <a:avLst/>
        </a:prstGeom>
        <a:solidFill>
          <a:schemeClr val="bg1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54016</xdr:colOff>
      <xdr:row>49</xdr:row>
      <xdr:rowOff>362068</xdr:rowOff>
    </xdr:from>
    <xdr:to>
      <xdr:col>27</xdr:col>
      <xdr:colOff>68038</xdr:colOff>
      <xdr:row>60</xdr:row>
      <xdr:rowOff>353785</xdr:rowOff>
    </xdr:to>
    <xdr:sp macro="" textlink="">
      <xdr:nvSpPr>
        <xdr:cNvPr id="82" name="正方形/長方形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244516" y="17302961"/>
          <a:ext cx="7089736" cy="4101074"/>
        </a:xfrm>
        <a:prstGeom prst="rect">
          <a:avLst/>
        </a:prstGeom>
        <a:solidFill>
          <a:srgbClr val="FFFFCC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17</xdr:col>
      <xdr:colOff>248480</xdr:colOff>
      <xdr:row>40</xdr:row>
      <xdr:rowOff>104024</xdr:rowOff>
    </xdr:from>
    <xdr:to>
      <xdr:col>23</xdr:col>
      <xdr:colOff>33131</xdr:colOff>
      <xdr:row>43</xdr:row>
      <xdr:rowOff>148047</xdr:rowOff>
    </xdr:to>
    <xdr:pic>
      <xdr:nvPicPr>
        <xdr:cNvPr id="83" name="図 82" descr="画面の領域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3266" y="13738381"/>
          <a:ext cx="1417508" cy="1146202"/>
        </a:xfrm>
        <a:prstGeom prst="rect">
          <a:avLst/>
        </a:prstGeom>
      </xdr:spPr>
    </xdr:pic>
    <xdr:clientData/>
  </xdr:twoCellAnchor>
  <xdr:twoCellAnchor editAs="oneCell">
    <xdr:from>
      <xdr:col>27</xdr:col>
      <xdr:colOff>38456</xdr:colOff>
      <xdr:row>40</xdr:row>
      <xdr:rowOff>138370</xdr:rowOff>
    </xdr:from>
    <xdr:to>
      <xdr:col>31</xdr:col>
      <xdr:colOff>195825</xdr:colOff>
      <xdr:row>43</xdr:row>
      <xdr:rowOff>102929</xdr:rowOff>
    </xdr:to>
    <xdr:pic>
      <xdr:nvPicPr>
        <xdr:cNvPr id="84" name="図 83" descr="画面の領域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4670" y="13772727"/>
          <a:ext cx="1245941" cy="1066738"/>
        </a:xfrm>
        <a:prstGeom prst="rect">
          <a:avLst/>
        </a:prstGeom>
      </xdr:spPr>
    </xdr:pic>
    <xdr:clientData/>
  </xdr:twoCellAnchor>
  <xdr:twoCellAnchor editAs="oneCell">
    <xdr:from>
      <xdr:col>35</xdr:col>
      <xdr:colOff>147310</xdr:colOff>
      <xdr:row>40</xdr:row>
      <xdr:rowOff>89926</xdr:rowOff>
    </xdr:from>
    <xdr:to>
      <xdr:col>40</xdr:col>
      <xdr:colOff>234047</xdr:colOff>
      <xdr:row>43</xdr:row>
      <xdr:rowOff>147862</xdr:rowOff>
    </xdr:to>
    <xdr:pic>
      <xdr:nvPicPr>
        <xdr:cNvPr id="85" name="図 84" descr="画面の領域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0667" y="13724283"/>
          <a:ext cx="1447451" cy="1160115"/>
        </a:xfrm>
        <a:prstGeom prst="rect">
          <a:avLst/>
        </a:prstGeom>
      </xdr:spPr>
    </xdr:pic>
    <xdr:clientData/>
  </xdr:twoCellAnchor>
  <xdr:twoCellAnchor editAs="oneCell">
    <xdr:from>
      <xdr:col>26</xdr:col>
      <xdr:colOff>181567</xdr:colOff>
      <xdr:row>45</xdr:row>
      <xdr:rowOff>210680</xdr:rowOff>
    </xdr:from>
    <xdr:to>
      <xdr:col>29</xdr:col>
      <xdr:colOff>231262</xdr:colOff>
      <xdr:row>48</xdr:row>
      <xdr:rowOff>218539</xdr:rowOff>
    </xdr:to>
    <xdr:pic>
      <xdr:nvPicPr>
        <xdr:cNvPr id="86" name="図 85" descr="画面の領域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5638" y="15682001"/>
          <a:ext cx="866124" cy="1110038"/>
        </a:xfrm>
        <a:prstGeom prst="rect">
          <a:avLst/>
        </a:prstGeom>
      </xdr:spPr>
    </xdr:pic>
    <xdr:clientData/>
  </xdr:twoCellAnchor>
  <xdr:twoCellAnchor editAs="oneCell">
    <xdr:from>
      <xdr:col>16</xdr:col>
      <xdr:colOff>149086</xdr:colOff>
      <xdr:row>45</xdr:row>
      <xdr:rowOff>190499</xdr:rowOff>
    </xdr:from>
    <xdr:to>
      <xdr:col>19</xdr:col>
      <xdr:colOff>198781</xdr:colOff>
      <xdr:row>48</xdr:row>
      <xdr:rowOff>199610</xdr:rowOff>
    </xdr:to>
    <xdr:pic>
      <xdr:nvPicPr>
        <xdr:cNvPr id="87" name="図 86" descr="画面の領域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1729" y="15661820"/>
          <a:ext cx="866123" cy="1111290"/>
        </a:xfrm>
        <a:prstGeom prst="rect">
          <a:avLst/>
        </a:prstGeom>
      </xdr:spPr>
    </xdr:pic>
    <xdr:clientData/>
  </xdr:twoCellAnchor>
  <xdr:twoCellAnchor editAs="oneCell">
    <xdr:from>
      <xdr:col>36</xdr:col>
      <xdr:colOff>8284</xdr:colOff>
      <xdr:row>45</xdr:row>
      <xdr:rowOff>198782</xdr:rowOff>
    </xdr:from>
    <xdr:to>
      <xdr:col>39</xdr:col>
      <xdr:colOff>33130</xdr:colOff>
      <xdr:row>48</xdr:row>
      <xdr:rowOff>191327</xdr:rowOff>
    </xdr:to>
    <xdr:pic>
      <xdr:nvPicPr>
        <xdr:cNvPr id="88" name="図 87" descr="画面の領域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3784" y="15670103"/>
          <a:ext cx="841275" cy="1094724"/>
        </a:xfrm>
        <a:prstGeom prst="rect">
          <a:avLst/>
        </a:prstGeom>
      </xdr:spPr>
    </xdr:pic>
    <xdr:clientData/>
  </xdr:twoCellAnchor>
  <xdr:twoCellAnchor editAs="oneCell">
    <xdr:from>
      <xdr:col>21</xdr:col>
      <xdr:colOff>136074</xdr:colOff>
      <xdr:row>45</xdr:row>
      <xdr:rowOff>47921</xdr:rowOff>
    </xdr:from>
    <xdr:to>
      <xdr:col>24</xdr:col>
      <xdr:colOff>150680</xdr:colOff>
      <xdr:row>48</xdr:row>
      <xdr:rowOff>219139</xdr:rowOff>
    </xdr:to>
    <xdr:pic>
      <xdr:nvPicPr>
        <xdr:cNvPr id="89" name="図 88" descr="画面の領域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9431" y="15519242"/>
          <a:ext cx="831035" cy="1273397"/>
        </a:xfrm>
        <a:prstGeom prst="rect">
          <a:avLst/>
        </a:prstGeom>
      </xdr:spPr>
    </xdr:pic>
    <xdr:clientData/>
  </xdr:twoCellAnchor>
  <xdr:twoCellAnchor editAs="oneCell">
    <xdr:from>
      <xdr:col>31</xdr:col>
      <xdr:colOff>43780</xdr:colOff>
      <xdr:row>45</xdr:row>
      <xdr:rowOff>86376</xdr:rowOff>
    </xdr:from>
    <xdr:to>
      <xdr:col>34</xdr:col>
      <xdr:colOff>29810</xdr:colOff>
      <xdr:row>48</xdr:row>
      <xdr:rowOff>241029</xdr:rowOff>
    </xdr:to>
    <xdr:pic>
      <xdr:nvPicPr>
        <xdr:cNvPr id="90" name="図 89" descr="画面の領域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8566" y="15557697"/>
          <a:ext cx="802458" cy="1256832"/>
        </a:xfrm>
        <a:prstGeom prst="rect">
          <a:avLst/>
        </a:prstGeom>
      </xdr:spPr>
    </xdr:pic>
    <xdr:clientData/>
  </xdr:twoCellAnchor>
  <xdr:twoCellAnchor editAs="oneCell">
    <xdr:from>
      <xdr:col>40</xdr:col>
      <xdr:colOff>112408</xdr:colOff>
      <xdr:row>45</xdr:row>
      <xdr:rowOff>56794</xdr:rowOff>
    </xdr:from>
    <xdr:to>
      <xdr:col>43</xdr:col>
      <xdr:colOff>153167</xdr:colOff>
      <xdr:row>48</xdr:row>
      <xdr:rowOff>181862</xdr:rowOff>
    </xdr:to>
    <xdr:pic>
      <xdr:nvPicPr>
        <xdr:cNvPr id="91" name="図 90" descr="画面の領域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16479" y="15528115"/>
          <a:ext cx="857188" cy="1227247"/>
        </a:xfrm>
        <a:prstGeom prst="rect">
          <a:avLst/>
        </a:prstGeom>
      </xdr:spPr>
    </xdr:pic>
    <xdr:clientData/>
  </xdr:twoCellAnchor>
  <xdr:twoCellAnchor>
    <xdr:from>
      <xdr:col>20</xdr:col>
      <xdr:colOff>81645</xdr:colOff>
      <xdr:row>46</xdr:row>
      <xdr:rowOff>179850</xdr:rowOff>
    </xdr:from>
    <xdr:to>
      <xdr:col>21</xdr:col>
      <xdr:colOff>98209</xdr:colOff>
      <xdr:row>47</xdr:row>
      <xdr:rowOff>155002</xdr:rowOff>
    </xdr:to>
    <xdr:sp macro="" textlink="">
      <xdr:nvSpPr>
        <xdr:cNvPr id="92" name="右矢印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5442859" y="16018564"/>
          <a:ext cx="288707" cy="342545"/>
        </a:xfrm>
        <a:prstGeom prst="rightArrow">
          <a:avLst/>
        </a:prstGeom>
        <a:solidFill>
          <a:srgbClr val="FFFF00"/>
        </a:solidFill>
        <a:ln w="28575">
          <a:solidFill>
            <a:schemeClr val="accent5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74542</xdr:colOff>
      <xdr:row>35</xdr:row>
      <xdr:rowOff>41412</xdr:rowOff>
    </xdr:from>
    <xdr:to>
      <xdr:col>21</xdr:col>
      <xdr:colOff>190499</xdr:colOff>
      <xdr:row>35</xdr:row>
      <xdr:rowOff>248480</xdr:rowOff>
    </xdr:to>
    <xdr:sp macro="" textlink="">
      <xdr:nvSpPr>
        <xdr:cNvPr id="94" name="正方形/長方形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5332342" y="11700012"/>
          <a:ext cx="382657" cy="207068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82826</xdr:colOff>
      <xdr:row>35</xdr:row>
      <xdr:rowOff>49696</xdr:rowOff>
    </xdr:from>
    <xdr:to>
      <xdr:col>28</xdr:col>
      <xdr:colOff>107674</xdr:colOff>
      <xdr:row>35</xdr:row>
      <xdr:rowOff>223630</xdr:rowOff>
    </xdr:to>
    <xdr:sp macro="" textlink="">
      <xdr:nvSpPr>
        <xdr:cNvPr id="95" name="正方形/長方形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6674126" y="11708296"/>
          <a:ext cx="824948" cy="17393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140805</xdr:colOff>
      <xdr:row>35</xdr:row>
      <xdr:rowOff>57978</xdr:rowOff>
    </xdr:from>
    <xdr:to>
      <xdr:col>35</xdr:col>
      <xdr:colOff>240196</xdr:colOff>
      <xdr:row>35</xdr:row>
      <xdr:rowOff>223631</xdr:rowOff>
    </xdr:to>
    <xdr:sp macro="" textlink="">
      <xdr:nvSpPr>
        <xdr:cNvPr id="96" name="正方形/長方形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8599005" y="11716578"/>
          <a:ext cx="632791" cy="165653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6</xdr:col>
      <xdr:colOff>179321</xdr:colOff>
      <xdr:row>41</xdr:row>
      <xdr:rowOff>3</xdr:rowOff>
    </xdr:from>
    <xdr:to>
      <xdr:col>10</xdr:col>
      <xdr:colOff>48138</xdr:colOff>
      <xdr:row>43</xdr:row>
      <xdr:rowOff>193815</xdr:rowOff>
    </xdr:to>
    <xdr:pic>
      <xdr:nvPicPr>
        <xdr:cNvPr id="99" name="図 98" descr="画面の領域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3321" y="13830303"/>
          <a:ext cx="935617" cy="917712"/>
        </a:xfrm>
        <a:prstGeom prst="rect">
          <a:avLst/>
        </a:prstGeom>
      </xdr:spPr>
    </xdr:pic>
    <xdr:clientData/>
  </xdr:twoCellAnchor>
  <xdr:twoCellAnchor>
    <xdr:from>
      <xdr:col>10</xdr:col>
      <xdr:colOff>231321</xdr:colOff>
      <xdr:row>51</xdr:row>
      <xdr:rowOff>281609</xdr:rowOff>
    </xdr:from>
    <xdr:to>
      <xdr:col>27</xdr:col>
      <xdr:colOff>0</xdr:colOff>
      <xdr:row>53</xdr:row>
      <xdr:rowOff>149088</xdr:rowOff>
    </xdr:to>
    <xdr:sp macro="" textlink="">
      <xdr:nvSpPr>
        <xdr:cNvPr id="100" name="正方形/長方形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2871107" y="17957288"/>
          <a:ext cx="4395107" cy="602264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136071</xdr:colOff>
      <xdr:row>52</xdr:row>
      <xdr:rowOff>41413</xdr:rowOff>
    </xdr:from>
    <xdr:to>
      <xdr:col>27</xdr:col>
      <xdr:colOff>108857</xdr:colOff>
      <xdr:row>53</xdr:row>
      <xdr:rowOff>132521</xdr:rowOff>
    </xdr:to>
    <xdr:sp macro="" textlink="">
      <xdr:nvSpPr>
        <xdr:cNvPr id="101" name="テキスト ボックス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2775857" y="18084484"/>
          <a:ext cx="4599214" cy="4585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ごみを「集める日」の</a:t>
          </a:r>
          <a:r>
            <a:rPr kumimoji="1" lang="ja-JP" altLang="en-US" sz="1400" b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朝</a:t>
          </a:r>
          <a:r>
            <a:rPr kumimoji="1" lang="ja-JP" altLang="en-US" sz="14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５時から８時まで</a:t>
          </a:r>
          <a:r>
            <a:rPr kumimoji="1" lang="ja-JP" altLang="en-US" sz="14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に出します</a:t>
          </a:r>
        </a:p>
      </xdr:txBody>
    </xdr:sp>
    <xdr:clientData/>
  </xdr:twoCellAnchor>
  <xdr:twoCellAnchor editAs="oneCell">
    <xdr:from>
      <xdr:col>12</xdr:col>
      <xdr:colOff>26096</xdr:colOff>
      <xdr:row>53</xdr:row>
      <xdr:rowOff>173936</xdr:rowOff>
    </xdr:from>
    <xdr:to>
      <xdr:col>25</xdr:col>
      <xdr:colOff>251840</xdr:colOff>
      <xdr:row>56</xdr:row>
      <xdr:rowOff>467141</xdr:rowOff>
    </xdr:to>
    <xdr:pic>
      <xdr:nvPicPr>
        <xdr:cNvPr id="102" name="図 101" descr="画面の領域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0296" y="18347636"/>
          <a:ext cx="3692844" cy="1398104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16</xdr:col>
      <xdr:colOff>5361</xdr:colOff>
      <xdr:row>50</xdr:row>
      <xdr:rowOff>213396</xdr:rowOff>
    </xdr:from>
    <xdr:to>
      <xdr:col>22</xdr:col>
      <xdr:colOff>216323</xdr:colOff>
      <xdr:row>51</xdr:row>
      <xdr:rowOff>196833</xdr:rowOff>
    </xdr:to>
    <xdr:sp macro="" textlink="">
      <xdr:nvSpPr>
        <xdr:cNvPr id="103" name="テキスト ボックス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4196361" y="17301246"/>
          <a:ext cx="1811162" cy="345387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〔</a:t>
          </a:r>
          <a:r>
            <a:rPr kumimoji="1" lang="ja-JP" altLang="en-US" sz="1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ごみを出す時間</a:t>
          </a:r>
          <a:r>
            <a:rPr kumimoji="1" lang="en-US" altLang="ja-JP" sz="1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〕</a:t>
          </a:r>
          <a:endParaRPr kumimoji="1" lang="ja-JP" altLang="en-US" sz="14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 editAs="oneCell">
    <xdr:from>
      <xdr:col>1</xdr:col>
      <xdr:colOff>269416</xdr:colOff>
      <xdr:row>51</xdr:row>
      <xdr:rowOff>168610</xdr:rowOff>
    </xdr:from>
    <xdr:to>
      <xdr:col>10</xdr:col>
      <xdr:colOff>142769</xdr:colOff>
      <xdr:row>59</xdr:row>
      <xdr:rowOff>48433</xdr:rowOff>
    </xdr:to>
    <xdr:pic>
      <xdr:nvPicPr>
        <xdr:cNvPr id="104" name="図 103" descr="画面の領域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916" y="17844289"/>
          <a:ext cx="2322639" cy="3023073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  <xdr:twoCellAnchor>
    <xdr:from>
      <xdr:col>3</xdr:col>
      <xdr:colOff>24846</xdr:colOff>
      <xdr:row>50</xdr:row>
      <xdr:rowOff>224118</xdr:rowOff>
    </xdr:from>
    <xdr:to>
      <xdr:col>10</xdr:col>
      <xdr:colOff>157369</xdr:colOff>
      <xdr:row>51</xdr:row>
      <xdr:rowOff>112059</xdr:rowOff>
    </xdr:to>
    <xdr:sp macro="" textlink="">
      <xdr:nvSpPr>
        <xdr:cNvPr id="105" name="テキスト ボックス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748746" y="17311968"/>
          <a:ext cx="1999423" cy="249891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〔</a:t>
          </a:r>
          <a:r>
            <a:rPr kumimoji="1" lang="ja-JP" altLang="en-US" sz="1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ごみを出すところ</a:t>
          </a:r>
          <a:r>
            <a:rPr kumimoji="1" lang="en-US" altLang="ja-JP" sz="1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〕</a:t>
          </a:r>
          <a:endParaRPr kumimoji="1" lang="ja-JP" altLang="en-US" sz="14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12</xdr:col>
      <xdr:colOff>244930</xdr:colOff>
      <xdr:row>51</xdr:row>
      <xdr:rowOff>323022</xdr:rowOff>
    </xdr:from>
    <xdr:to>
      <xdr:col>26</xdr:col>
      <xdr:colOff>115956</xdr:colOff>
      <xdr:row>52</xdr:row>
      <xdr:rowOff>176893</xdr:rowOff>
    </xdr:to>
    <xdr:sp macro="" textlink="">
      <xdr:nvSpPr>
        <xdr:cNvPr id="106" name="テキスト ボックス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3429001" y="17998701"/>
          <a:ext cx="3681026" cy="2212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あつ　　　　</a:t>
          </a:r>
          <a:r>
            <a:rPr kumimoji="1" lang="ja-JP" altLang="en-US" sz="800" b="0" baseline="0"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ja-JP" altLang="en-US" sz="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　ひ　　　</a:t>
          </a:r>
          <a:r>
            <a:rPr kumimoji="1" lang="ja-JP" altLang="en-US" sz="800" b="1" baseline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ja-JP" altLang="en-US" sz="8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あさ　　 じ</a:t>
          </a:r>
          <a:r>
            <a:rPr kumimoji="1" lang="ja-JP" altLang="en-US" sz="800" b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　　　　　</a:t>
          </a:r>
          <a:r>
            <a:rPr kumimoji="1" lang="en-US" altLang="ja-JP" sz="8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ja-JP" altLang="en-US" sz="8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じ</a:t>
          </a:r>
          <a:r>
            <a:rPr kumimoji="1" lang="ja-JP" altLang="en-US" sz="800" b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 　　　　</a:t>
          </a:r>
          <a:r>
            <a:rPr kumimoji="1" lang="ja-JP" altLang="en-US" sz="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　　 　だ</a:t>
          </a:r>
        </a:p>
      </xdr:txBody>
    </xdr:sp>
    <xdr:clientData/>
  </xdr:twoCellAnchor>
  <xdr:twoCellAnchor>
    <xdr:from>
      <xdr:col>27</xdr:col>
      <xdr:colOff>185178</xdr:colOff>
      <xdr:row>49</xdr:row>
      <xdr:rowOff>95251</xdr:rowOff>
    </xdr:from>
    <xdr:to>
      <xdr:col>52</xdr:col>
      <xdr:colOff>0</xdr:colOff>
      <xdr:row>59</xdr:row>
      <xdr:rowOff>40823</xdr:rowOff>
    </xdr:to>
    <xdr:sp macro="" textlink="">
      <xdr:nvSpPr>
        <xdr:cNvPr id="107" name="正方形/長方形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7451392" y="16968108"/>
          <a:ext cx="6604787" cy="3605894"/>
        </a:xfrm>
        <a:prstGeom prst="rect">
          <a:avLst/>
        </a:prstGeom>
        <a:noFill/>
        <a:ln w="38100">
          <a:solidFill>
            <a:srgbClr val="FFC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★</a:t>
          </a:r>
        </a:p>
      </xdr:txBody>
    </xdr:sp>
    <xdr:clientData/>
  </xdr:twoCellAnchor>
  <xdr:twoCellAnchor>
    <xdr:from>
      <xdr:col>16</xdr:col>
      <xdr:colOff>8284</xdr:colOff>
      <xdr:row>50</xdr:row>
      <xdr:rowOff>82826</xdr:rowOff>
    </xdr:from>
    <xdr:to>
      <xdr:col>22</xdr:col>
      <xdr:colOff>182217</xdr:colOff>
      <xdr:row>50</xdr:row>
      <xdr:rowOff>231913</xdr:rowOff>
    </xdr:to>
    <xdr:sp macro="" textlink="">
      <xdr:nvSpPr>
        <xdr:cNvPr id="119" name="テキスト ボックス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4199284" y="17170676"/>
          <a:ext cx="1774133" cy="149087"/>
        </a:xfrm>
        <a:prstGeom prst="rect">
          <a:avLst/>
        </a:prstGeom>
        <a:solidFill>
          <a:srgbClr val="FFFFCC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 b="1">
              <a:latin typeface="+mn-ea"/>
              <a:ea typeface="+mn-ea"/>
            </a:rPr>
            <a:t>　　　　　　　　　　　だ　　　　　じかん</a:t>
          </a:r>
        </a:p>
      </xdr:txBody>
    </xdr:sp>
    <xdr:clientData/>
  </xdr:twoCellAnchor>
  <xdr:twoCellAnchor>
    <xdr:from>
      <xdr:col>3</xdr:col>
      <xdr:colOff>1</xdr:colOff>
      <xdr:row>50</xdr:row>
      <xdr:rowOff>82826</xdr:rowOff>
    </xdr:from>
    <xdr:to>
      <xdr:col>11</xdr:col>
      <xdr:colOff>8285</xdr:colOff>
      <xdr:row>50</xdr:row>
      <xdr:rowOff>273326</xdr:rowOff>
    </xdr:to>
    <xdr:sp macro="" textlink="">
      <xdr:nvSpPr>
        <xdr:cNvPr id="121" name="テキスト ボックス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723901" y="17170676"/>
          <a:ext cx="2141884" cy="190500"/>
        </a:xfrm>
        <a:prstGeom prst="rect">
          <a:avLst/>
        </a:prstGeom>
        <a:solidFill>
          <a:srgbClr val="FFFFCC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 b="1">
              <a:latin typeface="+mn-ea"/>
              <a:ea typeface="+mn-ea"/>
            </a:rPr>
            <a:t>　　　　　　　　　　　</a:t>
          </a:r>
          <a:r>
            <a:rPr kumimoji="1" lang="ja-JP" altLang="en-US" sz="700" b="1" baseline="0">
              <a:latin typeface="+mn-ea"/>
              <a:ea typeface="+mn-ea"/>
            </a:rPr>
            <a:t> </a:t>
          </a:r>
          <a:r>
            <a:rPr kumimoji="1" lang="ja-JP" altLang="en-US" sz="700" b="1">
              <a:latin typeface="+mn-ea"/>
              <a:ea typeface="+mn-ea"/>
            </a:rPr>
            <a:t>だ　　　　　</a:t>
          </a:r>
        </a:p>
      </xdr:txBody>
    </xdr:sp>
    <xdr:clientData/>
  </xdr:twoCellAnchor>
  <xdr:twoCellAnchor>
    <xdr:from>
      <xdr:col>4</xdr:col>
      <xdr:colOff>157367</xdr:colOff>
      <xdr:row>51</xdr:row>
      <xdr:rowOff>132522</xdr:rowOff>
    </xdr:from>
    <xdr:to>
      <xdr:col>10</xdr:col>
      <xdr:colOff>24847</xdr:colOff>
      <xdr:row>51</xdr:row>
      <xdr:rowOff>339586</xdr:rowOff>
    </xdr:to>
    <xdr:sp macro="" textlink="">
      <xdr:nvSpPr>
        <xdr:cNvPr id="123" name="テキスト ボックス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147967" y="17582322"/>
          <a:ext cx="1467680" cy="2070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す　 て　  ー    し   ょ    ん</a:t>
          </a:r>
        </a:p>
      </xdr:txBody>
    </xdr:sp>
    <xdr:clientData/>
  </xdr:twoCellAnchor>
  <xdr:twoCellAnchor>
    <xdr:from>
      <xdr:col>11</xdr:col>
      <xdr:colOff>57979</xdr:colOff>
      <xdr:row>56</xdr:row>
      <xdr:rowOff>612323</xdr:rowOff>
    </xdr:from>
    <xdr:to>
      <xdr:col>25</xdr:col>
      <xdr:colOff>56030</xdr:colOff>
      <xdr:row>60</xdr:row>
      <xdr:rowOff>122464</xdr:rowOff>
    </xdr:to>
    <xdr:sp macro="" textlink="">
      <xdr:nvSpPr>
        <xdr:cNvPr id="134" name="角丸四角形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2969908" y="19948073"/>
          <a:ext cx="3808051" cy="1102177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129562</xdr:colOff>
      <xdr:row>57</xdr:row>
      <xdr:rowOff>134955</xdr:rowOff>
    </xdr:from>
    <xdr:to>
      <xdr:col>26</xdr:col>
      <xdr:colOff>245519</xdr:colOff>
      <xdr:row>58</xdr:row>
      <xdr:rowOff>108861</xdr:rowOff>
    </xdr:to>
    <xdr:sp macro="" textlink="">
      <xdr:nvSpPr>
        <xdr:cNvPr id="135" name="テキスト ボックス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3041491" y="20042205"/>
          <a:ext cx="4198099" cy="25965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1"/>
        </a:fontRef>
      </xdr:style>
      <xdr:txBody>
        <a:bodyPr vertOverflow="clip" horzOverflow="clip" wrap="square" rtlCol="0" anchor="t"/>
        <a:lstStyle/>
        <a:p>
          <a:pPr algn="l"/>
          <a:r>
            <a:rPr kumimoji="1" lang="en-US" altLang="ja-JP" sz="1200" b="0">
              <a:solidFill>
                <a:srgbClr val="FFC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ja-JP" altLang="en-US" sz="1200" b="1">
              <a:solidFill>
                <a:srgbClr val="00B05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ごみを「集める日」です。</a:t>
          </a:r>
          <a:endParaRPr kumimoji="1" lang="ja-JP" altLang="en-US" sz="12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11</xdr:col>
      <xdr:colOff>165653</xdr:colOff>
      <xdr:row>59</xdr:row>
      <xdr:rowOff>172160</xdr:rowOff>
    </xdr:from>
    <xdr:to>
      <xdr:col>26</xdr:col>
      <xdr:colOff>99391</xdr:colOff>
      <xdr:row>60</xdr:row>
      <xdr:rowOff>81052</xdr:rowOff>
    </xdr:to>
    <xdr:sp macro="" textlink="">
      <xdr:nvSpPr>
        <xdr:cNvPr id="136" name="テキスト ボックス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3077582" y="20800589"/>
          <a:ext cx="4015880" cy="30349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１日（</a:t>
          </a:r>
          <a:r>
            <a:rPr kumimoji="1" lang="en-US" altLang="ja-JP" sz="12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2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回）に出せる量は</a:t>
          </a:r>
          <a:r>
            <a:rPr kumimoji="1" lang="en-US" altLang="ja-JP" sz="1200" b="1" baseline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ja-JP" altLang="en-US" sz="1200" b="1" baseline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３袋（ごみ袋）までです。</a:t>
          </a:r>
          <a:endParaRPr kumimoji="1" lang="ja-JP" altLang="en-US" sz="1200" b="1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11</xdr:col>
      <xdr:colOff>105306</xdr:colOff>
      <xdr:row>57</xdr:row>
      <xdr:rowOff>13608</xdr:rowOff>
    </xdr:from>
    <xdr:to>
      <xdr:col>24</xdr:col>
      <xdr:colOff>140874</xdr:colOff>
      <xdr:row>57</xdr:row>
      <xdr:rowOff>163286</xdr:rowOff>
    </xdr:to>
    <xdr:sp macro="" textlink="">
      <xdr:nvSpPr>
        <xdr:cNvPr id="137" name="テキスト ボックス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3017235" y="19975287"/>
          <a:ext cx="3573425" cy="149678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 b="1">
              <a:latin typeface="+mn-ea"/>
              <a:ea typeface="+mn-ea"/>
            </a:rPr>
            <a:t>　　　　　　</a:t>
          </a:r>
          <a:r>
            <a:rPr kumimoji="1" lang="ja-JP" altLang="en-US" sz="700" b="0">
              <a:latin typeface="+mn-ea"/>
              <a:ea typeface="+mn-ea"/>
            </a:rPr>
            <a:t>   　　　あつ　　　     ひ　  　　　　　　　　 　</a:t>
          </a:r>
        </a:p>
      </xdr:txBody>
    </xdr:sp>
    <xdr:clientData/>
  </xdr:twoCellAnchor>
  <xdr:twoCellAnchor>
    <xdr:from>
      <xdr:col>11</xdr:col>
      <xdr:colOff>122465</xdr:colOff>
      <xdr:row>59</xdr:row>
      <xdr:rowOff>81644</xdr:rowOff>
    </xdr:from>
    <xdr:to>
      <xdr:col>22</xdr:col>
      <xdr:colOff>95252</xdr:colOff>
      <xdr:row>59</xdr:row>
      <xdr:rowOff>244929</xdr:rowOff>
    </xdr:to>
    <xdr:sp macro="" textlink="">
      <xdr:nvSpPr>
        <xdr:cNvPr id="138" name="テキスト ボックス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3034394" y="20710073"/>
          <a:ext cx="2966358" cy="163285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 b="1">
              <a:latin typeface="+mn-ea"/>
              <a:ea typeface="+mn-ea"/>
            </a:rPr>
            <a:t>　</a:t>
          </a:r>
          <a:r>
            <a:rPr kumimoji="1" lang="ja-JP" altLang="en-US" sz="700" b="0">
              <a:latin typeface="+mn-ea"/>
              <a:ea typeface="+mn-ea"/>
            </a:rPr>
            <a:t>　にち　　　かい　　　　　だ　　 　　　りょう　　　 ふくろ    　　　　ふくろ　　　　　　</a:t>
          </a:r>
        </a:p>
      </xdr:txBody>
    </xdr:sp>
    <xdr:clientData/>
  </xdr:twoCellAnchor>
  <xdr:twoCellAnchor>
    <xdr:from>
      <xdr:col>44</xdr:col>
      <xdr:colOff>0</xdr:colOff>
      <xdr:row>53</xdr:row>
      <xdr:rowOff>44824</xdr:rowOff>
    </xdr:from>
    <xdr:to>
      <xdr:col>44</xdr:col>
      <xdr:colOff>212910</xdr:colOff>
      <xdr:row>53</xdr:row>
      <xdr:rowOff>252136</xdr:rowOff>
    </xdr:to>
    <xdr:sp macro="" textlink="">
      <xdr:nvSpPr>
        <xdr:cNvPr id="140" name="屈折矢印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 rot="5400000">
          <a:off x="11661399" y="18215725"/>
          <a:ext cx="207312" cy="212910"/>
        </a:xfrm>
        <a:prstGeom prst="bentUpArrow">
          <a:avLst/>
        </a:prstGeom>
        <a:solidFill>
          <a:srgbClr val="FFFF00"/>
        </a:solidFill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270623</xdr:colOff>
      <xdr:row>52</xdr:row>
      <xdr:rowOff>67237</xdr:rowOff>
    </xdr:from>
    <xdr:to>
      <xdr:col>10</xdr:col>
      <xdr:colOff>78441</xdr:colOff>
      <xdr:row>56</xdr:row>
      <xdr:rowOff>435430</xdr:rowOff>
    </xdr:to>
    <xdr:sp macro="" textlink="">
      <xdr:nvSpPr>
        <xdr:cNvPr id="144" name="角丸四角形吹き出し 35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1549694" y="17919808"/>
          <a:ext cx="1168533" cy="1851372"/>
        </a:xfrm>
        <a:prstGeom prst="wedgeRoundRectCallout">
          <a:avLst>
            <a:gd name="adj1" fmla="val 87263"/>
            <a:gd name="adj2" fmla="val 66196"/>
            <a:gd name="adj3" fmla="val 16667"/>
          </a:avLst>
        </a:prstGeom>
        <a:noFill/>
        <a:ln w="38100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17</xdr:col>
      <xdr:colOff>13607</xdr:colOff>
      <xdr:row>6</xdr:row>
      <xdr:rowOff>72618</xdr:rowOff>
    </xdr:from>
    <xdr:to>
      <xdr:col>20</xdr:col>
      <xdr:colOff>95251</xdr:colOff>
      <xdr:row>9</xdr:row>
      <xdr:rowOff>164853</xdr:rowOff>
    </xdr:to>
    <xdr:pic>
      <xdr:nvPicPr>
        <xdr:cNvPr id="145" name="図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558393" y="2521904"/>
          <a:ext cx="898072" cy="935878"/>
        </a:xfrm>
        <a:prstGeom prst="rect">
          <a:avLst/>
        </a:prstGeom>
      </xdr:spPr>
    </xdr:pic>
    <xdr:clientData/>
  </xdr:twoCellAnchor>
  <xdr:twoCellAnchor editAs="oneCell">
    <xdr:from>
      <xdr:col>30</xdr:col>
      <xdr:colOff>131677</xdr:colOff>
      <xdr:row>6</xdr:row>
      <xdr:rowOff>136072</xdr:rowOff>
    </xdr:from>
    <xdr:to>
      <xdr:col>36</xdr:col>
      <xdr:colOff>37905</xdr:colOff>
      <xdr:row>11</xdr:row>
      <xdr:rowOff>40820</xdr:rowOff>
    </xdr:to>
    <xdr:pic>
      <xdr:nvPicPr>
        <xdr:cNvPr id="146" name="図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8214320" y="2585358"/>
          <a:ext cx="1539085" cy="1156605"/>
        </a:xfrm>
        <a:prstGeom prst="rect">
          <a:avLst/>
        </a:prstGeom>
      </xdr:spPr>
    </xdr:pic>
    <xdr:clientData/>
  </xdr:twoCellAnchor>
  <xdr:twoCellAnchor editAs="oneCell">
    <xdr:from>
      <xdr:col>16</xdr:col>
      <xdr:colOff>190500</xdr:colOff>
      <xdr:row>19</xdr:row>
      <xdr:rowOff>176894</xdr:rowOff>
    </xdr:from>
    <xdr:to>
      <xdr:col>21</xdr:col>
      <xdr:colOff>40821</xdr:colOff>
      <xdr:row>22</xdr:row>
      <xdr:rowOff>68036</xdr:rowOff>
    </xdr:to>
    <xdr:pic>
      <xdr:nvPicPr>
        <xdr:cNvPr id="149" name="図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/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3143" y="6762751"/>
          <a:ext cx="1211035" cy="721178"/>
        </a:xfrm>
        <a:prstGeom prst="rect">
          <a:avLst/>
        </a:prstGeom>
      </xdr:spPr>
    </xdr:pic>
    <xdr:clientData/>
  </xdr:twoCellAnchor>
  <xdr:twoCellAnchor editAs="oneCell">
    <xdr:from>
      <xdr:col>22</xdr:col>
      <xdr:colOff>54428</xdr:colOff>
      <xdr:row>19</xdr:row>
      <xdr:rowOff>244929</xdr:rowOff>
    </xdr:from>
    <xdr:to>
      <xdr:col>27</xdr:col>
      <xdr:colOff>163285</xdr:colOff>
      <xdr:row>22</xdr:row>
      <xdr:rowOff>149677</xdr:rowOff>
    </xdr:to>
    <xdr:pic>
      <xdr:nvPicPr>
        <xdr:cNvPr id="153" name="図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/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9928" y="6830786"/>
          <a:ext cx="1469571" cy="734784"/>
        </a:xfrm>
        <a:prstGeom prst="rect">
          <a:avLst/>
        </a:prstGeom>
      </xdr:spPr>
    </xdr:pic>
    <xdr:clientData/>
  </xdr:twoCellAnchor>
  <xdr:twoCellAnchor editAs="oneCell">
    <xdr:from>
      <xdr:col>28</xdr:col>
      <xdr:colOff>163287</xdr:colOff>
      <xdr:row>19</xdr:row>
      <xdr:rowOff>272142</xdr:rowOff>
    </xdr:from>
    <xdr:to>
      <xdr:col>31</xdr:col>
      <xdr:colOff>108858</xdr:colOff>
      <xdr:row>22</xdr:row>
      <xdr:rowOff>285749</xdr:rowOff>
    </xdr:to>
    <xdr:pic>
      <xdr:nvPicPr>
        <xdr:cNvPr id="154" name="図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/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1644" y="6857999"/>
          <a:ext cx="762000" cy="843643"/>
        </a:xfrm>
        <a:prstGeom prst="rect">
          <a:avLst/>
        </a:prstGeom>
      </xdr:spPr>
    </xdr:pic>
    <xdr:clientData/>
  </xdr:twoCellAnchor>
  <xdr:twoCellAnchor editAs="oneCell">
    <xdr:from>
      <xdr:col>35</xdr:col>
      <xdr:colOff>13608</xdr:colOff>
      <xdr:row>18</xdr:row>
      <xdr:rowOff>231322</xdr:rowOff>
    </xdr:from>
    <xdr:to>
      <xdr:col>38</xdr:col>
      <xdr:colOff>244928</xdr:colOff>
      <xdr:row>21</xdr:row>
      <xdr:rowOff>81643</xdr:rowOff>
    </xdr:to>
    <xdr:pic>
      <xdr:nvPicPr>
        <xdr:cNvPr id="157" name="図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/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6965" y="6449786"/>
          <a:ext cx="1047749" cy="938893"/>
        </a:xfrm>
        <a:prstGeom prst="rect">
          <a:avLst/>
        </a:prstGeom>
      </xdr:spPr>
    </xdr:pic>
    <xdr:clientData/>
  </xdr:twoCellAnchor>
  <xdr:twoCellAnchor editAs="oneCell">
    <xdr:from>
      <xdr:col>42</xdr:col>
      <xdr:colOff>1</xdr:colOff>
      <xdr:row>17</xdr:row>
      <xdr:rowOff>272144</xdr:rowOff>
    </xdr:from>
    <xdr:to>
      <xdr:col>43</xdr:col>
      <xdr:colOff>108858</xdr:colOff>
      <xdr:row>19</xdr:row>
      <xdr:rowOff>108858</xdr:rowOff>
    </xdr:to>
    <xdr:pic>
      <xdr:nvPicPr>
        <xdr:cNvPr id="160" name="図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/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320" t="-2438" r="-3809"/>
        <a:stretch/>
      </xdr:blipFill>
      <xdr:spPr>
        <a:xfrm>
          <a:off x="11348358" y="6068787"/>
          <a:ext cx="381000" cy="571499"/>
        </a:xfrm>
        <a:prstGeom prst="rect">
          <a:avLst/>
        </a:prstGeom>
      </xdr:spPr>
    </xdr:pic>
    <xdr:clientData/>
  </xdr:twoCellAnchor>
  <xdr:twoCellAnchor editAs="oneCell">
    <xdr:from>
      <xdr:col>38</xdr:col>
      <xdr:colOff>1</xdr:colOff>
      <xdr:row>19</xdr:row>
      <xdr:rowOff>27214</xdr:rowOff>
    </xdr:from>
    <xdr:to>
      <xdr:col>40</xdr:col>
      <xdr:colOff>40822</xdr:colOff>
      <xdr:row>22</xdr:row>
      <xdr:rowOff>176892</xdr:rowOff>
    </xdr:to>
    <xdr:pic>
      <xdr:nvPicPr>
        <xdr:cNvPr id="161" name="図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/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59787" y="6613071"/>
          <a:ext cx="585106" cy="979714"/>
        </a:xfrm>
        <a:prstGeom prst="rect">
          <a:avLst/>
        </a:prstGeom>
      </xdr:spPr>
    </xdr:pic>
    <xdr:clientData/>
  </xdr:twoCellAnchor>
  <xdr:twoCellAnchor editAs="oneCell">
    <xdr:from>
      <xdr:col>21</xdr:col>
      <xdr:colOff>13609</xdr:colOff>
      <xdr:row>6</xdr:row>
      <xdr:rowOff>77644</xdr:rowOff>
    </xdr:from>
    <xdr:to>
      <xdr:col>23</xdr:col>
      <xdr:colOff>0</xdr:colOff>
      <xdr:row>9</xdr:row>
      <xdr:rowOff>139274</xdr:rowOff>
    </xdr:to>
    <xdr:pic>
      <xdr:nvPicPr>
        <xdr:cNvPr id="163" name="図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646966" y="2526930"/>
          <a:ext cx="530677" cy="905273"/>
        </a:xfrm>
        <a:prstGeom prst="rect">
          <a:avLst/>
        </a:prstGeom>
      </xdr:spPr>
    </xdr:pic>
    <xdr:clientData/>
  </xdr:twoCellAnchor>
  <xdr:twoCellAnchor editAs="oneCell">
    <xdr:from>
      <xdr:col>36</xdr:col>
      <xdr:colOff>217715</xdr:colOff>
      <xdr:row>6</xdr:row>
      <xdr:rowOff>13608</xdr:rowOff>
    </xdr:from>
    <xdr:to>
      <xdr:col>40</xdr:col>
      <xdr:colOff>108858</xdr:colOff>
      <xdr:row>8</xdr:row>
      <xdr:rowOff>68036</xdr:rowOff>
    </xdr:to>
    <xdr:pic>
      <xdr:nvPicPr>
        <xdr:cNvPr id="164" name="図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9933215" y="2462894"/>
          <a:ext cx="979714" cy="707571"/>
        </a:xfrm>
        <a:prstGeom prst="rect">
          <a:avLst/>
        </a:prstGeom>
      </xdr:spPr>
    </xdr:pic>
    <xdr:clientData/>
  </xdr:twoCellAnchor>
  <xdr:twoCellAnchor editAs="oneCell">
    <xdr:from>
      <xdr:col>16</xdr:col>
      <xdr:colOff>54428</xdr:colOff>
      <xdr:row>13</xdr:row>
      <xdr:rowOff>108858</xdr:rowOff>
    </xdr:from>
    <xdr:to>
      <xdr:col>21</xdr:col>
      <xdr:colOff>258536</xdr:colOff>
      <xdr:row>16</xdr:row>
      <xdr:rowOff>68036</xdr:rowOff>
    </xdr:to>
    <xdr:pic>
      <xdr:nvPicPr>
        <xdr:cNvPr id="165" name="図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/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7071" y="4490358"/>
          <a:ext cx="1564822" cy="1115785"/>
        </a:xfrm>
        <a:prstGeom prst="rect">
          <a:avLst/>
        </a:prstGeom>
      </xdr:spPr>
    </xdr:pic>
    <xdr:clientData/>
  </xdr:twoCellAnchor>
  <xdr:twoCellAnchor editAs="oneCell">
    <xdr:from>
      <xdr:col>44</xdr:col>
      <xdr:colOff>27215</xdr:colOff>
      <xdr:row>13</xdr:row>
      <xdr:rowOff>326571</xdr:rowOff>
    </xdr:from>
    <xdr:to>
      <xdr:col>46</xdr:col>
      <xdr:colOff>95249</xdr:colOff>
      <xdr:row>15</xdr:row>
      <xdr:rowOff>81643</xdr:rowOff>
    </xdr:to>
    <xdr:pic>
      <xdr:nvPicPr>
        <xdr:cNvPr id="167" name="図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/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19858" y="4708071"/>
          <a:ext cx="612320" cy="544286"/>
        </a:xfrm>
        <a:prstGeom prst="rect">
          <a:avLst/>
        </a:prstGeom>
      </xdr:spPr>
    </xdr:pic>
    <xdr:clientData/>
  </xdr:twoCellAnchor>
  <xdr:twoCellAnchor editAs="oneCell">
    <xdr:from>
      <xdr:col>40</xdr:col>
      <xdr:colOff>54429</xdr:colOff>
      <xdr:row>13</xdr:row>
      <xdr:rowOff>244927</xdr:rowOff>
    </xdr:from>
    <xdr:to>
      <xdr:col>43</xdr:col>
      <xdr:colOff>217714</xdr:colOff>
      <xdr:row>15</xdr:row>
      <xdr:rowOff>108856</xdr:rowOff>
    </xdr:to>
    <xdr:pic>
      <xdr:nvPicPr>
        <xdr:cNvPr id="169" name="図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/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00" y="4626427"/>
          <a:ext cx="979714" cy="653143"/>
        </a:xfrm>
        <a:prstGeom prst="rect">
          <a:avLst/>
        </a:prstGeom>
      </xdr:spPr>
    </xdr:pic>
    <xdr:clientData/>
  </xdr:twoCellAnchor>
  <xdr:twoCellAnchor editAs="oneCell">
    <xdr:from>
      <xdr:col>37</xdr:col>
      <xdr:colOff>122465</xdr:colOff>
      <xdr:row>14</xdr:row>
      <xdr:rowOff>231320</xdr:rowOff>
    </xdr:from>
    <xdr:to>
      <xdr:col>40</xdr:col>
      <xdr:colOff>54429</xdr:colOff>
      <xdr:row>15</xdr:row>
      <xdr:rowOff>357866</xdr:rowOff>
    </xdr:to>
    <xdr:pic>
      <xdr:nvPicPr>
        <xdr:cNvPr id="170" name="図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/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0108" y="4980213"/>
          <a:ext cx="748392" cy="557893"/>
        </a:xfrm>
        <a:prstGeom prst="rect">
          <a:avLst/>
        </a:prstGeom>
      </xdr:spPr>
    </xdr:pic>
    <xdr:clientData/>
  </xdr:twoCellAnchor>
  <xdr:twoCellAnchor editAs="oneCell">
    <xdr:from>
      <xdr:col>18</xdr:col>
      <xdr:colOff>217714</xdr:colOff>
      <xdr:row>25</xdr:row>
      <xdr:rowOff>285751</xdr:rowOff>
    </xdr:from>
    <xdr:to>
      <xdr:col>21</xdr:col>
      <xdr:colOff>13608</xdr:colOff>
      <xdr:row>28</xdr:row>
      <xdr:rowOff>108857</xdr:rowOff>
    </xdr:to>
    <xdr:pic>
      <xdr:nvPicPr>
        <xdr:cNvPr id="173" name="図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/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4643" y="8763001"/>
          <a:ext cx="612322" cy="789213"/>
        </a:xfrm>
        <a:prstGeom prst="rect">
          <a:avLst/>
        </a:prstGeom>
      </xdr:spPr>
    </xdr:pic>
    <xdr:clientData/>
  </xdr:twoCellAnchor>
  <xdr:twoCellAnchor editAs="oneCell">
    <xdr:from>
      <xdr:col>16</xdr:col>
      <xdr:colOff>136071</xdr:colOff>
      <xdr:row>24</xdr:row>
      <xdr:rowOff>81643</xdr:rowOff>
    </xdr:from>
    <xdr:to>
      <xdr:col>19</xdr:col>
      <xdr:colOff>27214</xdr:colOff>
      <xdr:row>26</xdr:row>
      <xdr:rowOff>81642</xdr:rowOff>
    </xdr:to>
    <xdr:pic>
      <xdr:nvPicPr>
        <xdr:cNvPr id="174" name="図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/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8714" y="8232322"/>
          <a:ext cx="707571" cy="680356"/>
        </a:xfrm>
        <a:prstGeom prst="rect">
          <a:avLst/>
        </a:prstGeom>
      </xdr:spPr>
    </xdr:pic>
    <xdr:clientData/>
  </xdr:twoCellAnchor>
  <xdr:twoCellAnchor editAs="oneCell">
    <xdr:from>
      <xdr:col>37</xdr:col>
      <xdr:colOff>54429</xdr:colOff>
      <xdr:row>8</xdr:row>
      <xdr:rowOff>54428</xdr:rowOff>
    </xdr:from>
    <xdr:to>
      <xdr:col>40</xdr:col>
      <xdr:colOff>668</xdr:colOff>
      <xdr:row>11</xdr:row>
      <xdr:rowOff>0</xdr:rowOff>
    </xdr:to>
    <xdr:pic>
      <xdr:nvPicPr>
        <xdr:cNvPr id="180" name="図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0042072" y="3156857"/>
          <a:ext cx="760400" cy="544286"/>
        </a:xfrm>
        <a:prstGeom prst="rect">
          <a:avLst/>
        </a:prstGeom>
      </xdr:spPr>
    </xdr:pic>
    <xdr:clientData/>
  </xdr:twoCellAnchor>
  <xdr:twoCellAnchor editAs="oneCell">
    <xdr:from>
      <xdr:col>40</xdr:col>
      <xdr:colOff>68036</xdr:colOff>
      <xdr:row>30</xdr:row>
      <xdr:rowOff>204103</xdr:rowOff>
    </xdr:from>
    <xdr:to>
      <xdr:col>44</xdr:col>
      <xdr:colOff>217714</xdr:colOff>
      <xdr:row>33</xdr:row>
      <xdr:rowOff>231322</xdr:rowOff>
    </xdr:to>
    <xdr:pic>
      <xdr:nvPicPr>
        <xdr:cNvPr id="158" name="図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/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2107" y="10164532"/>
          <a:ext cx="1238250" cy="1129397"/>
        </a:xfrm>
        <a:prstGeom prst="rect">
          <a:avLst/>
        </a:prstGeom>
      </xdr:spPr>
    </xdr:pic>
    <xdr:clientData/>
  </xdr:twoCellAnchor>
  <xdr:twoCellAnchor editAs="oneCell">
    <xdr:from>
      <xdr:col>17</xdr:col>
      <xdr:colOff>27215</xdr:colOff>
      <xdr:row>35</xdr:row>
      <xdr:rowOff>68037</xdr:rowOff>
    </xdr:from>
    <xdr:to>
      <xdr:col>36</xdr:col>
      <xdr:colOff>231322</xdr:colOff>
      <xdr:row>38</xdr:row>
      <xdr:rowOff>163286</xdr:rowOff>
    </xdr:to>
    <xdr:pic>
      <xdr:nvPicPr>
        <xdr:cNvPr id="171" name="図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/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4572001" y="11865430"/>
          <a:ext cx="5374821" cy="1197428"/>
        </a:xfrm>
        <a:prstGeom prst="rect">
          <a:avLst/>
        </a:prstGeom>
      </xdr:spPr>
    </xdr:pic>
    <xdr:clientData/>
  </xdr:twoCellAnchor>
  <xdr:twoCellAnchor editAs="oneCell">
    <xdr:from>
      <xdr:col>6</xdr:col>
      <xdr:colOff>163284</xdr:colOff>
      <xdr:row>7</xdr:row>
      <xdr:rowOff>40822</xdr:rowOff>
    </xdr:from>
    <xdr:to>
      <xdr:col>10</xdr:col>
      <xdr:colOff>95249</xdr:colOff>
      <xdr:row>11</xdr:row>
      <xdr:rowOff>207644</xdr:rowOff>
    </xdr:to>
    <xdr:pic>
      <xdr:nvPicPr>
        <xdr:cNvPr id="181" name="図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/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714498" y="2775858"/>
          <a:ext cx="1020537" cy="1132929"/>
        </a:xfrm>
        <a:prstGeom prst="rect">
          <a:avLst/>
        </a:prstGeom>
      </xdr:spPr>
    </xdr:pic>
    <xdr:clientData/>
  </xdr:twoCellAnchor>
  <xdr:twoCellAnchor editAs="oneCell">
    <xdr:from>
      <xdr:col>6</xdr:col>
      <xdr:colOff>163288</xdr:colOff>
      <xdr:row>25</xdr:row>
      <xdr:rowOff>27214</xdr:rowOff>
    </xdr:from>
    <xdr:to>
      <xdr:col>10</xdr:col>
      <xdr:colOff>68036</xdr:colOff>
      <xdr:row>28</xdr:row>
      <xdr:rowOff>95250</xdr:rowOff>
    </xdr:to>
    <xdr:pic>
      <xdr:nvPicPr>
        <xdr:cNvPr id="182" name="図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/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714502" y="8504464"/>
          <a:ext cx="993320" cy="1034143"/>
        </a:xfrm>
        <a:prstGeom prst="rect">
          <a:avLst/>
        </a:prstGeom>
      </xdr:spPr>
    </xdr:pic>
    <xdr:clientData/>
  </xdr:twoCellAnchor>
  <xdr:twoCellAnchor editAs="oneCell">
    <xdr:from>
      <xdr:col>45</xdr:col>
      <xdr:colOff>223345</xdr:colOff>
      <xdr:row>11</xdr:row>
      <xdr:rowOff>280992</xdr:rowOff>
    </xdr:from>
    <xdr:to>
      <xdr:col>50</xdr:col>
      <xdr:colOff>224130</xdr:colOff>
      <xdr:row>15</xdr:row>
      <xdr:rowOff>28065</xdr:rowOff>
    </xdr:to>
    <xdr:pic>
      <xdr:nvPicPr>
        <xdr:cNvPr id="185" name="図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/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31508">
          <a:off x="12388131" y="3982135"/>
          <a:ext cx="1375106" cy="1216645"/>
        </a:xfrm>
        <a:prstGeom prst="rect">
          <a:avLst/>
        </a:prstGeom>
      </xdr:spPr>
    </xdr:pic>
    <xdr:clientData/>
  </xdr:twoCellAnchor>
  <xdr:twoCellAnchor editAs="oneCell">
    <xdr:from>
      <xdr:col>39</xdr:col>
      <xdr:colOff>235405</xdr:colOff>
      <xdr:row>6</xdr:row>
      <xdr:rowOff>144683</xdr:rowOff>
    </xdr:from>
    <xdr:to>
      <xdr:col>42</xdr:col>
      <xdr:colOff>108858</xdr:colOff>
      <xdr:row>8</xdr:row>
      <xdr:rowOff>27214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0767334" y="2593969"/>
          <a:ext cx="689881" cy="535674"/>
        </a:xfrm>
        <a:prstGeom prst="rect">
          <a:avLst/>
        </a:prstGeom>
      </xdr:spPr>
    </xdr:pic>
    <xdr:clientData/>
  </xdr:twoCellAnchor>
  <xdr:twoCellAnchor editAs="oneCell">
    <xdr:from>
      <xdr:col>41</xdr:col>
      <xdr:colOff>149684</xdr:colOff>
      <xdr:row>6</xdr:row>
      <xdr:rowOff>97859</xdr:rowOff>
    </xdr:from>
    <xdr:to>
      <xdr:col>43</xdr:col>
      <xdr:colOff>122466</xdr:colOff>
      <xdr:row>7</xdr:row>
      <xdr:rowOff>340179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1225898" y="2547145"/>
          <a:ext cx="517068" cy="528070"/>
        </a:xfrm>
        <a:prstGeom prst="rect">
          <a:avLst/>
        </a:prstGeom>
      </xdr:spPr>
    </xdr:pic>
    <xdr:clientData/>
  </xdr:twoCellAnchor>
  <xdr:twoCellAnchor editAs="oneCell">
    <xdr:from>
      <xdr:col>33</xdr:col>
      <xdr:colOff>149680</xdr:colOff>
      <xdr:row>24</xdr:row>
      <xdr:rowOff>244927</xdr:rowOff>
    </xdr:from>
    <xdr:to>
      <xdr:col>36</xdr:col>
      <xdr:colOff>149680</xdr:colOff>
      <xdr:row>28</xdr:row>
      <xdr:rowOff>27214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9048751" y="8395606"/>
          <a:ext cx="816429" cy="1074965"/>
        </a:xfrm>
        <a:prstGeom prst="rect">
          <a:avLst/>
        </a:prstGeom>
      </xdr:spPr>
    </xdr:pic>
    <xdr:clientData/>
  </xdr:twoCellAnchor>
  <xdr:twoCellAnchor editAs="oneCell">
    <xdr:from>
      <xdr:col>28</xdr:col>
      <xdr:colOff>217713</xdr:colOff>
      <xdr:row>24</xdr:row>
      <xdr:rowOff>190501</xdr:rowOff>
    </xdr:from>
    <xdr:to>
      <xdr:col>31</xdr:col>
      <xdr:colOff>81643</xdr:colOff>
      <xdr:row>28</xdr:row>
      <xdr:rowOff>58434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7756070" y="8341180"/>
          <a:ext cx="680359" cy="1160611"/>
        </a:xfrm>
        <a:prstGeom prst="rect">
          <a:avLst/>
        </a:prstGeom>
      </xdr:spPr>
    </xdr:pic>
    <xdr:clientData/>
  </xdr:twoCellAnchor>
  <xdr:twoCellAnchor editAs="oneCell">
    <xdr:from>
      <xdr:col>21</xdr:col>
      <xdr:colOff>27215</xdr:colOff>
      <xdr:row>24</xdr:row>
      <xdr:rowOff>95249</xdr:rowOff>
    </xdr:from>
    <xdr:to>
      <xdr:col>23</xdr:col>
      <xdr:colOff>122463</xdr:colOff>
      <xdr:row>26</xdr:row>
      <xdr:rowOff>193786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660572" y="8245928"/>
          <a:ext cx="639534" cy="778894"/>
        </a:xfrm>
        <a:prstGeom prst="rect">
          <a:avLst/>
        </a:prstGeom>
      </xdr:spPr>
    </xdr:pic>
    <xdr:clientData/>
  </xdr:twoCellAnchor>
  <xdr:twoCellAnchor editAs="oneCell">
    <xdr:from>
      <xdr:col>38</xdr:col>
      <xdr:colOff>163287</xdr:colOff>
      <xdr:row>24</xdr:row>
      <xdr:rowOff>122464</xdr:rowOff>
    </xdr:from>
    <xdr:to>
      <xdr:col>44</xdr:col>
      <xdr:colOff>13608</xdr:colOff>
      <xdr:row>27</xdr:row>
      <xdr:rowOff>353786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0423073" y="8273143"/>
          <a:ext cx="1483178" cy="1156607"/>
        </a:xfrm>
        <a:prstGeom prst="rect">
          <a:avLst/>
        </a:prstGeom>
      </xdr:spPr>
    </xdr:pic>
    <xdr:clientData/>
  </xdr:twoCellAnchor>
  <xdr:twoCellAnchor>
    <xdr:from>
      <xdr:col>29</xdr:col>
      <xdr:colOff>258536</xdr:colOff>
      <xdr:row>46</xdr:row>
      <xdr:rowOff>217714</xdr:rowOff>
    </xdr:from>
    <xdr:to>
      <xdr:col>31</xdr:col>
      <xdr:colOff>2957</xdr:colOff>
      <xdr:row>47</xdr:row>
      <xdr:rowOff>192866</xdr:rowOff>
    </xdr:to>
    <xdr:sp macro="" textlink="">
      <xdr:nvSpPr>
        <xdr:cNvPr id="148" name="右矢印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8069036" y="16056428"/>
          <a:ext cx="288707" cy="342545"/>
        </a:xfrm>
        <a:prstGeom prst="rightArrow">
          <a:avLst/>
        </a:prstGeom>
        <a:solidFill>
          <a:srgbClr val="FFFF00"/>
        </a:solidFill>
        <a:ln w="28575" cap="flat" cmpd="sng" algn="ctr">
          <a:solidFill>
            <a:srgbClr val="4BACC6">
              <a:lumMod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39</xdr:col>
      <xdr:colOff>89927</xdr:colOff>
      <xdr:row>46</xdr:row>
      <xdr:rowOff>198782</xdr:rowOff>
    </xdr:from>
    <xdr:to>
      <xdr:col>40</xdr:col>
      <xdr:colOff>106492</xdr:colOff>
      <xdr:row>47</xdr:row>
      <xdr:rowOff>173934</xdr:rowOff>
    </xdr:to>
    <xdr:sp macro="" textlink="">
      <xdr:nvSpPr>
        <xdr:cNvPr id="150" name="右矢印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10621856" y="16037496"/>
          <a:ext cx="288707" cy="342545"/>
        </a:xfrm>
        <a:prstGeom prst="rightArrow">
          <a:avLst/>
        </a:prstGeom>
        <a:solidFill>
          <a:srgbClr val="FFFF00"/>
        </a:solidFill>
        <a:ln w="28575" cap="flat" cmpd="sng" algn="ctr">
          <a:solidFill>
            <a:srgbClr val="4BACC6">
              <a:lumMod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 editAs="oneCell">
    <xdr:from>
      <xdr:col>49</xdr:col>
      <xdr:colOff>13606</xdr:colOff>
      <xdr:row>18</xdr:row>
      <xdr:rowOff>40824</xdr:rowOff>
    </xdr:from>
    <xdr:to>
      <xdr:col>50</xdr:col>
      <xdr:colOff>408214</xdr:colOff>
      <xdr:row>20</xdr:row>
      <xdr:rowOff>68038</xdr:rowOff>
    </xdr:to>
    <xdr:pic>
      <xdr:nvPicPr>
        <xdr:cNvPr id="152" name="図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/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3280570" y="6204860"/>
          <a:ext cx="666751" cy="762000"/>
        </a:xfrm>
        <a:prstGeom prst="rect">
          <a:avLst/>
        </a:prstGeom>
      </xdr:spPr>
    </xdr:pic>
    <xdr:clientData/>
  </xdr:twoCellAnchor>
  <xdr:twoCellAnchor editAs="oneCell">
    <xdr:from>
      <xdr:col>49</xdr:col>
      <xdr:colOff>136065</xdr:colOff>
      <xdr:row>19</xdr:row>
      <xdr:rowOff>0</xdr:rowOff>
    </xdr:from>
    <xdr:to>
      <xdr:col>50</xdr:col>
      <xdr:colOff>299356</xdr:colOff>
      <xdr:row>20</xdr:row>
      <xdr:rowOff>991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flipH="1" flipV="1">
          <a:off x="13403029" y="6585857"/>
          <a:ext cx="435434" cy="366116"/>
        </a:xfrm>
        <a:prstGeom prst="rect">
          <a:avLst/>
        </a:prstGeom>
      </xdr:spPr>
    </xdr:pic>
    <xdr:clientData/>
  </xdr:twoCellAnchor>
  <xdr:twoCellAnchor editAs="oneCell">
    <xdr:from>
      <xdr:col>49</xdr:col>
      <xdr:colOff>81647</xdr:colOff>
      <xdr:row>18</xdr:row>
      <xdr:rowOff>340181</xdr:rowOff>
    </xdr:from>
    <xdr:to>
      <xdr:col>50</xdr:col>
      <xdr:colOff>231323</xdr:colOff>
      <xdr:row>19</xdr:row>
      <xdr:rowOff>285750</xdr:rowOff>
    </xdr:to>
    <xdr:pic>
      <xdr:nvPicPr>
        <xdr:cNvPr id="159" name="図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/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48611" y="6558645"/>
          <a:ext cx="421819" cy="312962"/>
        </a:xfrm>
        <a:prstGeom prst="rect">
          <a:avLst/>
        </a:prstGeom>
      </xdr:spPr>
    </xdr:pic>
    <xdr:clientData/>
  </xdr:twoCellAnchor>
  <xdr:twoCellAnchor editAs="oneCell">
    <xdr:from>
      <xdr:col>42</xdr:col>
      <xdr:colOff>95253</xdr:colOff>
      <xdr:row>19</xdr:row>
      <xdr:rowOff>40820</xdr:rowOff>
    </xdr:from>
    <xdr:to>
      <xdr:col>45</xdr:col>
      <xdr:colOff>136073</xdr:colOff>
      <xdr:row>20</xdr:row>
      <xdr:rowOff>258533</xdr:rowOff>
    </xdr:to>
    <xdr:pic>
      <xdr:nvPicPr>
        <xdr:cNvPr id="155" name="図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/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3610" y="6572249"/>
          <a:ext cx="857249" cy="585106"/>
        </a:xfrm>
        <a:prstGeom prst="rect">
          <a:avLst/>
        </a:prstGeom>
      </xdr:spPr>
    </xdr:pic>
    <xdr:clientData/>
  </xdr:twoCellAnchor>
  <xdr:twoCellAnchor editAs="oneCell">
    <xdr:from>
      <xdr:col>6</xdr:col>
      <xdr:colOff>136070</xdr:colOff>
      <xdr:row>13</xdr:row>
      <xdr:rowOff>285750</xdr:rowOff>
    </xdr:from>
    <xdr:to>
      <xdr:col>10</xdr:col>
      <xdr:colOff>149678</xdr:colOff>
      <xdr:row>16</xdr:row>
      <xdr:rowOff>326573</xdr:rowOff>
    </xdr:to>
    <xdr:pic>
      <xdr:nvPicPr>
        <xdr:cNvPr id="177" name="図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/>
      </xdr:nvPicPr>
      <xdr:blipFill rotWithShape="1"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65" t="6047" r="18367" b="4185"/>
        <a:stretch/>
      </xdr:blipFill>
      <xdr:spPr>
        <a:xfrm>
          <a:off x="1687284" y="4558393"/>
          <a:ext cx="1102180" cy="1197430"/>
        </a:xfrm>
        <a:prstGeom prst="rect">
          <a:avLst/>
        </a:prstGeom>
      </xdr:spPr>
    </xdr:pic>
    <xdr:clientData/>
  </xdr:twoCellAnchor>
  <xdr:twoCellAnchor editAs="oneCell">
    <xdr:from>
      <xdr:col>6</xdr:col>
      <xdr:colOff>40823</xdr:colOff>
      <xdr:row>19</xdr:row>
      <xdr:rowOff>13606</xdr:rowOff>
    </xdr:from>
    <xdr:to>
      <xdr:col>10</xdr:col>
      <xdr:colOff>122465</xdr:colOff>
      <xdr:row>22</xdr:row>
      <xdr:rowOff>326571</xdr:rowOff>
    </xdr:to>
    <xdr:pic>
      <xdr:nvPicPr>
        <xdr:cNvPr id="186" name="図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/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2037" y="6599463"/>
          <a:ext cx="1170214" cy="1143001"/>
        </a:xfrm>
        <a:prstGeom prst="rect">
          <a:avLst/>
        </a:prstGeom>
      </xdr:spPr>
    </xdr:pic>
    <xdr:clientData/>
  </xdr:twoCellAnchor>
  <xdr:twoCellAnchor editAs="oneCell">
    <xdr:from>
      <xdr:col>6</xdr:col>
      <xdr:colOff>108858</xdr:colOff>
      <xdr:row>30</xdr:row>
      <xdr:rowOff>353785</xdr:rowOff>
    </xdr:from>
    <xdr:to>
      <xdr:col>10</xdr:col>
      <xdr:colOff>81644</xdr:colOff>
      <xdr:row>33</xdr:row>
      <xdr:rowOff>353786</xdr:rowOff>
    </xdr:to>
    <xdr:pic>
      <xdr:nvPicPr>
        <xdr:cNvPr id="187" name="図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/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0072" y="10314214"/>
          <a:ext cx="1061358" cy="1102179"/>
        </a:xfrm>
        <a:prstGeom prst="rect">
          <a:avLst/>
        </a:prstGeom>
      </xdr:spPr>
    </xdr:pic>
    <xdr:clientData/>
  </xdr:twoCellAnchor>
  <xdr:twoCellAnchor editAs="oneCell">
    <xdr:from>
      <xdr:col>6</xdr:col>
      <xdr:colOff>136072</xdr:colOff>
      <xdr:row>35</xdr:row>
      <xdr:rowOff>353786</xdr:rowOff>
    </xdr:from>
    <xdr:to>
      <xdr:col>10</xdr:col>
      <xdr:colOff>95250</xdr:colOff>
      <xdr:row>38</xdr:row>
      <xdr:rowOff>299357</xdr:rowOff>
    </xdr:to>
    <xdr:pic>
      <xdr:nvPicPr>
        <xdr:cNvPr id="188" name="図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/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7286" y="12151179"/>
          <a:ext cx="1047750" cy="1047750"/>
        </a:xfrm>
        <a:prstGeom prst="rect">
          <a:avLst/>
        </a:prstGeom>
      </xdr:spPr>
    </xdr:pic>
    <xdr:clientData/>
  </xdr:twoCellAnchor>
  <xdr:twoCellAnchor editAs="oneCell">
    <xdr:from>
      <xdr:col>45</xdr:col>
      <xdr:colOff>27214</xdr:colOff>
      <xdr:row>6</xdr:row>
      <xdr:rowOff>149679</xdr:rowOff>
    </xdr:from>
    <xdr:to>
      <xdr:col>47</xdr:col>
      <xdr:colOff>231321</xdr:colOff>
      <xdr:row>9</xdr:row>
      <xdr:rowOff>27215</xdr:rowOff>
    </xdr:to>
    <xdr:pic>
      <xdr:nvPicPr>
        <xdr:cNvPr id="166" name="図 165" descr="C:\Users\mj3683\AppData\Local\Temp\MicrosoftEdgeDownloads\b7584970-03ea-4c10-8a6c-f503b96f215a\0019031_インターネットからダウンロードしたファイルです\lighter_tsukaisute.png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/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598965"/>
          <a:ext cx="748392" cy="72117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25</xdr:col>
      <xdr:colOff>163287</xdr:colOff>
      <xdr:row>6</xdr:row>
      <xdr:rowOff>204108</xdr:rowOff>
    </xdr:from>
    <xdr:to>
      <xdr:col>29</xdr:col>
      <xdr:colOff>260482</xdr:colOff>
      <xdr:row>11</xdr:row>
      <xdr:rowOff>27214</xdr:rowOff>
    </xdr:to>
    <xdr:pic>
      <xdr:nvPicPr>
        <xdr:cNvPr id="178" name="図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6885216" y="2653394"/>
          <a:ext cx="1185766" cy="1074963"/>
        </a:xfrm>
        <a:prstGeom prst="rect">
          <a:avLst/>
        </a:prstGeom>
      </xdr:spPr>
    </xdr:pic>
    <xdr:clientData/>
  </xdr:twoCellAnchor>
  <xdr:twoCellAnchor editAs="oneCell">
    <xdr:from>
      <xdr:col>48</xdr:col>
      <xdr:colOff>204108</xdr:colOff>
      <xdr:row>6</xdr:row>
      <xdr:rowOff>136070</xdr:rowOff>
    </xdr:from>
    <xdr:to>
      <xdr:col>50</xdr:col>
      <xdr:colOff>421822</xdr:colOff>
      <xdr:row>9</xdr:row>
      <xdr:rowOff>54427</xdr:rowOff>
    </xdr:to>
    <xdr:pic>
      <xdr:nvPicPr>
        <xdr:cNvPr id="179" name="図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/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3198929" y="2585356"/>
          <a:ext cx="762000" cy="762000"/>
        </a:xfrm>
        <a:prstGeom prst="rect">
          <a:avLst/>
        </a:prstGeom>
      </xdr:spPr>
    </xdr:pic>
    <xdr:clientData/>
  </xdr:twoCellAnchor>
  <xdr:twoCellAnchor editAs="oneCell">
    <xdr:from>
      <xdr:col>48</xdr:col>
      <xdr:colOff>272142</xdr:colOff>
      <xdr:row>7</xdr:row>
      <xdr:rowOff>126544</xdr:rowOff>
    </xdr:from>
    <xdr:to>
      <xdr:col>50</xdr:col>
      <xdr:colOff>217713</xdr:colOff>
      <xdr:row>8</xdr:row>
      <xdr:rowOff>174901</xdr:rowOff>
    </xdr:to>
    <xdr:pic>
      <xdr:nvPicPr>
        <xdr:cNvPr id="191" name="図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flipH="1" flipV="1">
          <a:off x="13266963" y="2861580"/>
          <a:ext cx="489857" cy="415750"/>
        </a:xfrm>
        <a:prstGeom prst="rect">
          <a:avLst/>
        </a:prstGeom>
      </xdr:spPr>
    </xdr:pic>
    <xdr:clientData/>
  </xdr:twoCellAnchor>
  <xdr:twoCellAnchor editAs="oneCell">
    <xdr:from>
      <xdr:col>48</xdr:col>
      <xdr:colOff>176894</xdr:colOff>
      <xdr:row>7</xdr:row>
      <xdr:rowOff>81642</xdr:rowOff>
    </xdr:from>
    <xdr:to>
      <xdr:col>50</xdr:col>
      <xdr:colOff>54429</xdr:colOff>
      <xdr:row>8</xdr:row>
      <xdr:rowOff>81642</xdr:rowOff>
    </xdr:to>
    <xdr:pic>
      <xdr:nvPicPr>
        <xdr:cNvPr id="192" name="図 191" descr="C:\Users\mj3683\AppData\Local\Temp\MicrosoftEdgeDownloads\b7584970-03ea-4c10-8a6c-f503b96f215a\0019031_インターネットからダウンロードしたファイルです\lighter_tsukaisute.png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/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71715" y="2816678"/>
          <a:ext cx="421821" cy="36739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49</xdr:col>
      <xdr:colOff>27214</xdr:colOff>
      <xdr:row>7</xdr:row>
      <xdr:rowOff>190500</xdr:rowOff>
    </xdr:from>
    <xdr:to>
      <xdr:col>50</xdr:col>
      <xdr:colOff>176892</xdr:colOff>
      <xdr:row>9</xdr:row>
      <xdr:rowOff>0</xdr:rowOff>
    </xdr:to>
    <xdr:pic>
      <xdr:nvPicPr>
        <xdr:cNvPr id="193" name="図 192" descr="C:\Users\mj3683\AppData\Local\Temp\MicrosoftEdgeDownloads\b7584970-03ea-4c10-8a6c-f503b96f215a\0019031_インターネットからダウンロードしたファイルです\lighter_tsukaisute.png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/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94178" y="2925536"/>
          <a:ext cx="421821" cy="36739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49</xdr:col>
      <xdr:colOff>217714</xdr:colOff>
      <xdr:row>7</xdr:row>
      <xdr:rowOff>231322</xdr:rowOff>
    </xdr:from>
    <xdr:to>
      <xdr:col>50</xdr:col>
      <xdr:colOff>367392</xdr:colOff>
      <xdr:row>9</xdr:row>
      <xdr:rowOff>40822</xdr:rowOff>
    </xdr:to>
    <xdr:pic>
      <xdr:nvPicPr>
        <xdr:cNvPr id="194" name="図 193" descr="C:\Users\mj3683\AppData\Local\Temp\MicrosoftEdgeDownloads\b7584970-03ea-4c10-8a6c-f503b96f215a\0019031_インターネットからダウンロードしたファイルです\lighter_tsukaisute.png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/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4678" y="2966358"/>
          <a:ext cx="421821" cy="3673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47</xdr:col>
      <xdr:colOff>163287</xdr:colOff>
      <xdr:row>7</xdr:row>
      <xdr:rowOff>231321</xdr:rowOff>
    </xdr:from>
    <xdr:to>
      <xdr:col>48</xdr:col>
      <xdr:colOff>86924</xdr:colOff>
      <xdr:row>8</xdr:row>
      <xdr:rowOff>141674</xdr:rowOff>
    </xdr:to>
    <xdr:sp macro="" textlink="">
      <xdr:nvSpPr>
        <xdr:cNvPr id="195" name="右矢印 12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12872358" y="2966357"/>
          <a:ext cx="209387" cy="277746"/>
        </a:xfrm>
        <a:prstGeom prst="rightArrow">
          <a:avLst/>
        </a:prstGeom>
        <a:solidFill>
          <a:srgbClr val="FFFF00"/>
        </a:solidFill>
        <a:ln w="28575">
          <a:solidFill>
            <a:schemeClr val="accent5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40</xdr:col>
      <xdr:colOff>95250</xdr:colOff>
      <xdr:row>8</xdr:row>
      <xdr:rowOff>13607</xdr:rowOff>
    </xdr:from>
    <xdr:to>
      <xdr:col>43</xdr:col>
      <xdr:colOff>136071</xdr:colOff>
      <xdr:row>11</xdr:row>
      <xdr:rowOff>454</xdr:rowOff>
    </xdr:to>
    <xdr:pic>
      <xdr:nvPicPr>
        <xdr:cNvPr id="198" name="図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/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9321" y="3116036"/>
          <a:ext cx="857250" cy="585561"/>
        </a:xfrm>
        <a:prstGeom prst="rect">
          <a:avLst/>
        </a:prstGeom>
      </xdr:spPr>
    </xdr:pic>
    <xdr:clientData/>
  </xdr:twoCellAnchor>
  <xdr:twoCellAnchor editAs="oneCell">
    <xdr:from>
      <xdr:col>31</xdr:col>
      <xdr:colOff>136072</xdr:colOff>
      <xdr:row>13</xdr:row>
      <xdr:rowOff>108855</xdr:rowOff>
    </xdr:from>
    <xdr:to>
      <xdr:col>37</xdr:col>
      <xdr:colOff>149679</xdr:colOff>
      <xdr:row>15</xdr:row>
      <xdr:rowOff>244928</xdr:rowOff>
    </xdr:to>
    <xdr:pic>
      <xdr:nvPicPr>
        <xdr:cNvPr id="168" name="図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/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90858" y="4490355"/>
          <a:ext cx="1646464" cy="925287"/>
        </a:xfrm>
        <a:prstGeom prst="rect">
          <a:avLst/>
        </a:prstGeom>
      </xdr:spPr>
    </xdr:pic>
    <xdr:clientData/>
  </xdr:twoCellAnchor>
  <xdr:twoCellAnchor>
    <xdr:from>
      <xdr:col>45</xdr:col>
      <xdr:colOff>108856</xdr:colOff>
      <xdr:row>18</xdr:row>
      <xdr:rowOff>326571</xdr:rowOff>
    </xdr:from>
    <xdr:to>
      <xdr:col>46</xdr:col>
      <xdr:colOff>46100</xdr:colOff>
      <xdr:row>19</xdr:row>
      <xdr:rowOff>236924</xdr:rowOff>
    </xdr:to>
    <xdr:sp macro="" textlink="">
      <xdr:nvSpPr>
        <xdr:cNvPr id="203" name="右矢印 12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12273642" y="6545035"/>
          <a:ext cx="209387" cy="277746"/>
        </a:xfrm>
        <a:prstGeom prst="rightArrow">
          <a:avLst/>
        </a:prstGeom>
        <a:solidFill>
          <a:srgbClr val="FFFF00"/>
        </a:solidFill>
        <a:ln w="28575" cap="flat" cmpd="sng" algn="ctr">
          <a:solidFill>
            <a:srgbClr val="4BACC6">
              <a:lumMod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 editAs="oneCell">
    <xdr:from>
      <xdr:col>49</xdr:col>
      <xdr:colOff>81646</xdr:colOff>
      <xdr:row>18</xdr:row>
      <xdr:rowOff>299357</xdr:rowOff>
    </xdr:from>
    <xdr:to>
      <xdr:col>50</xdr:col>
      <xdr:colOff>312967</xdr:colOff>
      <xdr:row>19</xdr:row>
      <xdr:rowOff>231321</xdr:rowOff>
    </xdr:to>
    <xdr:pic>
      <xdr:nvPicPr>
        <xdr:cNvPr id="204" name="図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/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48610" y="6517821"/>
          <a:ext cx="503464" cy="299357"/>
        </a:xfrm>
        <a:prstGeom prst="rect">
          <a:avLst/>
        </a:prstGeom>
      </xdr:spPr>
    </xdr:pic>
    <xdr:clientData/>
  </xdr:twoCellAnchor>
  <xdr:twoCellAnchor editAs="oneCell">
    <xdr:from>
      <xdr:col>49</xdr:col>
      <xdr:colOff>190499</xdr:colOff>
      <xdr:row>19</xdr:row>
      <xdr:rowOff>27214</xdr:rowOff>
    </xdr:from>
    <xdr:to>
      <xdr:col>50</xdr:col>
      <xdr:colOff>394605</xdr:colOff>
      <xdr:row>19</xdr:row>
      <xdr:rowOff>330653</xdr:rowOff>
    </xdr:to>
    <xdr:pic>
      <xdr:nvPicPr>
        <xdr:cNvPr id="205" name="図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/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57463" y="6558643"/>
          <a:ext cx="476249" cy="303439"/>
        </a:xfrm>
        <a:prstGeom prst="rect">
          <a:avLst/>
        </a:prstGeom>
      </xdr:spPr>
    </xdr:pic>
    <xdr:clientData/>
  </xdr:twoCellAnchor>
  <xdr:twoCellAnchor>
    <xdr:from>
      <xdr:col>38</xdr:col>
      <xdr:colOff>204107</xdr:colOff>
      <xdr:row>34</xdr:row>
      <xdr:rowOff>68036</xdr:rowOff>
    </xdr:from>
    <xdr:to>
      <xdr:col>42</xdr:col>
      <xdr:colOff>95250</xdr:colOff>
      <xdr:row>38</xdr:row>
      <xdr:rowOff>299358</xdr:rowOff>
    </xdr:to>
    <xdr:sp macro="" textlink="">
      <xdr:nvSpPr>
        <xdr:cNvPr id="206" name="正方形/長方形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10191750" y="11498036"/>
          <a:ext cx="979714" cy="1700893"/>
        </a:xfrm>
        <a:prstGeom prst="rect">
          <a:avLst/>
        </a:prstGeom>
        <a:noFill/>
        <a:ln w="38100">
          <a:solidFill>
            <a:srgbClr val="00CC99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39</xdr:col>
      <xdr:colOff>95250</xdr:colOff>
      <xdr:row>34</xdr:row>
      <xdr:rowOff>285750</xdr:rowOff>
    </xdr:from>
    <xdr:to>
      <xdr:col>41</xdr:col>
      <xdr:colOff>230140</xdr:colOff>
      <xdr:row>36</xdr:row>
      <xdr:rowOff>190500</xdr:rowOff>
    </xdr:to>
    <xdr:pic>
      <xdr:nvPicPr>
        <xdr:cNvPr id="207" name="図 206" descr="画面の領域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27179" y="11606893"/>
          <a:ext cx="679175" cy="639536"/>
        </a:xfrm>
        <a:prstGeom prst="rect">
          <a:avLst/>
        </a:prstGeom>
        <a:ln w="9525">
          <a:solidFill>
            <a:sysClr val="windowText" lastClr="000000"/>
          </a:solidFill>
          <a:prstDash val="dash"/>
        </a:ln>
      </xdr:spPr>
    </xdr:pic>
    <xdr:clientData/>
  </xdr:twoCellAnchor>
  <xdr:twoCellAnchor editAs="oneCell">
    <xdr:from>
      <xdr:col>6</xdr:col>
      <xdr:colOff>217714</xdr:colOff>
      <xdr:row>46</xdr:row>
      <xdr:rowOff>40822</xdr:rowOff>
    </xdr:from>
    <xdr:to>
      <xdr:col>10</xdr:col>
      <xdr:colOff>27215</xdr:colOff>
      <xdr:row>48</xdr:row>
      <xdr:rowOff>231322</xdr:rowOff>
    </xdr:to>
    <xdr:pic>
      <xdr:nvPicPr>
        <xdr:cNvPr id="211" name="図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/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768928" y="15879536"/>
          <a:ext cx="898073" cy="925286"/>
        </a:xfrm>
        <a:prstGeom prst="rect">
          <a:avLst/>
        </a:prstGeom>
      </xdr:spPr>
    </xdr:pic>
    <xdr:clientData/>
  </xdr:twoCellAnchor>
  <xdr:twoCellAnchor editAs="oneCell">
    <xdr:from>
      <xdr:col>7</xdr:col>
      <xdr:colOff>108856</xdr:colOff>
      <xdr:row>47</xdr:row>
      <xdr:rowOff>0</xdr:rowOff>
    </xdr:from>
    <xdr:to>
      <xdr:col>9</xdr:col>
      <xdr:colOff>163355</xdr:colOff>
      <xdr:row>48</xdr:row>
      <xdr:rowOff>136070</xdr:rowOff>
    </xdr:to>
    <xdr:pic>
      <xdr:nvPicPr>
        <xdr:cNvPr id="212" name="図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flipH="1" flipV="1">
          <a:off x="1932213" y="16206107"/>
          <a:ext cx="598785" cy="503463"/>
        </a:xfrm>
        <a:prstGeom prst="rect">
          <a:avLst/>
        </a:prstGeom>
      </xdr:spPr>
    </xdr:pic>
    <xdr:clientData/>
  </xdr:twoCellAnchor>
  <xdr:twoCellAnchor editAs="oneCell">
    <xdr:from>
      <xdr:col>7</xdr:col>
      <xdr:colOff>95251</xdr:colOff>
      <xdr:row>46</xdr:row>
      <xdr:rowOff>367392</xdr:rowOff>
    </xdr:from>
    <xdr:to>
      <xdr:col>9</xdr:col>
      <xdr:colOff>163285</xdr:colOff>
      <xdr:row>48</xdr:row>
      <xdr:rowOff>124987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1918608" y="16206106"/>
          <a:ext cx="612320" cy="492381"/>
        </a:xfrm>
        <a:prstGeom prst="rect">
          <a:avLst/>
        </a:prstGeom>
      </xdr:spPr>
    </xdr:pic>
    <xdr:clientData/>
  </xdr:twoCellAnchor>
  <xdr:twoCellAnchor>
    <xdr:from>
      <xdr:col>44</xdr:col>
      <xdr:colOff>95250</xdr:colOff>
      <xdr:row>23</xdr:row>
      <xdr:rowOff>108857</xdr:rowOff>
    </xdr:from>
    <xdr:to>
      <xdr:col>51</xdr:col>
      <xdr:colOff>0</xdr:colOff>
      <xdr:row>28</xdr:row>
      <xdr:rowOff>68037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3B481D83-2BA0-45A7-B6DB-A14EF899AD60}"/>
            </a:ext>
          </a:extLst>
        </xdr:cNvPr>
        <xdr:cNvSpPr/>
      </xdr:nvSpPr>
      <xdr:spPr>
        <a:xfrm>
          <a:off x="11987893" y="7892143"/>
          <a:ext cx="1986643" cy="1619251"/>
        </a:xfrm>
        <a:prstGeom prst="rect">
          <a:avLst/>
        </a:prstGeom>
        <a:noFill/>
        <a:ln w="38100">
          <a:solidFill>
            <a:srgbClr val="00CC99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44</xdr:col>
      <xdr:colOff>190501</xdr:colOff>
      <xdr:row>23</xdr:row>
      <xdr:rowOff>299356</xdr:rowOff>
    </xdr:from>
    <xdr:to>
      <xdr:col>47</xdr:col>
      <xdr:colOff>142877</xdr:colOff>
      <xdr:row>25</xdr:row>
      <xdr:rowOff>315057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EFEC68B4-5867-4708-8C11-B4EEE85A2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83144" y="8082642"/>
          <a:ext cx="768804" cy="709665"/>
        </a:xfrm>
        <a:prstGeom prst="rect">
          <a:avLst/>
        </a:prstGeom>
        <a:ln cmpd="sng">
          <a:solidFill>
            <a:schemeClr val="tx1"/>
          </a:solidFill>
          <a:prstDash val="dash"/>
        </a:ln>
      </xdr:spPr>
    </xdr:pic>
    <xdr:clientData/>
  </xdr:twoCellAnchor>
  <xdr:twoCellAnchor editAs="oneCell">
    <xdr:from>
      <xdr:col>25</xdr:col>
      <xdr:colOff>204106</xdr:colOff>
      <xdr:row>32</xdr:row>
      <xdr:rowOff>54428</xdr:rowOff>
    </xdr:from>
    <xdr:to>
      <xdr:col>27</xdr:col>
      <xdr:colOff>136011</xdr:colOff>
      <xdr:row>33</xdr:row>
      <xdr:rowOff>125130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AE5C0B85-57BB-3C78-1F4D-FE21CDA1E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6035" y="10749642"/>
          <a:ext cx="476190" cy="438095"/>
        </a:xfrm>
        <a:prstGeom prst="rect">
          <a:avLst/>
        </a:prstGeom>
      </xdr:spPr>
    </xdr:pic>
    <xdr:clientData/>
  </xdr:twoCellAnchor>
  <xdr:twoCellAnchor editAs="oneCell">
    <xdr:from>
      <xdr:col>27</xdr:col>
      <xdr:colOff>122466</xdr:colOff>
      <xdr:row>30</xdr:row>
      <xdr:rowOff>81641</xdr:rowOff>
    </xdr:from>
    <xdr:to>
      <xdr:col>39</xdr:col>
      <xdr:colOff>151989</xdr:colOff>
      <xdr:row>33</xdr:row>
      <xdr:rowOff>246130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9594154C-A229-6B8F-1647-C6AACF853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8680" y="10042070"/>
          <a:ext cx="3295238" cy="1266667"/>
        </a:xfrm>
        <a:prstGeom prst="rect">
          <a:avLst/>
        </a:prstGeom>
      </xdr:spPr>
    </xdr:pic>
    <xdr:clientData/>
  </xdr:twoCellAnchor>
  <xdr:twoCellAnchor>
    <xdr:from>
      <xdr:col>43</xdr:col>
      <xdr:colOff>163286</xdr:colOff>
      <xdr:row>36</xdr:row>
      <xdr:rowOff>27214</xdr:rowOff>
    </xdr:from>
    <xdr:to>
      <xdr:col>50</xdr:col>
      <xdr:colOff>272143</xdr:colOff>
      <xdr:row>37</xdr:row>
      <xdr:rowOff>312964</xdr:rowOff>
    </xdr:to>
    <xdr:sp macro="" textlink="">
      <xdr:nvSpPr>
        <xdr:cNvPr id="19" name="大かっこ 18">
          <a:extLst>
            <a:ext uri="{FF2B5EF4-FFF2-40B4-BE49-F238E27FC236}">
              <a16:creationId xmlns:a16="http://schemas.microsoft.com/office/drawing/2014/main" id="{F4E1BB42-E91C-4CCE-D5D5-9C7150C039DE}"/>
            </a:ext>
          </a:extLst>
        </xdr:cNvPr>
        <xdr:cNvSpPr/>
      </xdr:nvSpPr>
      <xdr:spPr>
        <a:xfrm>
          <a:off x="11783786" y="12192000"/>
          <a:ext cx="2027464" cy="653143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31</xdr:col>
      <xdr:colOff>176893</xdr:colOff>
      <xdr:row>19</xdr:row>
      <xdr:rowOff>68036</xdr:rowOff>
    </xdr:from>
    <xdr:to>
      <xdr:col>34</xdr:col>
      <xdr:colOff>25515</xdr:colOff>
      <xdr:row>22</xdr:row>
      <xdr:rowOff>285752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B3C2C988-386D-4C7D-9EC5-5BACF676D78E}"/>
            </a:ext>
          </a:extLst>
        </xdr:cNvPr>
        <xdr:cNvPicPr/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1679" y="6653893"/>
          <a:ext cx="665050" cy="1047752"/>
        </a:xfrm>
        <a:prstGeom prst="rect">
          <a:avLst/>
        </a:prstGeom>
      </xdr:spPr>
    </xdr:pic>
    <xdr:clientData/>
  </xdr:twoCellAnchor>
  <xdr:twoCellAnchor editAs="oneCell">
    <xdr:from>
      <xdr:col>23</xdr:col>
      <xdr:colOff>95250</xdr:colOff>
      <xdr:row>13</xdr:row>
      <xdr:rowOff>95250</xdr:rowOff>
    </xdr:from>
    <xdr:to>
      <xdr:col>26</xdr:col>
      <xdr:colOff>213691</xdr:colOff>
      <xdr:row>15</xdr:row>
      <xdr:rowOff>133525</xdr:rowOff>
    </xdr:to>
    <xdr:pic>
      <xdr:nvPicPr>
        <xdr:cNvPr id="21" name="図 20" descr="画面の領域">
          <a:extLst>
            <a:ext uri="{FF2B5EF4-FFF2-40B4-BE49-F238E27FC236}">
              <a16:creationId xmlns:a16="http://schemas.microsoft.com/office/drawing/2014/main" id="{0EA84D50-9C38-49AB-A427-126C1334E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2893" y="4476750"/>
          <a:ext cx="934869" cy="827489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26</xdr:col>
      <xdr:colOff>258535</xdr:colOff>
      <xdr:row>14</xdr:row>
      <xdr:rowOff>108857</xdr:rowOff>
    </xdr:from>
    <xdr:to>
      <xdr:col>30</xdr:col>
      <xdr:colOff>192606</xdr:colOff>
      <xdr:row>16</xdr:row>
      <xdr:rowOff>53053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25A82ED1-BF9F-4B85-B885-E10664B20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2606" y="4857750"/>
          <a:ext cx="1022643" cy="733411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11</xdr:col>
      <xdr:colOff>122464</xdr:colOff>
      <xdr:row>58</xdr:row>
      <xdr:rowOff>231322</xdr:rowOff>
    </xdr:from>
    <xdr:to>
      <xdr:col>26</xdr:col>
      <xdr:colOff>238421</xdr:colOff>
      <xdr:row>59</xdr:row>
      <xdr:rowOff>122464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95E30924-F2EB-47A1-A7FD-B49A2EF3D106}"/>
            </a:ext>
          </a:extLst>
        </xdr:cNvPr>
        <xdr:cNvSpPr txBox="1"/>
      </xdr:nvSpPr>
      <xdr:spPr>
        <a:xfrm>
          <a:off x="3034393" y="20478751"/>
          <a:ext cx="4198099" cy="27214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1"/>
        </a:fontRef>
      </xdr:style>
      <xdr:txBody>
        <a:bodyPr vertOverflow="clip" horzOverflow="clip" wrap="square" rtlCol="0" anchor="t"/>
        <a:lstStyle/>
        <a:p>
          <a:pPr algn="l"/>
          <a:r>
            <a:rPr kumimoji="1" lang="en-US" altLang="ja-JP" sz="1200" b="0">
              <a:solidFill>
                <a:srgbClr val="FFC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ja-JP" altLang="en-US" sz="1200" b="1">
              <a:solidFill>
                <a:srgbClr val="00B05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この看板は、ごみステーションにあります。</a:t>
          </a:r>
          <a:endParaRPr kumimoji="1" lang="ja-JP" altLang="en-US" sz="12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11</xdr:col>
      <xdr:colOff>91700</xdr:colOff>
      <xdr:row>58</xdr:row>
      <xdr:rowOff>112060</xdr:rowOff>
    </xdr:from>
    <xdr:to>
      <xdr:col>24</xdr:col>
      <xdr:colOff>127268</xdr:colOff>
      <xdr:row>58</xdr:row>
      <xdr:rowOff>285752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A5059635-6599-7819-438A-06F1C620C419}"/>
            </a:ext>
          </a:extLst>
        </xdr:cNvPr>
        <xdr:cNvSpPr txBox="1"/>
      </xdr:nvSpPr>
      <xdr:spPr>
        <a:xfrm>
          <a:off x="3003629" y="20359489"/>
          <a:ext cx="3573425" cy="173692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 b="1">
              <a:latin typeface="+mn-ea"/>
              <a:ea typeface="+mn-ea"/>
            </a:rPr>
            <a:t>　　　　　</a:t>
          </a:r>
          <a:r>
            <a:rPr kumimoji="1" lang="ja-JP" altLang="en-US" sz="700" b="0">
              <a:latin typeface="+mn-ea"/>
              <a:ea typeface="+mn-ea"/>
            </a:rPr>
            <a:t>　かんばん　　     　　　　　　す　て　ー　し　ょ　ん　  　　　　　　　　 　</a:t>
          </a:r>
        </a:p>
      </xdr:txBody>
    </xdr:sp>
    <xdr:clientData/>
  </xdr:twoCellAnchor>
  <xdr:twoCellAnchor editAs="oneCell">
    <xdr:from>
      <xdr:col>55</xdr:col>
      <xdr:colOff>40822</xdr:colOff>
      <xdr:row>3</xdr:row>
      <xdr:rowOff>136071</xdr:rowOff>
    </xdr:from>
    <xdr:to>
      <xdr:col>63</xdr:col>
      <xdr:colOff>321368</xdr:colOff>
      <xdr:row>29</xdr:row>
      <xdr:rowOff>204107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AE446AB9-B52F-DB49-5AB5-6C0D292A5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29858" y="2013857"/>
          <a:ext cx="5723403" cy="83683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P146"/>
  <sheetViews>
    <sheetView showGridLines="0" tabSelected="1" zoomScale="70" zoomScaleNormal="70" workbookViewId="0">
      <selection activeCell="N20" sqref="N20:P20"/>
    </sheetView>
  </sheetViews>
  <sheetFormatPr defaultRowHeight="16.5" x14ac:dyDescent="0.15"/>
  <cols>
    <col min="1" max="1" width="2.5" style="2" customWidth="1"/>
    <col min="2" max="47" width="3.5" style="2" customWidth="1"/>
    <col min="48" max="48" width="3.75" style="2" customWidth="1"/>
    <col min="49" max="50" width="3.5" style="2" customWidth="1"/>
    <col min="51" max="51" width="5.75" style="2" customWidth="1"/>
    <col min="52" max="52" width="1" style="2" customWidth="1"/>
    <col min="53" max="53" width="3.5" style="2" customWidth="1"/>
    <col min="54" max="16384" width="9" style="2"/>
  </cols>
  <sheetData>
    <row r="1" spans="1:55" ht="21.75" customHeight="1" thickBot="1" x14ac:dyDescent="0.2">
      <c r="Y1" s="166" t="str">
        <f>IF($R$2&lt;&gt;"",IF(COUNTIF('DB(収集リスト順)'!A:A,R2)=0,"","（自治会名）"),"")</f>
        <v>（自治会名）</v>
      </c>
      <c r="Z1" s="166"/>
      <c r="AA1" s="166"/>
      <c r="AB1" s="166"/>
      <c r="AC1" s="166"/>
      <c r="AD1" s="166"/>
      <c r="AE1" s="166"/>
      <c r="AF1" s="166"/>
      <c r="AG1" s="166"/>
      <c r="AH1" s="166"/>
      <c r="AI1" s="166" t="str">
        <f>IF($R$2&lt;&gt;"",IF(COUNTIF('DB(収集リスト順)'!A:A,R2)=0,"","（じちかいめい かな）"),"")</f>
        <v>（じちかいめい かな）</v>
      </c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 s="166"/>
      <c r="AY1" s="166"/>
      <c r="AZ1" s="166"/>
    </row>
    <row r="2" spans="1:55" ht="54.75" customHeight="1" thickBot="1" x14ac:dyDescent="0.25">
      <c r="B2" s="271" t="s" ph="1">
        <v>103</v>
      </c>
      <c r="C2" s="271" ph="1"/>
      <c r="D2" s="271" ph="1"/>
      <c r="E2" s="271" ph="1"/>
      <c r="F2" s="271" ph="1"/>
      <c r="G2" s="271" ph="1"/>
      <c r="H2" s="271" ph="1"/>
      <c r="I2" s="271" ph="1"/>
      <c r="J2" s="271" ph="1"/>
      <c r="K2" s="271" ph="1"/>
      <c r="L2" s="271" ph="1"/>
      <c r="M2" s="271" ph="1"/>
      <c r="N2" s="271" ph="1"/>
      <c r="O2" s="271" ph="1"/>
      <c r="P2" s="271" ph="1"/>
      <c r="Q2" s="271" ph="1"/>
      <c r="R2" s="272">
        <v>101</v>
      </c>
      <c r="S2" s="273"/>
      <c r="T2" s="273"/>
      <c r="U2" s="273"/>
      <c r="V2" s="273"/>
      <c r="W2" s="274"/>
      <c r="Y2" s="270" t="str">
        <f>IF($R$2&lt;&gt;"",IF(COUNTIF('DB(収集リスト順)'!A:A,R2)=0,"",VLOOKUP($R$2,'DB(収集リスト順)'!$A:$P,2,0)),"")</f>
        <v>君が峰</v>
      </c>
      <c r="Z2" s="270"/>
      <c r="AA2" s="270"/>
      <c r="AB2" s="270"/>
      <c r="AC2" s="270"/>
      <c r="AD2" s="270"/>
      <c r="AE2" s="270"/>
      <c r="AF2" s="270"/>
      <c r="AG2" s="270"/>
      <c r="AH2" s="270"/>
      <c r="AI2" s="270" t="str">
        <f>IF($R$2&lt;&gt;"",IF(COUNTIF('DB(収集リスト順)'!A:A,R2)=0,"ばんごう いれまちがい です！",VLOOKUP($R$2,'DB(収集リスト順)'!$A:$P,3,0)),"")</f>
        <v>きみがみね</v>
      </c>
      <c r="AJ2" s="270"/>
      <c r="AK2" s="270"/>
      <c r="AL2" s="270"/>
      <c r="AM2" s="270"/>
      <c r="AN2" s="270"/>
      <c r="AO2" s="270"/>
      <c r="AP2" s="270"/>
      <c r="AQ2" s="270"/>
      <c r="AR2" s="270"/>
      <c r="AS2" s="270"/>
      <c r="AT2" s="270"/>
      <c r="AU2" s="270"/>
      <c r="AV2" s="270"/>
      <c r="AW2" s="270"/>
      <c r="AX2" s="270"/>
      <c r="AY2" s="270"/>
      <c r="AZ2" s="270"/>
      <c r="BC2" s="165" t="s" ph="1">
        <v>507</v>
      </c>
    </row>
    <row r="3" spans="1:55" ht="72" x14ac:dyDescent="0.5">
      <c r="B3" s="275" t="s" ph="1">
        <v>102</v>
      </c>
      <c r="C3" s="275" ph="1"/>
      <c r="D3" s="275" ph="1"/>
      <c r="E3" s="275" ph="1"/>
      <c r="F3" s="275" ph="1"/>
      <c r="G3" s="275" ph="1"/>
      <c r="H3" s="275" ph="1"/>
      <c r="I3" s="275" ph="1"/>
      <c r="J3" s="275" ph="1"/>
      <c r="K3" s="275" ph="1"/>
      <c r="L3" s="275" ph="1"/>
      <c r="M3" s="275" ph="1"/>
      <c r="N3" s="275" ph="1"/>
      <c r="O3" s="275" ph="1"/>
      <c r="P3" s="275" ph="1"/>
      <c r="Q3" s="275" ph="1"/>
      <c r="R3" s="275" ph="1"/>
      <c r="S3" s="275" ph="1"/>
      <c r="T3" s="275" ph="1"/>
      <c r="U3" s="275" ph="1"/>
      <c r="V3" s="275" ph="1"/>
      <c r="W3" s="275" ph="1"/>
      <c r="X3" s="275" ph="1"/>
      <c r="Y3" s="275" ph="1"/>
      <c r="Z3" s="275" ph="1"/>
      <c r="AA3" s="275" ph="1"/>
      <c r="AB3" s="275" ph="1"/>
      <c r="AC3" s="275" ph="1"/>
      <c r="AD3" s="275" ph="1"/>
      <c r="AE3" s="275" ph="1"/>
      <c r="AF3" s="275" ph="1"/>
      <c r="AG3" s="275" ph="1"/>
      <c r="AH3" s="275" ph="1"/>
      <c r="AI3" s="275" ph="1"/>
      <c r="AJ3" s="275" ph="1"/>
      <c r="AK3" s="275" ph="1"/>
      <c r="AL3" s="275" ph="1"/>
      <c r="AM3" s="275" ph="1"/>
      <c r="AN3" s="275" ph="1"/>
      <c r="AO3" s="275" ph="1"/>
      <c r="AP3" s="275" ph="1"/>
      <c r="AQ3" s="275" ph="1"/>
      <c r="AR3" s="275" ph="1"/>
      <c r="AS3" s="275" ph="1"/>
      <c r="AT3" s="275" ph="1"/>
      <c r="AU3" s="275" ph="1"/>
      <c r="AV3" s="275" ph="1"/>
      <c r="AW3" s="275" ph="1"/>
      <c r="AX3" s="275" ph="1"/>
      <c r="AY3" s="275" ph="1"/>
      <c r="AZ3" s="275" ph="1"/>
      <c r="BC3" s="165" t="s" ph="1">
        <v>508</v>
      </c>
    </row>
    <row r="4" spans="1:55" ht="28.5" customHeight="1" thickBot="1" x14ac:dyDescent="0.25">
      <c r="B4" s="276"/>
      <c r="C4" s="277"/>
      <c r="D4" s="277"/>
      <c r="E4" s="277"/>
      <c r="F4" s="55"/>
      <c r="G4" s="54" ph="1"/>
      <c r="H4" s="54" ph="1"/>
      <c r="I4" s="54" ph="1"/>
      <c r="J4" s="54" ph="1"/>
      <c r="AK4" s="2" t="s" ph="1">
        <v>9</v>
      </c>
      <c r="AL4" s="9" ph="1"/>
      <c r="AP4" s="67"/>
      <c r="AQ4" s="288" t="s" ph="1">
        <v>83</v>
      </c>
      <c r="AR4" s="288"/>
      <c r="AS4" s="288"/>
      <c r="AT4" s="288"/>
      <c r="AU4" s="288"/>
      <c r="AV4" s="288"/>
      <c r="AW4" s="288"/>
      <c r="AX4" s="288"/>
      <c r="AY4" s="288"/>
      <c r="AZ4" s="20"/>
    </row>
    <row r="5" spans="1:55" ht="28.5" customHeight="1" thickBot="1" x14ac:dyDescent="0.25">
      <c r="A5" s="7"/>
      <c r="B5" s="278" t="s" ph="1">
        <v>1</v>
      </c>
      <c r="C5" s="278"/>
      <c r="D5" s="278"/>
      <c r="E5" s="278"/>
      <c r="F5" s="279"/>
      <c r="G5" s="280" t="s" ph="1">
        <v>28</v>
      </c>
      <c r="H5" s="281" ph="1"/>
      <c r="I5" s="281" ph="1"/>
      <c r="J5" s="281" ph="1"/>
      <c r="K5" s="282" ph="1"/>
      <c r="L5" s="283" t="s" ph="1">
        <v>3</v>
      </c>
      <c r="M5" s="284"/>
      <c r="N5" s="284"/>
      <c r="O5" s="284"/>
      <c r="P5" s="285"/>
      <c r="Q5" s="283" t="s" ph="1">
        <v>0</v>
      </c>
      <c r="R5" s="284"/>
      <c r="S5" s="284"/>
      <c r="T5" s="284"/>
      <c r="U5" s="284"/>
      <c r="V5" s="284"/>
      <c r="W5" s="284"/>
      <c r="X5" s="284"/>
      <c r="Y5" s="284"/>
      <c r="Z5" s="284"/>
      <c r="AA5" s="284"/>
      <c r="AB5" s="284"/>
      <c r="AC5" s="284"/>
      <c r="AD5" s="284"/>
      <c r="AE5" s="284"/>
      <c r="AF5" s="284"/>
      <c r="AG5" s="284"/>
      <c r="AH5" s="284"/>
      <c r="AI5" s="284"/>
      <c r="AJ5" s="284"/>
      <c r="AK5" s="284"/>
      <c r="AL5" s="284"/>
      <c r="AM5" s="284"/>
      <c r="AN5" s="284"/>
      <c r="AO5" s="284"/>
      <c r="AP5" s="284"/>
      <c r="AQ5" s="284"/>
      <c r="AR5" s="284"/>
      <c r="AS5" s="286"/>
      <c r="AT5" s="286"/>
      <c r="AU5" s="286"/>
      <c r="AV5" s="286"/>
      <c r="AW5" s="286"/>
      <c r="AX5" s="286"/>
      <c r="AY5" s="286"/>
      <c r="AZ5" s="287"/>
    </row>
    <row r="6" spans="1:55" ht="28.5" customHeight="1" x14ac:dyDescent="0.2">
      <c r="A6" s="7"/>
      <c r="B6" s="32" ph="1"/>
      <c r="C6" s="32" ph="1"/>
      <c r="D6" s="32" ph="1"/>
      <c r="E6" s="32" ph="1"/>
      <c r="F6" s="33" ph="1"/>
      <c r="G6" s="249" t="s" ph="1">
        <v>27</v>
      </c>
      <c r="H6" s="250"/>
      <c r="I6" s="250"/>
      <c r="J6" s="250"/>
      <c r="K6" s="251"/>
      <c r="L6" s="245" t="s" ph="1">
        <v>16</v>
      </c>
      <c r="M6" s="200" ph="1"/>
      <c r="N6" s="200" ph="1"/>
      <c r="O6" s="200" ph="1"/>
      <c r="P6" s="246" ph="1"/>
      <c r="Q6" s="152" t="s" ph="1">
        <v>80</v>
      </c>
      <c r="R6" s="68"/>
      <c r="S6" s="68"/>
      <c r="T6" s="68"/>
      <c r="W6" s="68"/>
      <c r="X6" s="11" ph="1"/>
      <c r="Y6" s="79" ph="1"/>
      <c r="Z6" s="79" t="s" ph="1">
        <v>79</v>
      </c>
      <c r="AB6" s="125" ph="1"/>
      <c r="AC6" s="125"/>
      <c r="AD6" s="125"/>
      <c r="AE6" s="79" ph="1"/>
      <c r="AF6" s="79" t="s" ph="1">
        <v>78</v>
      </c>
      <c r="AH6" s="12"/>
      <c r="AI6" s="90" ph="1"/>
      <c r="AJ6" s="90" ph="1"/>
      <c r="AK6" s="79" ph="1"/>
      <c r="AL6" s="79" t="s" ph="1">
        <v>76</v>
      </c>
      <c r="AP6" s="90" ph="1"/>
      <c r="AQ6" s="11" ph="1"/>
      <c r="AR6" s="5"/>
      <c r="AT6" s="126" ph="1"/>
      <c r="AU6" s="12"/>
      <c r="AV6" s="126" t="s" ph="1">
        <v>54</v>
      </c>
      <c r="AX6" s="90" ph="1"/>
      <c r="AZ6" s="6"/>
    </row>
    <row r="7" spans="1:55" ht="22.5" customHeight="1" x14ac:dyDescent="0.2">
      <c r="A7" s="7"/>
      <c r="B7" s="34" ph="1"/>
      <c r="C7" s="34" ph="1"/>
      <c r="D7" s="34" ph="1"/>
      <c r="E7" s="34" ph="1"/>
      <c r="F7" s="35" ph="1"/>
      <c r="G7" s="252"/>
      <c r="H7" s="253"/>
      <c r="I7" s="253"/>
      <c r="J7" s="253"/>
      <c r="K7" s="254"/>
      <c r="L7" s="15"/>
      <c r="P7" s="7"/>
      <c r="Q7" s="96"/>
      <c r="R7" s="51"/>
      <c r="S7" s="51"/>
      <c r="T7" s="51"/>
      <c r="U7" s="51"/>
      <c r="V7" s="28" ph="1"/>
      <c r="X7" s="63" ph="1"/>
      <c r="Y7" s="63" ph="1"/>
      <c r="Z7" s="63" ph="1"/>
      <c r="AA7" s="63" ph="1"/>
      <c r="AB7" s="63" ph="1"/>
      <c r="AC7" s="76" ph="1"/>
      <c r="AI7" s="51"/>
      <c r="AJ7" s="51"/>
      <c r="AK7" s="51"/>
      <c r="AL7" s="51"/>
      <c r="AM7" s="51"/>
      <c r="AN7" s="28" ph="1"/>
      <c r="AP7" s="63" ph="1"/>
      <c r="AQ7" s="63" ph="1"/>
      <c r="AR7" s="63" ph="1"/>
      <c r="AS7" s="63" ph="1"/>
      <c r="AT7" s="63" ph="1"/>
      <c r="AU7" s="76" ph="1"/>
      <c r="AZ7" s="7"/>
    </row>
    <row r="8" spans="1:55" ht="28.5" customHeight="1" x14ac:dyDescent="0.2">
      <c r="A8" s="7"/>
      <c r="B8" s="243" t="s" ph="1">
        <v>19</v>
      </c>
      <c r="C8" s="243" ph="1"/>
      <c r="D8" s="243" ph="1"/>
      <c r="E8" s="243" ph="1"/>
      <c r="F8" s="244" ph="1"/>
      <c r="G8" s="15"/>
      <c r="K8" s="7"/>
      <c r="L8" s="228" t="str">
        <f>IF($R$2&lt;&gt;"",VLOOKUP($R$2,'DB(収集リスト順)'!$A:$P,4,0),"")</f>
        <v>げつ</v>
      </c>
      <c r="M8" s="229"/>
      <c r="N8" s="229"/>
      <c r="O8" s="230" t="str">
        <f>IF($R$2&lt;&gt;"","ようび","")</f>
        <v>ようび</v>
      </c>
      <c r="P8" s="231"/>
      <c r="Q8" s="15"/>
      <c r="V8" s="28" ph="1"/>
      <c r="X8" s="94" ph="1"/>
      <c r="Z8" s="86" ph="1"/>
      <c r="AA8" s="97"/>
      <c r="AB8"/>
      <c r="AC8" s="98" ph="1"/>
      <c r="AD8" s="29" ph="1"/>
      <c r="AE8"/>
      <c r="AF8"/>
      <c r="AG8"/>
      <c r="AH8"/>
      <c r="AN8" s="28" ph="1"/>
      <c r="AP8" s="266" ph="1"/>
      <c r="AQ8" s="267"/>
      <c r="AR8" s="267"/>
      <c r="AS8" s="267"/>
      <c r="AT8" s="268"/>
      <c r="AU8" s="269"/>
      <c r="AV8" s="98" ph="1"/>
      <c r="AW8"/>
      <c r="AX8"/>
      <c r="AY8"/>
      <c r="AZ8" s="99"/>
      <c r="BA8" s="15"/>
    </row>
    <row r="9" spans="1:55" ht="15" customHeight="1" x14ac:dyDescent="0.2">
      <c r="A9" s="7"/>
      <c r="B9" s="78" ph="1"/>
      <c r="C9" s="78" ph="1"/>
      <c r="D9" s="78" ph="1"/>
      <c r="E9" s="78" ph="1"/>
      <c r="F9" s="78" ph="1"/>
      <c r="G9" s="15"/>
      <c r="K9" s="7"/>
      <c r="L9" s="113" ph="1"/>
      <c r="M9" s="114" ph="1"/>
      <c r="N9" s="114" ph="1"/>
      <c r="O9" s="114" ph="1"/>
      <c r="P9" s="115" ph="1"/>
      <c r="Q9" s="15"/>
      <c r="V9" s="28" ph="1"/>
      <c r="X9" s="92" ph="1"/>
      <c r="Y9" s="100"/>
      <c r="Z9" s="100"/>
      <c r="AA9" s="100"/>
      <c r="AB9" s="101"/>
      <c r="AC9"/>
      <c r="AD9" s="98" ph="1"/>
      <c r="AE9"/>
      <c r="AF9"/>
      <c r="AG9"/>
      <c r="AH9"/>
      <c r="AN9" s="28" ph="1"/>
      <c r="AP9" s="92" ph="1"/>
      <c r="AQ9" s="100"/>
      <c r="AR9" s="100"/>
      <c r="AS9" s="100"/>
      <c r="AT9" s="101"/>
      <c r="AU9"/>
      <c r="AV9" s="98" ph="1"/>
      <c r="AW9"/>
      <c r="AX9"/>
      <c r="AY9"/>
      <c r="AZ9" s="99"/>
      <c r="BA9" s="15"/>
    </row>
    <row r="10" spans="1:55" ht="28.5" customHeight="1" x14ac:dyDescent="0.2">
      <c r="A10" s="7"/>
      <c r="B10" s="121" ph="1"/>
      <c r="C10" s="121" ph="1"/>
      <c r="D10" s="34" ph="1"/>
      <c r="E10" s="122" ph="1"/>
      <c r="F10" s="122" ph="1"/>
      <c r="G10" s="15"/>
      <c r="K10" s="7"/>
      <c r="L10" s="228" t="str">
        <f>IF($R$2&lt;&gt;"",VLOOKUP($R$2,'DB(収集リスト順)'!$A:$P,5,0),"")</f>
        <v>もく</v>
      </c>
      <c r="M10" s="229"/>
      <c r="N10" s="229"/>
      <c r="O10" s="230" t="str">
        <f>IF($R$2&lt;&gt;"","ようび","")</f>
        <v>ようび</v>
      </c>
      <c r="P10" s="231"/>
      <c r="Q10" s="259" t="s" ph="1">
        <v>89</v>
      </c>
      <c r="R10" s="260"/>
      <c r="S10" s="260"/>
      <c r="T10" s="260"/>
      <c r="U10" s="260"/>
      <c r="V10" s="260"/>
      <c r="W10" s="260"/>
      <c r="X10" s="260"/>
      <c r="Y10" s="260"/>
      <c r="Z10" s="89" ph="1"/>
      <c r="AA10" s="89" ph="1"/>
      <c r="AB10" s="89" ph="1"/>
      <c r="AC10" s="56" ph="1"/>
      <c r="AD10" s="56" ph="1"/>
      <c r="AE10" s="89" ph="1"/>
      <c r="AF10" s="89" ph="1"/>
      <c r="AG10" s="89" ph="1"/>
      <c r="AH10" s="89" ph="1"/>
      <c r="AN10" s="28" ph="1"/>
      <c r="AO10" s="289" ph="1"/>
      <c r="AP10" s="290" ph="1"/>
      <c r="AQ10" s="290" ph="1"/>
      <c r="AR10" s="290" ph="1"/>
      <c r="AS10" s="290" ph="1"/>
      <c r="AT10" s="290" ph="1"/>
      <c r="AU10" s="268"/>
      <c r="AV10" s="127" t="s" ph="1">
        <v>33</v>
      </c>
      <c r="AW10" s="89" ph="1"/>
      <c r="AX10" s="89" ph="1"/>
      <c r="AY10" s="89" ph="1"/>
      <c r="AZ10" s="91" ph="1"/>
      <c r="BA10" s="15"/>
    </row>
    <row r="11" spans="1:55" ht="3" customHeight="1" x14ac:dyDescent="0.2">
      <c r="A11" s="7"/>
      <c r="B11" s="36" ph="1"/>
      <c r="C11" s="36" ph="1"/>
      <c r="D11" s="36" ph="1"/>
      <c r="E11" s="36" ph="1"/>
      <c r="F11" s="36" ph="1"/>
      <c r="G11" s="15"/>
      <c r="K11" s="7"/>
      <c r="L11" s="72" ph="1"/>
      <c r="M11" s="73" ph="1"/>
      <c r="N11" s="73" ph="1"/>
      <c r="O11" s="73" ph="1"/>
      <c r="P11" s="74" ph="1"/>
      <c r="Q11" s="261"/>
      <c r="R11" s="260"/>
      <c r="S11" s="260"/>
      <c r="T11" s="260"/>
      <c r="U11" s="260"/>
      <c r="V11" s="260"/>
      <c r="W11" s="260"/>
      <c r="X11" s="260"/>
      <c r="Y11" s="260"/>
      <c r="Z11" s="101" ph="1"/>
      <c r="AA11" s="101" ph="1"/>
      <c r="AB11" s="101" ph="1"/>
      <c r="AC11" s="60"/>
      <c r="AD11" s="103" ph="1"/>
      <c r="AE11" s="89" ph="1"/>
      <c r="AF11" s="89" ph="1"/>
      <c r="AG11" s="89" ph="1"/>
      <c r="AH11" s="89" ph="1"/>
      <c r="AN11" s="28" ph="1"/>
      <c r="AO11" s="102" ph="1"/>
      <c r="AP11" s="101" ph="1"/>
      <c r="AQ11" s="101" ph="1"/>
      <c r="AR11" s="101" ph="1"/>
      <c r="AS11" s="101" ph="1"/>
      <c r="AT11" s="101" ph="1"/>
      <c r="AU11" s="60"/>
      <c r="AV11" s="103" ph="1"/>
      <c r="AW11" s="89" ph="1"/>
      <c r="AX11" s="89" ph="1"/>
      <c r="AY11" s="89" ph="1"/>
      <c r="AZ11" s="91" ph="1"/>
    </row>
    <row r="12" spans="1:55" ht="24.75" customHeight="1" thickBot="1" x14ac:dyDescent="0.25">
      <c r="A12" s="7"/>
      <c r="B12" s="37" ph="1"/>
      <c r="C12" s="37" ph="1"/>
      <c r="D12" s="37" ph="1"/>
      <c r="E12" s="37" ph="1"/>
      <c r="F12" s="37" ph="1"/>
      <c r="G12" s="16"/>
      <c r="H12" s="13"/>
      <c r="I12" s="13"/>
      <c r="J12" s="13"/>
      <c r="K12" s="10"/>
      <c r="L12" s="8"/>
      <c r="M12" s="9"/>
      <c r="N12" s="9"/>
      <c r="O12" s="9"/>
      <c r="P12" s="10"/>
      <c r="Q12" s="262"/>
      <c r="R12" s="263"/>
      <c r="S12" s="263"/>
      <c r="T12" s="263"/>
      <c r="U12" s="263"/>
      <c r="V12" s="263"/>
      <c r="W12" s="263"/>
      <c r="X12" s="263"/>
      <c r="Y12" s="263"/>
      <c r="Z12" s="17"/>
      <c r="AA12" s="17"/>
      <c r="AB12" s="17"/>
      <c r="AC12" s="63" ph="1"/>
      <c r="AF12" s="17"/>
      <c r="AI12" s="77" ph="1"/>
      <c r="AJ12" s="9"/>
      <c r="AK12" s="160" ph="1"/>
      <c r="AL12" s="160" t="s" ph="1">
        <v>77</v>
      </c>
      <c r="AM12" s="160" ph="1"/>
      <c r="AN12" s="53" ph="1"/>
      <c r="AP12" s="93" ph="1"/>
      <c r="AQ12" s="17"/>
      <c r="AR12" s="17"/>
      <c r="AS12" s="130" t="s" ph="1">
        <v>32</v>
      </c>
      <c r="AW12" s="93" ph="1"/>
      <c r="AX12" s="67"/>
      <c r="AY12" s="67"/>
      <c r="AZ12" s="124"/>
    </row>
    <row r="13" spans="1:55" ht="28.5" customHeight="1" x14ac:dyDescent="0.2">
      <c r="A13" s="7"/>
      <c r="B13" s="39" ph="1"/>
      <c r="C13" s="39" ph="1"/>
      <c r="D13" s="39" ph="1"/>
      <c r="E13" s="39" ph="1"/>
      <c r="F13" s="40" ph="1"/>
      <c r="G13" s="237" t="s" ph="1">
        <v>26</v>
      </c>
      <c r="H13" s="238"/>
      <c r="I13" s="238"/>
      <c r="J13" s="238"/>
      <c r="K13" s="239"/>
      <c r="L13" s="201" t="s" ph="1">
        <v>17</v>
      </c>
      <c r="M13" s="247"/>
      <c r="N13" s="247"/>
      <c r="O13" s="247"/>
      <c r="P13" s="248"/>
      <c r="Q13" s="79" ph="1"/>
      <c r="R13" s="79" t="s" ph="1">
        <v>88</v>
      </c>
      <c r="S13" s="79" ph="1"/>
      <c r="T13" s="79" ph="1"/>
      <c r="U13" s="85"/>
      <c r="V13" s="85"/>
      <c r="W13" s="85"/>
      <c r="X13" s="85"/>
      <c r="Y13" s="85"/>
      <c r="Z13" s="85"/>
      <c r="AA13" s="85"/>
      <c r="AB13" s="85"/>
      <c r="AC13" s="85" ph="1"/>
      <c r="AD13" s="85"/>
      <c r="AE13" s="79" ph="1"/>
      <c r="AF13" s="85"/>
      <c r="AG13" s="85"/>
      <c r="AH13" s="79" t="s" ph="1">
        <v>55</v>
      </c>
      <c r="AI13" s="4" ph="1"/>
      <c r="AJ13" s="4"/>
      <c r="AK13" s="4"/>
      <c r="AL13" s="4"/>
      <c r="AM13" s="4" ph="1"/>
      <c r="AO13" s="12"/>
      <c r="AP13" s="12"/>
      <c r="AQ13" s="12"/>
      <c r="AR13" s="12"/>
      <c r="AS13" s="104" ph="1"/>
      <c r="AT13" s="50"/>
      <c r="AU13" s="50"/>
      <c r="AV13" s="50"/>
      <c r="AW13" s="50"/>
      <c r="AX13" s="50"/>
      <c r="AY13" s="50"/>
      <c r="AZ13" s="6"/>
    </row>
    <row r="14" spans="1:55" ht="28.5" customHeight="1" x14ac:dyDescent="0.15">
      <c r="A14" s="7"/>
      <c r="B14" s="62" ph="1"/>
      <c r="C14" s="42"/>
      <c r="D14" s="42"/>
      <c r="E14" s="42"/>
      <c r="F14" s="43"/>
      <c r="G14" s="240"/>
      <c r="H14" s="241"/>
      <c r="I14" s="241"/>
      <c r="J14" s="241"/>
      <c r="K14" s="242"/>
      <c r="L14" s="15"/>
      <c r="P14" s="7"/>
      <c r="Q14" s="15"/>
      <c r="AM14" s="17"/>
      <c r="AO14" s="17"/>
      <c r="AP14" s="17"/>
      <c r="AQ14" s="17"/>
      <c r="AR14" s="17"/>
      <c r="AS14" s="17" ph="1"/>
      <c r="AT14"/>
      <c r="AU14"/>
      <c r="AV14"/>
      <c r="AW14"/>
      <c r="AX14"/>
      <c r="AY14"/>
      <c r="AZ14" s="99"/>
    </row>
    <row r="15" spans="1:55" ht="33" customHeight="1" x14ac:dyDescent="0.2">
      <c r="A15" s="7"/>
      <c r="B15" s="211" t="s" ph="1">
        <v>4</v>
      </c>
      <c r="C15" s="211"/>
      <c r="D15" s="211"/>
      <c r="E15" s="211"/>
      <c r="F15" s="212"/>
      <c r="G15" s="14"/>
      <c r="H15" s="1"/>
      <c r="I15" s="1"/>
      <c r="J15" s="1"/>
      <c r="K15" s="7"/>
      <c r="L15" s="228">
        <f>IF($R$2&lt;&gt;"",VLOOKUP($R$2,'DB(収集リスト順)'!$A:$P,6,0),"")</f>
        <v>3</v>
      </c>
      <c r="M15" s="229"/>
      <c r="N15" s="230" t="str">
        <f>IF($R$2&lt;&gt;"","かいめの","")</f>
        <v>かいめの</v>
      </c>
      <c r="O15" s="230"/>
      <c r="P15" s="231"/>
      <c r="Q15" s="15"/>
      <c r="AM15" s="17" ph="1"/>
      <c r="AN15" s="17"/>
      <c r="AO15" s="17"/>
      <c r="AP15" s="17"/>
      <c r="AQ15" s="17"/>
      <c r="AR15" s="17"/>
      <c r="AS15"/>
      <c r="AT15"/>
      <c r="AU15"/>
      <c r="AV15"/>
      <c r="AW15"/>
      <c r="AX15"/>
      <c r="AY15"/>
      <c r="AZ15" s="99"/>
    </row>
    <row r="16" spans="1:55" ht="28.5" customHeight="1" x14ac:dyDescent="0.15">
      <c r="A16" s="7"/>
      <c r="B16" s="62" ph="1"/>
      <c r="C16" s="42"/>
      <c r="D16" s="42"/>
      <c r="E16" s="42"/>
      <c r="F16" s="43"/>
      <c r="G16" s="14"/>
      <c r="H16" s="1"/>
      <c r="I16" s="1"/>
      <c r="J16" s="1"/>
      <c r="K16" s="7"/>
      <c r="L16" s="228" t="str">
        <f>IF($R$2&lt;&gt;"",VLOOKUP($R$2,'DB(収集リスト順)'!$A:$P,7,0),"")</f>
        <v>きん</v>
      </c>
      <c r="M16" s="229"/>
      <c r="N16" s="229"/>
      <c r="O16" s="230" t="str">
        <f>IF($R$2&lt;&gt;"","ようび","")</f>
        <v>ようび</v>
      </c>
      <c r="P16" s="231"/>
      <c r="Q16" s="15"/>
      <c r="AM16" s="4"/>
      <c r="AN16" s="4"/>
      <c r="AO16" s="4"/>
      <c r="AP16" s="4"/>
      <c r="AQ16" s="4"/>
      <c r="AR16" s="4"/>
      <c r="AT16" s="28" ph="1"/>
      <c r="AU16" s="89"/>
      <c r="AV16" s="127" t="s" ph="1">
        <v>33</v>
      </c>
      <c r="AW16" s="89"/>
      <c r="AX16" s="89"/>
      <c r="AY16" s="89"/>
      <c r="AZ16" s="7"/>
    </row>
    <row r="17" spans="1:58" ht="28.5" customHeight="1" thickBot="1" x14ac:dyDescent="0.25">
      <c r="A17" s="7"/>
      <c r="B17" s="40" ph="1"/>
      <c r="C17" s="40" ph="1"/>
      <c r="D17" s="40" ph="1"/>
      <c r="E17" s="40" ph="1"/>
      <c r="F17" s="40" ph="1"/>
      <c r="G17" s="14"/>
      <c r="H17" s="1"/>
      <c r="I17" s="1"/>
      <c r="J17" s="1"/>
      <c r="K17" s="7"/>
      <c r="L17" s="15"/>
      <c r="P17" s="7"/>
      <c r="Q17" s="15"/>
      <c r="T17" s="129" t="s" ph="1">
        <v>36</v>
      </c>
      <c r="U17" s="129" ph="1"/>
      <c r="Z17" s="56" ph="1"/>
      <c r="AE17" s="129" ph="1"/>
      <c r="AF17" s="129" t="s" ph="1">
        <v>31</v>
      </c>
      <c r="AN17" s="132" t="s" ph="1">
        <v>35</v>
      </c>
      <c r="AR17" s="9"/>
      <c r="AS17" s="105" ph="1"/>
      <c r="AT17" s="53" t="s" ph="1">
        <v>64</v>
      </c>
      <c r="AU17" s="53"/>
      <c r="AV17" s="53"/>
      <c r="AW17" s="53"/>
      <c r="AX17" s="53"/>
      <c r="AY17" s="53"/>
      <c r="AZ17" s="7"/>
    </row>
    <row r="18" spans="1:58" ht="28.5" customHeight="1" x14ac:dyDescent="0.2">
      <c r="A18" s="7"/>
      <c r="B18" s="45" ph="1"/>
      <c r="C18" s="45" ph="1"/>
      <c r="D18" s="45" ph="1"/>
      <c r="E18" s="45" ph="1"/>
      <c r="F18" s="46" ph="1"/>
      <c r="G18" s="237" t="s" ph="1">
        <v>26</v>
      </c>
      <c r="H18" s="238"/>
      <c r="I18" s="238"/>
      <c r="J18" s="238"/>
      <c r="K18" s="239"/>
      <c r="L18" s="185" t="s" ph="1">
        <v>17</v>
      </c>
      <c r="M18" s="235"/>
      <c r="N18" s="235"/>
      <c r="O18" s="235"/>
      <c r="P18" s="236"/>
      <c r="Q18" s="106" t="s" ph="1">
        <v>72</v>
      </c>
      <c r="R18" s="5" ph="1"/>
      <c r="S18" s="5" ph="1"/>
      <c r="T18" s="5" ph="1"/>
      <c r="U18" s="5" ph="1"/>
      <c r="V18" s="79" t="s" ph="1">
        <v>75</v>
      </c>
      <c r="W18" s="52" ph="1"/>
      <c r="X18" s="5" ph="1"/>
      <c r="Y18" s="5" ph="1"/>
      <c r="Z18" s="5" ph="1"/>
      <c r="AA18" s="5" ph="1"/>
      <c r="AB18" s="5" ph="1"/>
      <c r="AC18" s="79" ph="1"/>
      <c r="AD18" s="79" ph="1"/>
      <c r="AE18" s="79" t="s" ph="1">
        <v>73</v>
      </c>
      <c r="AF18" s="5" ph="1"/>
      <c r="AG18" s="5" ph="1"/>
      <c r="AH18" s="5" ph="1"/>
      <c r="AI18" s="131" ph="1"/>
      <c r="AJ18" s="131" t="s" ph="1">
        <v>56</v>
      </c>
      <c r="AK18" s="118" ph="1"/>
      <c r="AL18" s="118"/>
      <c r="AM18" s="5"/>
      <c r="AN18" s="5"/>
      <c r="AO18" s="5"/>
      <c r="AP18" s="5"/>
      <c r="AQ18" s="5"/>
      <c r="AR18" s="79" t="s" ph="1">
        <v>101</v>
      </c>
      <c r="AS18" s="107" ph="1"/>
      <c r="AT18" s="70"/>
      <c r="AU18" s="70"/>
      <c r="AV18" s="110" ph="1"/>
      <c r="AW18" s="70"/>
      <c r="AX18" s="70"/>
      <c r="AY18" s="70"/>
      <c r="AZ18" s="6"/>
    </row>
    <row r="19" spans="1:58" ht="28.5" customHeight="1" x14ac:dyDescent="0.2">
      <c r="A19" s="7"/>
      <c r="B19" s="34" ph="1"/>
      <c r="C19" s="34" ph="1"/>
      <c r="D19" s="34" ph="1"/>
      <c r="E19" s="34" ph="1"/>
      <c r="F19" s="35" ph="1"/>
      <c r="G19" s="240"/>
      <c r="H19" s="241"/>
      <c r="I19" s="241"/>
      <c r="J19" s="241"/>
      <c r="K19" s="242"/>
      <c r="L19" s="15"/>
      <c r="P19" s="7"/>
      <c r="Q19" s="108" t="s" ph="1">
        <v>14</v>
      </c>
      <c r="V19" s="84" ph="1"/>
      <c r="W19" s="84" ph="1"/>
      <c r="X19" s="84" t="s" ph="1">
        <v>71</v>
      </c>
      <c r="AC19" s="84" ph="1"/>
      <c r="AD19" s="84" t="s" ph="1">
        <v>74</v>
      </c>
      <c r="AS19" s="111" ph="1"/>
      <c r="AT19" s="71"/>
      <c r="AU19" s="71"/>
      <c r="AV19" s="110" ph="1"/>
      <c r="AW19" s="71"/>
      <c r="AX19" s="71"/>
      <c r="AY19" s="71"/>
      <c r="AZ19" s="7"/>
      <c r="BA19" s="27"/>
    </row>
    <row r="20" spans="1:58" ht="28.5" customHeight="1" x14ac:dyDescent="0.2">
      <c r="A20" s="7"/>
      <c r="B20" s="211" t="s" ph="1">
        <v>20</v>
      </c>
      <c r="C20" s="211" ph="1"/>
      <c r="D20" s="211" ph="1"/>
      <c r="E20" s="211" ph="1"/>
      <c r="F20" s="212" ph="1"/>
      <c r="G20" s="14"/>
      <c r="H20" s="1"/>
      <c r="I20" s="1"/>
      <c r="J20" s="1"/>
      <c r="K20" s="7"/>
      <c r="L20" s="228">
        <f>IF($R$2&lt;&gt;"",VLOOKUP($R$2,'DB(収集リスト順)'!$A:$P,8,0),"")</f>
        <v>1</v>
      </c>
      <c r="M20" s="229"/>
      <c r="N20" s="230" t="str">
        <f>IF($R$2&lt;&gt;"","かいめの","")</f>
        <v>かいめの</v>
      </c>
      <c r="O20" s="230"/>
      <c r="P20" s="231"/>
      <c r="Q20" s="15"/>
      <c r="Y20" s="83"/>
      <c r="Z20" s="82"/>
      <c r="AM20" s="17"/>
      <c r="AN20" s="17"/>
      <c r="AO20" s="17"/>
      <c r="AP20" s="17"/>
      <c r="AQ20" s="17"/>
      <c r="AR20" s="17"/>
      <c r="AS20" s="28" ph="1"/>
      <c r="AT20" s="4"/>
      <c r="AU20" s="4"/>
      <c r="AV20" s="4"/>
      <c r="AW20" s="4"/>
      <c r="AX20" s="4"/>
      <c r="AY20" s="4"/>
      <c r="AZ20" s="7"/>
    </row>
    <row r="21" spans="1:58" ht="27.75" customHeight="1" x14ac:dyDescent="0.2">
      <c r="A21" s="7"/>
      <c r="B21" s="69" ph="1"/>
      <c r="C21" s="69" ph="1"/>
      <c r="D21" s="69" ph="1"/>
      <c r="E21" s="69" ph="1"/>
      <c r="F21" s="81" ph="1"/>
      <c r="G21" s="14"/>
      <c r="H21" s="1"/>
      <c r="I21" s="1"/>
      <c r="J21" s="1"/>
      <c r="K21" s="7"/>
      <c r="L21" s="228" t="str">
        <f>IF($R$2&lt;&gt;"",VLOOKUP($R$2,'DB(収集リスト順)'!$A:$P,9,0),"")</f>
        <v>きん</v>
      </c>
      <c r="M21" s="229"/>
      <c r="N21" s="229"/>
      <c r="O21" s="230" t="str">
        <f>IF($R$2&lt;&gt;"","ようび","")</f>
        <v>ようび</v>
      </c>
      <c r="P21" s="231"/>
      <c r="Q21" s="15"/>
      <c r="Z21" s="51"/>
      <c r="AM21" s="17"/>
      <c r="AN21" s="17"/>
      <c r="AO21" s="17"/>
      <c r="AP21" s="17"/>
      <c r="AQ21" s="264" t="s" ph="1">
        <v>52</v>
      </c>
      <c r="AR21" s="264" ph="1"/>
      <c r="AS21" s="264" ph="1"/>
      <c r="AT21" s="264" ph="1"/>
      <c r="AU21" s="264" ph="1"/>
      <c r="AV21" s="264" ph="1"/>
      <c r="AW21" s="264" ph="1"/>
      <c r="AX21" s="264" ph="1"/>
      <c r="AY21" s="264" ph="1"/>
      <c r="AZ21" s="7"/>
    </row>
    <row r="22" spans="1:58" ht="8.25" customHeight="1" x14ac:dyDescent="0.2">
      <c r="A22" s="7"/>
      <c r="B22" s="47" ph="1"/>
      <c r="C22" s="47" ph="1"/>
      <c r="D22" s="47" ph="1"/>
      <c r="E22" s="47" ph="1"/>
      <c r="F22" s="47" ph="1"/>
      <c r="G22" s="14"/>
      <c r="H22" s="1"/>
      <c r="I22" s="1"/>
      <c r="J22" s="1"/>
      <c r="K22" s="7"/>
      <c r="L22" s="255" ph="1"/>
      <c r="M22" s="256" ph="1"/>
      <c r="N22" s="256" ph="1"/>
      <c r="O22" s="256" ph="1"/>
      <c r="P22" s="257" ph="1"/>
      <c r="Q22" s="15"/>
      <c r="AN22" s="60"/>
      <c r="AO22" s="60"/>
      <c r="AP22" s="60"/>
      <c r="AQ22" s="264" ph="1"/>
      <c r="AR22" s="264" ph="1"/>
      <c r="AS22" s="264" ph="1"/>
      <c r="AT22" s="264" ph="1"/>
      <c r="AU22" s="264" ph="1"/>
      <c r="AV22" s="264" ph="1"/>
      <c r="AW22" s="264" ph="1"/>
      <c r="AX22" s="264" ph="1"/>
      <c r="AY22" s="264" ph="1"/>
      <c r="AZ22" s="7"/>
    </row>
    <row r="23" spans="1:58" ht="28.5" customHeight="1" thickBot="1" x14ac:dyDescent="0.25">
      <c r="A23" s="7"/>
      <c r="B23" s="48" ph="1"/>
      <c r="C23" s="48" ph="1"/>
      <c r="D23" s="48" ph="1"/>
      <c r="E23" s="48" ph="1"/>
      <c r="F23" s="48" ph="1"/>
      <c r="G23" s="8"/>
      <c r="H23" s="9"/>
      <c r="I23" s="9"/>
      <c r="J23" s="9"/>
      <c r="K23" s="10"/>
      <c r="L23" s="8"/>
      <c r="M23" s="9"/>
      <c r="N23" s="9"/>
      <c r="O23" s="9"/>
      <c r="P23" s="10"/>
      <c r="Q23" s="161" t="s" ph="1">
        <v>34</v>
      </c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42"/>
      <c r="AO23" s="142"/>
      <c r="AP23" s="142"/>
      <c r="AQ23" s="265" ph="1"/>
      <c r="AR23" s="265" ph="1"/>
      <c r="AS23" s="265" ph="1"/>
      <c r="AT23" s="265" ph="1"/>
      <c r="AU23" s="265" ph="1"/>
      <c r="AV23" s="265" ph="1"/>
      <c r="AW23" s="265" ph="1"/>
      <c r="AX23" s="265" ph="1"/>
      <c r="AY23" s="265" ph="1"/>
      <c r="AZ23" s="7"/>
      <c r="BC23" s="2" ph="1"/>
    </row>
    <row r="24" spans="1:58" ht="28.5" customHeight="1" x14ac:dyDescent="0.2">
      <c r="A24" s="7"/>
      <c r="B24" s="42" ph="1"/>
      <c r="C24" s="42" ph="1"/>
      <c r="D24" s="42" ph="1"/>
      <c r="E24" s="42" ph="1"/>
      <c r="F24" s="47" ph="1"/>
      <c r="G24" s="249" t="s" ph="1">
        <v>81</v>
      </c>
      <c r="H24" s="250"/>
      <c r="I24" s="250"/>
      <c r="J24" s="250"/>
      <c r="K24" s="251"/>
      <c r="L24" s="258" t="s" ph="1">
        <v>18</v>
      </c>
      <c r="M24" s="202"/>
      <c r="N24" s="202"/>
      <c r="O24" s="202"/>
      <c r="P24" s="203"/>
      <c r="Q24" s="188" t="s" ph="1">
        <v>62</v>
      </c>
      <c r="R24" s="189"/>
      <c r="S24" s="189"/>
      <c r="T24" s="189"/>
      <c r="U24" s="189"/>
      <c r="V24" s="189"/>
      <c r="W24" s="189"/>
      <c r="X24" s="189"/>
      <c r="Y24" s="189"/>
      <c r="Z24" s="189"/>
      <c r="AA24" s="189"/>
      <c r="AC24" s="199" t="s" ph="1">
        <v>66</v>
      </c>
      <c r="AD24" s="200"/>
      <c r="AE24" s="200"/>
      <c r="AF24" s="200"/>
      <c r="AH24" s="199" t="s" ph="1">
        <v>15</v>
      </c>
      <c r="AI24" s="199"/>
      <c r="AJ24" s="199"/>
      <c r="AK24" s="199"/>
      <c r="AM24" s="199" t="s" ph="1">
        <v>65</v>
      </c>
      <c r="AN24" s="200"/>
      <c r="AO24" s="200"/>
      <c r="AP24" s="200"/>
      <c r="AQ24" s="200"/>
      <c r="AR24" s="200"/>
      <c r="AS24" s="75" ph="1"/>
      <c r="AT24" s="75" ph="1"/>
      <c r="AU24" s="117" ph="1"/>
      <c r="AW24" s="177" t="s" ph="1">
        <v>98</v>
      </c>
      <c r="AX24" s="177"/>
      <c r="AY24" s="177"/>
      <c r="AZ24" s="178"/>
      <c r="BA24" s="3"/>
    </row>
    <row r="25" spans="1:58" ht="25.5" customHeight="1" x14ac:dyDescent="0.2">
      <c r="A25" s="7"/>
      <c r="B25" s="42" ph="1"/>
      <c r="C25" s="47" ph="1"/>
      <c r="D25" s="47" ph="1"/>
      <c r="E25" s="47" ph="1"/>
      <c r="F25" s="47" ph="1"/>
      <c r="G25" s="252"/>
      <c r="H25" s="253"/>
      <c r="I25" s="253"/>
      <c r="J25" s="253"/>
      <c r="K25" s="254"/>
      <c r="L25" s="15"/>
      <c r="P25" s="7"/>
      <c r="Q25" s="96"/>
      <c r="R25" s="51"/>
      <c r="S25" s="51"/>
      <c r="T25" s="51"/>
      <c r="U25" s="51"/>
      <c r="V25" s="28" ph="1"/>
      <c r="X25" s="63" ph="1"/>
      <c r="Y25" s="63" ph="1"/>
      <c r="Z25" s="63" ph="1"/>
      <c r="AA25" s="63" ph="1"/>
      <c r="AB25" s="63" ph="1"/>
      <c r="AC25" s="76" ph="1"/>
      <c r="AW25" s="179"/>
      <c r="AX25" s="179"/>
      <c r="AY25" s="179"/>
      <c r="AZ25" s="180"/>
    </row>
    <row r="26" spans="1:58" ht="27.75" customHeight="1" x14ac:dyDescent="0.2">
      <c r="A26" s="7"/>
      <c r="B26" s="243" t="s" ph="1">
        <v>21</v>
      </c>
      <c r="C26" s="243" ph="1"/>
      <c r="D26" s="243" ph="1"/>
      <c r="E26" s="243" ph="1"/>
      <c r="F26" s="244" ph="1"/>
      <c r="G26" s="15"/>
      <c r="K26" s="7"/>
      <c r="L26" s="228" t="str">
        <f>IF($R$2&lt;&gt;"",VLOOKUP($R$2,'DB(収集リスト順)'!$A:$P,10,0),"")</f>
        <v>すい</v>
      </c>
      <c r="M26" s="229"/>
      <c r="N26" s="229"/>
      <c r="O26" s="230" t="str">
        <f>IF($R$2&lt;&gt;"","ようび","")</f>
        <v>ようび</v>
      </c>
      <c r="P26" s="231"/>
      <c r="Q26" s="15"/>
      <c r="V26" s="28" ph="1"/>
      <c r="X26" s="94" ph="1"/>
      <c r="AA26" s="97"/>
      <c r="AB26" s="86" ph="1"/>
      <c r="AC26" s="98" ph="1"/>
      <c r="AF26" s="29" ph="1"/>
      <c r="AG26"/>
      <c r="AH26"/>
      <c r="AW26" s="179"/>
      <c r="AX26" s="179"/>
      <c r="AY26" s="179"/>
      <c r="AZ26" s="180"/>
    </row>
    <row r="27" spans="1:58" ht="18.75" customHeight="1" x14ac:dyDescent="0.2">
      <c r="A27" s="7"/>
      <c r="B27" s="47" ph="1"/>
      <c r="C27" s="47" ph="1"/>
      <c r="D27" s="47" ph="1"/>
      <c r="E27" s="47" ph="1"/>
      <c r="F27" s="47" ph="1"/>
      <c r="G27" s="15"/>
      <c r="K27" s="7"/>
      <c r="L27" s="15"/>
      <c r="P27" s="7"/>
      <c r="Q27" s="15"/>
      <c r="V27" s="28" ph="1"/>
      <c r="W27" s="156" ph="1"/>
      <c r="X27" s="190" t="s" ph="1">
        <v>84</v>
      </c>
      <c r="Y27" s="190"/>
      <c r="Z27" s="190"/>
      <c r="AA27" s="190"/>
      <c r="AB27" s="190"/>
      <c r="AC27"/>
      <c r="AD27" s="98" ph="1"/>
      <c r="AE27"/>
      <c r="AF27"/>
      <c r="AG27"/>
      <c r="AH27"/>
      <c r="AS27" s="233" t="s" ph="1">
        <v>99</v>
      </c>
      <c r="AT27" s="233"/>
      <c r="AU27" s="233"/>
      <c r="AV27" s="233"/>
      <c r="AW27" s="179"/>
      <c r="AX27" s="179"/>
      <c r="AY27" s="179"/>
      <c r="AZ27" s="180"/>
    </row>
    <row r="28" spans="1:58" ht="28.5" customHeight="1" x14ac:dyDescent="0.2">
      <c r="A28" s="7"/>
      <c r="B28" s="47" ph="1"/>
      <c r="C28" s="47" ph="1"/>
      <c r="D28" s="47" ph="1"/>
      <c r="E28" s="47" ph="1"/>
      <c r="F28" s="47" ph="1"/>
      <c r="G28" s="15"/>
      <c r="K28" s="7"/>
      <c r="L28" s="15"/>
      <c r="P28" s="7"/>
      <c r="Q28" s="15"/>
      <c r="V28" s="28" ph="1"/>
      <c r="W28" s="156"/>
      <c r="X28" s="190"/>
      <c r="Y28" s="190"/>
      <c r="Z28" s="190"/>
      <c r="AA28" s="190"/>
      <c r="AB28" s="190"/>
      <c r="AC28" s="56" ph="1"/>
      <c r="AE28" s="89" ph="1"/>
      <c r="AF28" s="56" ph="1"/>
      <c r="AG28" s="89" ph="1"/>
      <c r="AH28" s="89" ph="1"/>
      <c r="AS28" s="233"/>
      <c r="AT28" s="233"/>
      <c r="AU28" s="233"/>
      <c r="AV28" s="233"/>
      <c r="AW28" s="179"/>
      <c r="AX28" s="179"/>
      <c r="AY28" s="179"/>
      <c r="AZ28" s="180"/>
    </row>
    <row r="29" spans="1:58" ht="12" customHeight="1" thickBot="1" x14ac:dyDescent="0.25">
      <c r="A29" s="7"/>
      <c r="B29" s="49" ph="1"/>
      <c r="C29" s="49" ph="1"/>
      <c r="D29" s="49" ph="1"/>
      <c r="E29" s="49" ph="1"/>
      <c r="F29" s="49" ph="1"/>
      <c r="G29" s="8"/>
      <c r="H29" s="9"/>
      <c r="I29" s="9"/>
      <c r="J29" s="9"/>
      <c r="K29" s="10"/>
      <c r="L29" s="15"/>
      <c r="P29" s="7"/>
      <c r="Q29" s="15"/>
      <c r="V29" s="28" ph="1"/>
      <c r="W29" s="157"/>
      <c r="X29" s="191"/>
      <c r="Y29" s="191"/>
      <c r="Z29" s="191"/>
      <c r="AA29" s="191"/>
      <c r="AB29" s="191"/>
      <c r="AC29" s="83" ph="1"/>
      <c r="AD29" s="56" ph="1"/>
      <c r="AE29" s="89" ph="1"/>
      <c r="AF29" s="89" ph="1"/>
      <c r="AG29" s="89" ph="1"/>
      <c r="AH29" s="89" ph="1"/>
      <c r="AN29" s="9"/>
      <c r="AO29" s="9"/>
      <c r="AP29" s="9"/>
      <c r="AQ29" s="9"/>
      <c r="AR29" s="9"/>
      <c r="AS29" s="9"/>
      <c r="AT29" s="9"/>
      <c r="AU29" s="9"/>
      <c r="AV29" s="9"/>
      <c r="AW29" s="181"/>
      <c r="AX29" s="181"/>
      <c r="AY29" s="181"/>
      <c r="AZ29" s="182"/>
      <c r="BB29" s="2" ph="1"/>
      <c r="BC29" s="2" ph="1"/>
    </row>
    <row r="30" spans="1:58" ht="28.5" customHeight="1" x14ac:dyDescent="0.2">
      <c r="A30" s="7"/>
      <c r="B30" s="45"/>
      <c r="C30" s="45"/>
      <c r="D30" s="45"/>
      <c r="E30" s="45"/>
      <c r="F30" s="45"/>
      <c r="G30" s="237" t="s" ph="1">
        <v>26</v>
      </c>
      <c r="H30" s="238"/>
      <c r="I30" s="238"/>
      <c r="J30" s="238"/>
      <c r="K30" s="239"/>
      <c r="L30" s="185" t="s" ph="1">
        <v>17</v>
      </c>
      <c r="M30" s="235"/>
      <c r="N30" s="235"/>
      <c r="O30" s="235"/>
      <c r="P30" s="236"/>
      <c r="Q30" s="145" ph="1"/>
      <c r="R30" s="131" t="s" ph="1">
        <v>61</v>
      </c>
      <c r="S30" s="95"/>
      <c r="T30" s="95"/>
      <c r="U30" s="95"/>
      <c r="V30" s="95"/>
      <c r="W30" s="95"/>
      <c r="X30" s="79"/>
      <c r="Y30" s="79" ph="1"/>
      <c r="Z30" s="95"/>
      <c r="AA30" s="95"/>
      <c r="AB30" s="5"/>
      <c r="AC30" s="79" t="s" ph="1">
        <v>68</v>
      </c>
      <c r="AD30" s="12"/>
      <c r="AE30" s="12"/>
      <c r="AF30" s="12"/>
      <c r="AG30" s="12"/>
      <c r="AH30" s="79" ph="1"/>
      <c r="AI30" s="79" t="s">
        <v>67</v>
      </c>
      <c r="AJ30" s="117"/>
      <c r="AK30" s="117"/>
      <c r="AL30" s="117"/>
      <c r="AM30" s="117"/>
      <c r="AN30" s="117"/>
      <c r="AO30" s="79" t="s" ph="1">
        <v>37</v>
      </c>
      <c r="AP30" s="117"/>
      <c r="AQ30" s="117"/>
      <c r="AR30" s="117"/>
      <c r="AS30" s="12"/>
      <c r="AT30" s="5"/>
      <c r="AU30" s="5"/>
      <c r="AV30" s="197" ph="1"/>
      <c r="AW30" s="198" ph="1"/>
      <c r="AX30" s="198" ph="1"/>
      <c r="AY30" s="12"/>
      <c r="AZ30" s="6"/>
    </row>
    <row r="31" spans="1:58" ht="28.5" customHeight="1" x14ac:dyDescent="0.15">
      <c r="A31" s="7"/>
      <c r="B31" s="42"/>
      <c r="C31" s="42"/>
      <c r="D31" s="42"/>
      <c r="E31" s="42"/>
      <c r="F31" s="42"/>
      <c r="G31" s="240"/>
      <c r="H31" s="241"/>
      <c r="I31" s="241"/>
      <c r="J31" s="241"/>
      <c r="K31" s="242"/>
      <c r="L31" s="174" t="str">
        <f>IF($R$2&lt;&gt;"",IF(L32="","ちくのひとにきく",""),"")</f>
        <v/>
      </c>
      <c r="M31" s="175"/>
      <c r="N31" s="175"/>
      <c r="O31" s="175"/>
      <c r="P31" s="176"/>
      <c r="Q31" s="15"/>
      <c r="AY31" s="158"/>
      <c r="AZ31" s="7"/>
    </row>
    <row r="32" spans="1:58" ht="28.5" customHeight="1" x14ac:dyDescent="0.2">
      <c r="A32" s="7"/>
      <c r="B32" s="211" t="s" ph="1">
        <v>22</v>
      </c>
      <c r="C32" s="211" ph="1"/>
      <c r="D32" s="211" ph="1"/>
      <c r="E32" s="211" ph="1"/>
      <c r="F32" s="212" ph="1"/>
      <c r="G32" s="15"/>
      <c r="K32" s="7"/>
      <c r="L32" s="228">
        <f>IF($R$2&lt;&gt;"",IF(VLOOKUP($R$2,'DB(収集リスト順)'!$A:$P,11,0)=0,"",VLOOKUP($R$2,'DB(収集リスト順)'!$A:$P,11,0)),"")</f>
        <v>4</v>
      </c>
      <c r="M32" s="229"/>
      <c r="N32" s="230" t="str">
        <f>IF(L32="","",IF($R$2&lt;&gt;"","かいめの",""))</f>
        <v>かいめの</v>
      </c>
      <c r="O32" s="230"/>
      <c r="P32" s="231"/>
      <c r="Q32" s="15"/>
      <c r="AZ32" s="7"/>
      <c r="BF32" s="146" ph="1"/>
    </row>
    <row r="33" spans="1:68" ht="28.5" customHeight="1" x14ac:dyDescent="0.15">
      <c r="A33" s="7"/>
      <c r="B33" s="42"/>
      <c r="C33" s="42"/>
      <c r="D33" s="42"/>
      <c r="E33" s="42"/>
      <c r="F33" s="42"/>
      <c r="G33" s="15"/>
      <c r="K33" s="7"/>
      <c r="L33" s="228" t="str">
        <f>IF($R$2&lt;&gt;"",IF(VLOOKUP($R$2,'DB(収集リスト順)'!$A:$P,12,0)=0,"",VLOOKUP($R$2,'DB(収集リスト順)'!$A:$P,12,0)),"")</f>
        <v>か</v>
      </c>
      <c r="M33" s="229"/>
      <c r="N33" s="229"/>
      <c r="O33" s="230" t="str">
        <f>IF(L33="","",IF($R$2&lt;&gt;"","ようび",""))</f>
        <v>ようび</v>
      </c>
      <c r="P33" s="231"/>
      <c r="Q33" s="109" ph="1"/>
      <c r="U33" s="192" t="s" ph="1">
        <v>90</v>
      </c>
      <c r="V33" s="193"/>
      <c r="W33" s="193"/>
      <c r="X33" s="193"/>
      <c r="Y33" s="193"/>
      <c r="Z33" s="193"/>
      <c r="AU33" s="234" t="s" ph="1">
        <v>100</v>
      </c>
      <c r="AV33" s="234"/>
      <c r="AW33" s="234"/>
      <c r="AX33" s="234"/>
      <c r="AY33" s="234"/>
      <c r="AZ33" s="7"/>
      <c r="BA33" s="17"/>
      <c r="BF33" s="128" ph="1"/>
      <c r="BI33" s="2" ph="1"/>
      <c r="BP33" s="2" ph="1"/>
    </row>
    <row r="34" spans="1:68" ht="28.5" customHeight="1" thickBot="1" x14ac:dyDescent="0.2">
      <c r="A34" s="7"/>
      <c r="B34" s="49"/>
      <c r="C34" s="49"/>
      <c r="D34" s="49"/>
      <c r="E34" s="49"/>
      <c r="F34" s="49"/>
      <c r="G34" s="15"/>
      <c r="K34" s="7"/>
      <c r="L34" s="15"/>
      <c r="P34" s="7"/>
      <c r="Q34" s="8"/>
      <c r="U34" s="194"/>
      <c r="V34" s="194"/>
      <c r="W34" s="194"/>
      <c r="X34" s="194"/>
      <c r="Y34" s="194"/>
      <c r="Z34" s="194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119" ph="1"/>
      <c r="AV34" s="195" t="s" ph="1">
        <v>38</v>
      </c>
      <c r="AW34" s="195" ph="1"/>
      <c r="AX34" s="195" ph="1"/>
      <c r="AY34" s="9"/>
      <c r="AZ34" s="10"/>
      <c r="BA34" s="17"/>
      <c r="BI34" s="2" ph="1"/>
      <c r="BP34" s="2" ph="1"/>
    </row>
    <row r="35" spans="1:68" ht="28.5" customHeight="1" x14ac:dyDescent="0.2">
      <c r="B35" s="38" ph="1"/>
      <c r="C35" s="39" ph="1"/>
      <c r="D35" s="39" ph="1"/>
      <c r="E35" s="39" ph="1"/>
      <c r="F35" s="40" ph="1"/>
      <c r="G35" s="237" t="s" ph="1">
        <v>26</v>
      </c>
      <c r="H35" s="238"/>
      <c r="I35" s="238"/>
      <c r="J35" s="238"/>
      <c r="K35" s="239"/>
      <c r="L35" s="185" t="s" ph="1">
        <v>17</v>
      </c>
      <c r="M35" s="186"/>
      <c r="N35" s="186"/>
      <c r="O35" s="186"/>
      <c r="P35" s="187"/>
      <c r="Q35" s="147"/>
      <c r="R35" s="75"/>
      <c r="S35" s="196" t="s" ph="1">
        <v>43</v>
      </c>
      <c r="T35" s="196"/>
      <c r="U35" s="196"/>
      <c r="V35" s="196"/>
      <c r="W35" s="75"/>
      <c r="X35" s="75"/>
      <c r="Y35" s="79" t="s" ph="1">
        <v>69</v>
      </c>
      <c r="Z35" s="79" ph="1"/>
      <c r="AA35" s="79"/>
      <c r="AB35" s="79"/>
      <c r="AC35" s="79"/>
      <c r="AD35" s="75" ph="1"/>
      <c r="AE35" s="75" ph="1"/>
      <c r="AF35" s="75" ph="1"/>
      <c r="AG35" s="79" t="s" ph="1">
        <v>85</v>
      </c>
      <c r="AH35" s="79" ph="1"/>
      <c r="AI35" s="79"/>
      <c r="AJ35" s="79"/>
      <c r="AK35" s="79"/>
      <c r="AL35" s="79"/>
      <c r="AM35" s="79"/>
      <c r="AN35" s="11" ph="1"/>
      <c r="AO35" s="11" ph="1"/>
      <c r="AP35" s="11" ph="1"/>
      <c r="AQ35" s="3"/>
      <c r="AR35" s="3"/>
      <c r="AS35" s="11" ph="1"/>
      <c r="AT35" s="75"/>
      <c r="AU35" s="75"/>
      <c r="AV35" s="75"/>
      <c r="AW35" s="75"/>
      <c r="AX35" s="75"/>
      <c r="AY35" s="75"/>
      <c r="AZ35" s="75"/>
      <c r="BA35" s="15"/>
    </row>
    <row r="36" spans="1:68" ht="28.5" customHeight="1" x14ac:dyDescent="0.2">
      <c r="B36" s="210" t="s" ph="1">
        <v>23</v>
      </c>
      <c r="C36" s="211"/>
      <c r="D36" s="211"/>
      <c r="E36" s="211"/>
      <c r="F36" s="212"/>
      <c r="G36" s="240"/>
      <c r="H36" s="241"/>
      <c r="I36" s="241"/>
      <c r="J36" s="241"/>
      <c r="K36" s="242"/>
      <c r="L36" s="174" t="str">
        <f>IF($R$2&lt;&gt;"",IF(L37="","ちくのひとにきく",""),"")</f>
        <v/>
      </c>
      <c r="M36" s="175"/>
      <c r="N36" s="175"/>
      <c r="O36" s="175"/>
      <c r="P36" s="176"/>
      <c r="Q36" s="116" ph="1"/>
      <c r="R36" s="60"/>
      <c r="S36" s="60"/>
      <c r="T36" s="60"/>
      <c r="AE36" s="17"/>
      <c r="AF36" s="17"/>
      <c r="AN36" s="17"/>
      <c r="AP36" s="17"/>
      <c r="AQ36" s="17"/>
      <c r="AR36" s="120" t="s" ph="1">
        <v>86</v>
      </c>
      <c r="AS36" s="120"/>
      <c r="AT36" s="120"/>
      <c r="AU36" s="120"/>
      <c r="AV36" s="120"/>
      <c r="AW36" s="120"/>
      <c r="AX36" s="120"/>
      <c r="AZ36" s="7"/>
      <c r="BA36" s="15"/>
    </row>
    <row r="37" spans="1:68" ht="28.5" customHeight="1" x14ac:dyDescent="0.15">
      <c r="B37" s="216" t="s" ph="1">
        <v>59</v>
      </c>
      <c r="C37" s="217"/>
      <c r="D37" s="217"/>
      <c r="E37" s="217"/>
      <c r="F37" s="218"/>
      <c r="G37" s="14"/>
      <c r="H37" s="1"/>
      <c r="I37" s="1"/>
      <c r="J37" s="1"/>
      <c r="K37" s="7"/>
      <c r="L37" s="228">
        <f>IF($R$2&lt;&gt;"",IF(VLOOKUP($R$2,'DB(収集リスト順)'!$A:$P,11,0)=0,"",VLOOKUP($R$2,'DB(収集リスト順)'!$A:$P,11,0)),"")</f>
        <v>4</v>
      </c>
      <c r="M37" s="229"/>
      <c r="N37" s="230" t="str">
        <f>IF(L37="","",IF($R$2&lt;&gt;"","かいめの",""))</f>
        <v>かいめの</v>
      </c>
      <c r="O37" s="230"/>
      <c r="P37" s="231"/>
      <c r="Q37" s="116"/>
      <c r="R37" s="60"/>
      <c r="S37" s="60"/>
      <c r="T37" s="60"/>
      <c r="AN37" s="17" ph="1"/>
      <c r="AO37" s="17"/>
      <c r="AP37" s="17"/>
      <c r="AQ37" s="17"/>
      <c r="AR37" s="17"/>
      <c r="AS37" s="183" t="s" ph="1">
        <v>87</v>
      </c>
      <c r="AT37" s="183"/>
      <c r="AU37" s="183"/>
      <c r="AV37" s="183"/>
      <c r="AW37" s="183"/>
      <c r="AX37" s="183"/>
      <c r="AY37" s="183"/>
      <c r="AZ37" s="184"/>
    </row>
    <row r="38" spans="1:68" ht="28.5" customHeight="1" x14ac:dyDescent="0.15">
      <c r="B38" s="213" t="s" ph="1">
        <v>63</v>
      </c>
      <c r="C38" s="214" ph="1"/>
      <c r="D38" s="214" ph="1"/>
      <c r="E38" s="214" ph="1"/>
      <c r="F38" s="215" ph="1"/>
      <c r="G38" s="14"/>
      <c r="H38" s="1"/>
      <c r="I38" s="1"/>
      <c r="J38" s="1"/>
      <c r="K38" s="7"/>
      <c r="L38" s="228" t="str">
        <f>IF($R$2&lt;&gt;"",IF(VLOOKUP($R$2,'DB(収集リスト順)'!$A:$P,12,0)=0,"",VLOOKUP($R$2,'DB(収集リスト順)'!$A:$P,12,0)),"")</f>
        <v>か</v>
      </c>
      <c r="M38" s="229"/>
      <c r="N38" s="229"/>
      <c r="O38" s="230" t="str">
        <f>IF(L38="","",IF($R$2&lt;&gt;"","ようび",""))</f>
        <v>ようび</v>
      </c>
      <c r="P38" s="231"/>
      <c r="Q38" s="59"/>
      <c r="S38" s="58"/>
      <c r="T38" s="58"/>
      <c r="AN38" s="232" t="s" ph="1">
        <v>39</v>
      </c>
      <c r="AO38" s="232"/>
      <c r="AP38" s="232"/>
      <c r="AQ38" s="143"/>
      <c r="AS38" s="183"/>
      <c r="AT38" s="183"/>
      <c r="AU38" s="183"/>
      <c r="AV38" s="183"/>
      <c r="AW38" s="183"/>
      <c r="AX38" s="183"/>
      <c r="AY38" s="183"/>
      <c r="AZ38" s="184"/>
      <c r="BA38" s="18"/>
    </row>
    <row r="39" spans="1:68" ht="28.5" customHeight="1" thickBot="1" x14ac:dyDescent="0.2">
      <c r="B39" s="133"/>
      <c r="C39" s="134"/>
      <c r="D39" s="134"/>
      <c r="E39" s="134"/>
      <c r="F39" s="135"/>
      <c r="G39" s="14"/>
      <c r="H39" s="1"/>
      <c r="I39" s="1"/>
      <c r="J39" s="1"/>
      <c r="K39" s="7"/>
      <c r="L39" s="15"/>
      <c r="P39" s="7"/>
      <c r="Q39" s="57"/>
      <c r="R39" s="67"/>
      <c r="S39" s="67"/>
      <c r="T39" s="67"/>
      <c r="AN39" s="167" t="s" ph="1">
        <v>60</v>
      </c>
      <c r="AO39" s="167"/>
      <c r="AP39" s="167"/>
      <c r="AQ39" s="144" ph="1"/>
      <c r="AS39" s="159"/>
      <c r="AT39" s="159"/>
      <c r="AU39" s="159"/>
      <c r="AV39" s="159"/>
      <c r="AW39" s="159"/>
      <c r="AX39" s="159"/>
      <c r="AY39" s="159"/>
      <c r="AZ39" s="4"/>
      <c r="BA39" s="18"/>
      <c r="BC39" s="2" ph="1"/>
    </row>
    <row r="40" spans="1:68" ht="28.5" customHeight="1" x14ac:dyDescent="0.2">
      <c r="B40" s="44" ph="1"/>
      <c r="C40" s="45" ph="1"/>
      <c r="D40" s="45" ph="1"/>
      <c r="E40" s="45" ph="1"/>
      <c r="F40" s="46" ph="1"/>
      <c r="G40" s="168" t="s" ph="1">
        <v>57</v>
      </c>
      <c r="H40" s="169"/>
      <c r="I40" s="169"/>
      <c r="J40" s="169"/>
      <c r="K40" s="170"/>
      <c r="L40" s="185" t="s" ph="1">
        <v>17</v>
      </c>
      <c r="M40" s="186"/>
      <c r="N40" s="186"/>
      <c r="O40" s="186"/>
      <c r="P40" s="187"/>
      <c r="Q40" s="5" ph="1"/>
      <c r="R40" s="5" ph="1"/>
      <c r="S40" s="5" ph="1"/>
      <c r="T40" s="79" t="s" ph="1">
        <v>6</v>
      </c>
      <c r="U40" s="5" ph="1"/>
      <c r="V40" s="5" ph="1"/>
      <c r="W40" s="5" ph="1"/>
      <c r="X40" s="5" ph="1"/>
      <c r="Y40" s="5" ph="1"/>
      <c r="Z40" s="5" ph="1"/>
      <c r="AA40" s="5" ph="1"/>
      <c r="AB40" s="5" ph="1"/>
      <c r="AC40" s="79" t="s" ph="1">
        <v>2</v>
      </c>
      <c r="AD40" s="79" ph="1"/>
      <c r="AE40" s="5" ph="1"/>
      <c r="AF40" s="5" ph="1"/>
      <c r="AG40" s="5" ph="1"/>
      <c r="AH40" s="5" ph="1"/>
      <c r="AI40" s="5" ph="1"/>
      <c r="AJ40" s="5" ph="1"/>
      <c r="AK40" s="5"/>
      <c r="AL40" s="79" t="s" ph="1">
        <v>7</v>
      </c>
      <c r="AM40" s="75" ph="1"/>
      <c r="AN40" s="5"/>
      <c r="AO40" s="5"/>
      <c r="AP40" s="5"/>
      <c r="AQ40" s="5"/>
      <c r="AR40" s="5"/>
      <c r="AS40" s="150" t="s" ph="1">
        <v>42</v>
      </c>
      <c r="AT40" s="28"/>
      <c r="AU40" s="28"/>
      <c r="AV40" s="28"/>
      <c r="AW40" s="28"/>
      <c r="AX40" s="28"/>
      <c r="AY40" s="52"/>
      <c r="AZ40" s="6"/>
    </row>
    <row r="41" spans="1:68" ht="28.5" customHeight="1" x14ac:dyDescent="0.2">
      <c r="A41" s="7"/>
      <c r="B41" s="210" ph="1"/>
      <c r="C41" s="211" ph="1"/>
      <c r="D41" s="211" ph="1"/>
      <c r="E41" s="211" ph="1"/>
      <c r="F41" s="212" ph="1"/>
      <c r="G41" s="171"/>
      <c r="H41" s="172"/>
      <c r="I41" s="172"/>
      <c r="J41" s="172"/>
      <c r="K41" s="173"/>
      <c r="L41" s="174" t="str">
        <f>IF($R$2&lt;&gt;"",IF(L42="","ちくのひとにきく",""),"")</f>
        <v/>
      </c>
      <c r="M41" s="175"/>
      <c r="N41" s="175"/>
      <c r="O41" s="175"/>
      <c r="P41" s="176"/>
      <c r="AS41" s="148" t="s" ph="1">
        <v>40</v>
      </c>
      <c r="AT41" s="28"/>
      <c r="AU41" s="28"/>
      <c r="AV41" s="28"/>
      <c r="AW41" s="28"/>
      <c r="AX41" s="28"/>
      <c r="AY41" s="28"/>
      <c r="AZ41" s="7"/>
    </row>
    <row r="42" spans="1:68" ht="28.5" customHeight="1" x14ac:dyDescent="0.2">
      <c r="A42" s="7"/>
      <c r="B42" s="210" t="s" ph="1">
        <v>25</v>
      </c>
      <c r="C42" s="211" ph="1"/>
      <c r="D42" s="211" ph="1"/>
      <c r="E42" s="211" ph="1"/>
      <c r="F42" s="212" ph="1"/>
      <c r="G42" s="2" ph="1"/>
      <c r="H42" s="2" ph="1"/>
      <c r="I42" s="2" ph="1"/>
      <c r="J42" s="2" ph="1"/>
      <c r="K42" s="7"/>
      <c r="L42" s="228">
        <f>IF($R$2&lt;&gt;"",IF(VLOOKUP($R$2,'DB(収集リスト順)'!$A:$P,13,0)=0,"",VLOOKUP($R$2,'DB(収集リスト順)'!$A:$P,13,0)),"")</f>
        <v>4</v>
      </c>
      <c r="M42" s="229"/>
      <c r="N42" s="230" t="str">
        <f>IF(L42="","",IF($R$2&lt;&gt;"","かいめの",""))</f>
        <v>かいめの</v>
      </c>
      <c r="O42" s="230"/>
      <c r="P42" s="231"/>
      <c r="AM42" s="17"/>
      <c r="AN42" s="17"/>
      <c r="AO42" s="17"/>
      <c r="AP42" s="17"/>
      <c r="AQ42" s="17"/>
      <c r="AR42" s="17"/>
      <c r="AS42" s="148" t="s" ph="1">
        <v>41</v>
      </c>
      <c r="AT42" s="28"/>
      <c r="AU42" s="28"/>
      <c r="AV42" s="28"/>
      <c r="AW42" s="28"/>
      <c r="AX42" s="28"/>
      <c r="AY42" s="28"/>
      <c r="AZ42" s="7"/>
    </row>
    <row r="43" spans="1:68" ht="28.5" customHeight="1" x14ac:dyDescent="0.15">
      <c r="A43" s="7"/>
      <c r="B43" s="136"/>
      <c r="C43" s="137"/>
      <c r="D43" s="137"/>
      <c r="E43" s="137"/>
      <c r="F43" s="138"/>
      <c r="K43" s="7"/>
      <c r="L43" s="228" t="str">
        <f>IF($R$2&lt;&gt;"",IF(VLOOKUP($R$2,'DB(収集リスト順)'!$A:$P,14,0)=0,"",VLOOKUP($R$2,'DB(収集リスト順)'!$A:$P,14,0)),"")</f>
        <v>きん</v>
      </c>
      <c r="M43" s="229"/>
      <c r="N43" s="229"/>
      <c r="O43" s="230" t="str">
        <f>IF(L43="","",IF($R$2&lt;&gt;"","ようび",""))</f>
        <v>ようび</v>
      </c>
      <c r="P43" s="231"/>
      <c r="AS43" s="149" t="s" ph="1">
        <v>44</v>
      </c>
      <c r="AT43" s="4"/>
      <c r="AU43" s="4"/>
      <c r="AV43" s="4"/>
      <c r="AW43" s="4"/>
      <c r="AX43" s="4"/>
      <c r="AY43" s="4"/>
      <c r="AZ43" s="7"/>
    </row>
    <row r="44" spans="1:68" ht="27.75" customHeight="1" thickBot="1" x14ac:dyDescent="0.2">
      <c r="A44" s="7"/>
      <c r="B44" s="139"/>
      <c r="C44" s="140"/>
      <c r="D44" s="140"/>
      <c r="E44" s="140"/>
      <c r="F44" s="141"/>
      <c r="G44" s="9"/>
      <c r="H44" s="9"/>
      <c r="I44" s="9"/>
      <c r="J44" s="9"/>
      <c r="K44" s="10"/>
      <c r="L44" s="112"/>
      <c r="M44" s="9"/>
      <c r="N44" s="9"/>
      <c r="O44" s="9"/>
      <c r="P44" s="10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S44" s="4"/>
      <c r="AT44" s="4"/>
      <c r="AU44" s="4"/>
      <c r="AV44" s="4"/>
      <c r="AW44" s="4"/>
      <c r="AX44" s="4"/>
      <c r="AY44" s="4"/>
      <c r="AZ44" s="7"/>
      <c r="BG44" s="2" ph="1"/>
    </row>
    <row r="45" spans="1:68" ht="28.5" customHeight="1" x14ac:dyDescent="0.2">
      <c r="A45" s="7"/>
      <c r="B45" s="41" ph="1"/>
      <c r="C45" s="42" ph="1"/>
      <c r="D45" s="42" ph="1"/>
      <c r="E45" s="42" ph="1"/>
      <c r="F45" s="47" ph="1"/>
      <c r="G45" s="19" ph="1"/>
      <c r="H45" s="21"/>
      <c r="I45" s="21"/>
      <c r="J45" s="21"/>
      <c r="K45" s="22"/>
      <c r="L45" s="201" t="s" ph="1">
        <v>17</v>
      </c>
      <c r="M45" s="202"/>
      <c r="N45" s="202"/>
      <c r="O45" s="202"/>
      <c r="P45" s="203"/>
      <c r="Q45" s="64" ph="1"/>
      <c r="S45" s="3" ph="1"/>
      <c r="T45" s="126" t="s" ph="1">
        <v>29</v>
      </c>
      <c r="U45" s="126" ph="1"/>
      <c r="W45" s="25" ph="1"/>
      <c r="X45" s="3"/>
      <c r="Y45" s="3"/>
      <c r="Z45" s="3" ph="1"/>
      <c r="AB45" s="3"/>
      <c r="AC45" s="126" t="s" ph="1">
        <v>82</v>
      </c>
      <c r="AE45" s="126"/>
      <c r="AF45" s="151" ph="1"/>
      <c r="AG45" s="3"/>
      <c r="AH45" s="11" ph="1"/>
      <c r="AI45" s="11" ph="1"/>
      <c r="AJ45" s="4" ph="1"/>
      <c r="AK45" s="3"/>
      <c r="AL45" s="126" t="s" ph="1">
        <v>30</v>
      </c>
      <c r="AM45" s="2" ph="1"/>
      <c r="AN45" s="11"/>
      <c r="AO45" s="11" ph="1"/>
      <c r="AQ45" s="3"/>
      <c r="AR45" s="5"/>
      <c r="AS45" s="75" t="s" ph="1">
        <v>70</v>
      </c>
      <c r="AT45" s="75"/>
      <c r="AU45" s="75"/>
      <c r="AV45" s="75"/>
      <c r="AW45" s="75"/>
      <c r="AX45" s="75"/>
      <c r="AY45" s="75"/>
      <c r="AZ45" s="6"/>
    </row>
    <row r="46" spans="1:68" ht="28.5" customHeight="1" x14ac:dyDescent="0.2">
      <c r="B46" s="204" t="s" ph="1">
        <v>24</v>
      </c>
      <c r="C46" s="205" ph="1"/>
      <c r="D46" s="205" ph="1"/>
      <c r="E46" s="205" ph="1"/>
      <c r="F46" s="206" ph="1"/>
      <c r="G46" s="207" t="s" ph="1">
        <v>46</v>
      </c>
      <c r="H46" s="208" ph="1"/>
      <c r="I46" s="208" ph="1"/>
      <c r="J46" s="208" ph="1"/>
      <c r="K46" s="209" ph="1"/>
      <c r="L46" s="174" t="str">
        <f>IF($R$2&lt;&gt;"",IF(L47="","ちくのひとにきく",""),"")</f>
        <v/>
      </c>
      <c r="M46" s="175"/>
      <c r="N46" s="175"/>
      <c r="O46" s="175"/>
      <c r="P46" s="176"/>
      <c r="AS46" s="24" t="s" ph="1">
        <v>53</v>
      </c>
      <c r="AT46" s="11"/>
      <c r="AU46" s="11"/>
      <c r="AV46" s="11"/>
      <c r="AW46" s="11"/>
      <c r="AX46" s="11"/>
      <c r="AY46" s="11"/>
      <c r="AZ46" s="7"/>
      <c r="BO46" s="2" ph="1"/>
    </row>
    <row r="47" spans="1:68" ht="28.5" customHeight="1" x14ac:dyDescent="0.15">
      <c r="B47" s="216" t="s" ph="1">
        <v>51</v>
      </c>
      <c r="C47" s="217" ph="1"/>
      <c r="D47" s="217" ph="1"/>
      <c r="E47" s="217" ph="1"/>
      <c r="F47" s="218" ph="1"/>
      <c r="G47" s="15"/>
      <c r="K47" s="7"/>
      <c r="L47" s="228">
        <f>IF($R$2&lt;&gt;"",IF(VLOOKUP($R$2,'DB(収集リスト順)'!$A:$P,15,0)=0,"",VLOOKUP($R$2,'DB(収集リスト順)'!$A:$P,15,0)),"")</f>
        <v>4</v>
      </c>
      <c r="M47" s="229"/>
      <c r="N47" s="230" t="str">
        <f>IF(L47="","",IF($R$2&lt;&gt;"","かいめの",""))</f>
        <v>かいめの</v>
      </c>
      <c r="O47" s="230"/>
      <c r="P47" s="231"/>
      <c r="AS47" s="149" t="s" ph="1">
        <v>45</v>
      </c>
      <c r="AT47" s="11"/>
      <c r="AU47" s="11"/>
      <c r="AV47" s="11"/>
      <c r="AW47" s="11"/>
      <c r="AX47" s="11"/>
      <c r="AY47" s="11"/>
      <c r="AZ47" s="7"/>
    </row>
    <row r="48" spans="1:68" ht="28.5" customHeight="1" x14ac:dyDescent="0.15">
      <c r="B48" s="155" t="s" ph="1">
        <v>91</v>
      </c>
      <c r="C48" s="30" ph="1"/>
      <c r="D48" s="30" ph="1"/>
      <c r="E48" s="30" ph="1"/>
      <c r="F48" s="31" ph="1"/>
      <c r="G48" s="220" ph="1"/>
      <c r="H48" s="221" ph="1"/>
      <c r="I48" s="221" ph="1"/>
      <c r="J48" s="221" ph="1"/>
      <c r="K48" s="222" ph="1"/>
      <c r="L48" s="228" t="str">
        <f>IF($R$2&lt;&gt;"",IF(VLOOKUP($R$2,'DB(収集リスト順)'!$A:$P,16,0)=0,"",VLOOKUP($R$2,'DB(収集リスト順)'!$A:$P,16,0)),"")</f>
        <v>げつ</v>
      </c>
      <c r="M48" s="229"/>
      <c r="N48" s="229"/>
      <c r="O48" s="230" t="str">
        <f>IF(L48="","",IF($R$2&lt;&gt;"","ようび",""))</f>
        <v>ようび</v>
      </c>
      <c r="P48" s="231"/>
      <c r="AS48" s="153" t="s" ph="1">
        <v>47</v>
      </c>
      <c r="AT48" s="4"/>
      <c r="AU48" s="4"/>
      <c r="AV48" s="4"/>
      <c r="AW48" s="4"/>
      <c r="AX48" s="4"/>
      <c r="AY48" s="4"/>
      <c r="AZ48" s="7"/>
    </row>
    <row r="49" spans="2:52" ht="28.5" customHeight="1" thickBot="1" x14ac:dyDescent="0.2">
      <c r="B49" s="225" ph="1"/>
      <c r="C49" s="226" ph="1"/>
      <c r="D49" s="226" ph="1"/>
      <c r="E49" s="226" ph="1"/>
      <c r="F49" s="227" ph="1"/>
      <c r="G49" s="87"/>
      <c r="H49" s="9"/>
      <c r="I49" s="9"/>
      <c r="J49" s="9"/>
      <c r="K49" s="10"/>
      <c r="L49" s="8"/>
      <c r="M49" s="9"/>
      <c r="N49" s="9"/>
      <c r="O49" s="9"/>
      <c r="P49" s="10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154" t="s" ph="1">
        <v>48</v>
      </c>
      <c r="AT49" s="23"/>
      <c r="AU49" s="23"/>
      <c r="AV49" s="23"/>
      <c r="AW49" s="23"/>
      <c r="AX49" s="23"/>
      <c r="AY49" s="23"/>
      <c r="AZ49" s="10"/>
    </row>
    <row r="50" spans="2:52" ht="16.5" customHeight="1" x14ac:dyDescent="0.15">
      <c r="AZ50" s="20"/>
    </row>
    <row r="51" spans="2:52" ht="28.5" customHeight="1" x14ac:dyDescent="0.15">
      <c r="C51" s="25"/>
      <c r="D51" s="26"/>
      <c r="E51" s="26"/>
      <c r="F51" s="26"/>
      <c r="G51" s="26"/>
      <c r="H51" s="26"/>
      <c r="I51" s="26"/>
      <c r="J51" s="26"/>
      <c r="K51" s="26"/>
      <c r="AC51" s="27" t="s" ph="1">
        <v>97</v>
      </c>
      <c r="AE51" s="2" ph="1"/>
      <c r="AF51" s="2" ph="1"/>
      <c r="AG51" s="2" ph="1"/>
      <c r="AH51" s="2" ph="1"/>
      <c r="AI51" s="2" ph="1"/>
      <c r="AJ51" s="2" ph="1"/>
      <c r="AK51" s="2" ph="1"/>
      <c r="AL51" s="2" ph="1"/>
      <c r="AM51" s="2" ph="1"/>
      <c r="AN51" s="2" ph="1"/>
      <c r="AO51" s="2" ph="1"/>
      <c r="AP51" s="2" ph="1"/>
      <c r="AQ51" s="2" ph="1"/>
      <c r="AR51" s="2" ph="1"/>
      <c r="AS51" s="2" ph="1"/>
      <c r="AT51" s="2" ph="1"/>
      <c r="AU51" s="2" ph="1"/>
      <c r="AV51" s="2" ph="1"/>
      <c r="AW51" s="2" ph="1"/>
      <c r="AX51" s="2" ph="1"/>
      <c r="AY51" s="2" ph="1"/>
      <c r="AZ51" s="2" ph="1"/>
    </row>
    <row r="52" spans="2:52" ht="28.5" customHeight="1" x14ac:dyDescent="0.15">
      <c r="AC52" s="24" t="s" ph="1">
        <v>93</v>
      </c>
      <c r="AD52" s="24" ph="1"/>
      <c r="AE52" s="24" ph="1"/>
      <c r="AF52" s="24" ph="1"/>
      <c r="AG52" s="24" ph="1"/>
      <c r="AH52" s="24" ph="1"/>
      <c r="AI52" s="24" ph="1"/>
      <c r="AJ52" s="24" ph="1"/>
      <c r="AK52" s="24" ph="1"/>
      <c r="AL52" s="24" ph="1"/>
      <c r="AM52" s="24" ph="1"/>
      <c r="AN52" s="24" ph="1"/>
      <c r="AO52" s="24" ph="1"/>
      <c r="AP52" s="24" ph="1"/>
      <c r="AQ52" s="24" ph="1"/>
      <c r="AR52" s="24" ph="1"/>
      <c r="AS52" s="24" ph="1"/>
      <c r="AT52" s="24" ph="1"/>
      <c r="AU52" s="24" ph="1"/>
      <c r="AV52" s="24" ph="1"/>
      <c r="AW52" s="24" ph="1"/>
      <c r="AX52" s="24" ph="1"/>
      <c r="AY52" s="24" ph="1"/>
      <c r="AZ52" s="2" ph="1"/>
    </row>
    <row r="53" spans="2:52" ht="28.5" customHeight="1" x14ac:dyDescent="0.15">
      <c r="AC53" s="24" t="s" ph="1">
        <v>92</v>
      </c>
      <c r="AD53" s="24" ph="1"/>
      <c r="AE53" s="24" ph="1"/>
      <c r="AF53" s="24" ph="1"/>
      <c r="AG53" s="24" ph="1"/>
      <c r="AH53" s="24" ph="1"/>
      <c r="AI53" s="24" ph="1"/>
      <c r="AJ53" s="24" ph="1"/>
      <c r="AK53" s="24" ph="1"/>
      <c r="AL53" s="24" ph="1"/>
      <c r="AM53" s="24" ph="1"/>
      <c r="AN53" s="24" ph="1"/>
      <c r="AO53" s="24" ph="1"/>
      <c r="AP53" s="24" ph="1"/>
      <c r="AQ53" s="24" ph="1"/>
      <c r="AR53" s="24" ph="1"/>
      <c r="AS53" s="24" ph="1"/>
      <c r="AT53" s="24" ph="1"/>
      <c r="AU53" s="24" ph="1"/>
      <c r="AV53" s="24" ph="1"/>
      <c r="AW53" s="24" ph="1"/>
      <c r="AX53" s="24" ph="1"/>
      <c r="AY53" s="24" ph="1"/>
      <c r="AZ53" s="2" ph="1"/>
    </row>
    <row r="54" spans="2:52" ht="28.5" customHeight="1" x14ac:dyDescent="0.15">
      <c r="AC54" s="24" t="s" ph="1">
        <v>58</v>
      </c>
      <c r="AD54" s="24" ph="1"/>
      <c r="AE54" s="24" ph="1"/>
      <c r="AF54" s="24" ph="1"/>
      <c r="AG54" s="24" ph="1"/>
      <c r="AH54" s="24" ph="1"/>
      <c r="AI54" s="24" ph="1"/>
      <c r="AJ54" s="24" ph="1"/>
      <c r="AK54" s="24" ph="1"/>
      <c r="AL54" s="24" ph="1"/>
      <c r="AM54" s="24" ph="1"/>
      <c r="AN54" s="24" ph="1"/>
      <c r="AO54" s="24" ph="1"/>
      <c r="AP54" s="24" ph="1"/>
      <c r="AQ54" s="24" ph="1"/>
      <c r="AR54" s="24" ph="1"/>
      <c r="AS54" s="24" ph="1"/>
      <c r="AT54" s="88" t="s" ph="1">
        <v>49</v>
      </c>
      <c r="AU54" s="24" ph="1"/>
      <c r="AV54" s="24" ph="1"/>
      <c r="AW54" s="24" ph="1"/>
      <c r="AX54" s="24" ph="1"/>
      <c r="AY54" s="24" ph="1"/>
      <c r="AZ54" s="2" ph="1"/>
    </row>
    <row r="55" spans="2:52" ht="28.5" customHeight="1" x14ac:dyDescent="0.15">
      <c r="AC55" s="24" t="s" ph="1">
        <v>50</v>
      </c>
      <c r="AD55" s="24" ph="1"/>
      <c r="AE55" s="24" ph="1"/>
      <c r="AF55" s="24" ph="1"/>
      <c r="AG55" s="24" ph="1"/>
      <c r="AH55" s="24" ph="1"/>
      <c r="AI55" s="24" ph="1"/>
      <c r="AJ55" s="24" ph="1"/>
      <c r="AK55" s="24" ph="1"/>
      <c r="AL55" s="24" ph="1"/>
      <c r="AM55" s="24" ph="1"/>
      <c r="AN55" s="24" ph="1"/>
      <c r="AO55" s="24" ph="1"/>
      <c r="AP55" s="24" ph="1"/>
      <c r="AQ55" s="24" ph="1"/>
      <c r="AR55" s="24" ph="1"/>
      <c r="AS55" s="24" ph="1"/>
      <c r="AT55" s="24" ph="1"/>
      <c r="AU55" s="24" ph="1"/>
      <c r="AV55" s="24" ph="1"/>
      <c r="AX55" s="24" ph="1"/>
      <c r="AY55" s="24" ph="1"/>
      <c r="AZ55" s="2" ph="1"/>
    </row>
    <row r="56" spans="2:52" ht="30" customHeight="1" x14ac:dyDescent="0.15">
      <c r="AC56" s="24" t="s" ph="1">
        <v>94</v>
      </c>
      <c r="AD56" s="24"/>
      <c r="AE56" s="29" ph="1"/>
      <c r="AF56" s="24"/>
      <c r="AG56" s="24" ph="1"/>
      <c r="AH56" s="24" ph="1"/>
      <c r="AI56" s="24" ph="1"/>
      <c r="AJ56" s="24" ph="1"/>
      <c r="AK56" s="24" ph="1"/>
      <c r="AL56" s="24" ph="1"/>
      <c r="AM56" s="24" ph="1"/>
      <c r="AN56" s="24" ph="1"/>
      <c r="AO56" s="24" ph="1"/>
      <c r="AP56" s="65" ph="1"/>
      <c r="AQ56" s="80" ph="1"/>
      <c r="AR56" s="61" ph="1"/>
      <c r="AS56" s="61" ph="1"/>
      <c r="AT56" s="61" ph="1"/>
      <c r="AU56" s="64" ph="1"/>
      <c r="AV56" s="64"/>
      <c r="AW56" s="64"/>
      <c r="AX56" s="64"/>
      <c r="AY56" s="66" ph="1"/>
      <c r="AZ56" s="2" ph="1"/>
    </row>
    <row r="57" spans="2:52" ht="48.75" customHeight="1" x14ac:dyDescent="0.15">
      <c r="AC57" s="223" t="s" ph="1">
        <v>95</v>
      </c>
      <c r="AD57" s="224"/>
      <c r="AE57" s="224"/>
      <c r="AF57" s="224"/>
      <c r="AG57" s="224"/>
      <c r="AH57" s="224"/>
      <c r="AI57" s="224"/>
      <c r="AJ57" s="224"/>
      <c r="AK57" s="224"/>
      <c r="AL57" s="224"/>
      <c r="AM57" s="224"/>
      <c r="AN57" s="224"/>
      <c r="AO57" s="224"/>
      <c r="AP57" s="224"/>
      <c r="AQ57" s="224"/>
      <c r="AR57" s="224"/>
      <c r="AS57" s="224"/>
      <c r="AT57" s="224"/>
      <c r="AU57" s="224"/>
      <c r="AV57" s="224"/>
      <c r="AW57" s="224"/>
      <c r="AX57" s="224"/>
      <c r="AY57" s="224"/>
      <c r="AZ57" s="2" ph="1"/>
    </row>
    <row r="58" spans="2:52" ht="22.5" customHeight="1" x14ac:dyDescent="0.15">
      <c r="AC58" s="219" t="s" ph="1">
        <v>96</v>
      </c>
      <c r="AD58" s="219" ph="1"/>
      <c r="AE58" s="219" ph="1"/>
      <c r="AF58" s="219" ph="1"/>
      <c r="AG58" s="219" ph="1"/>
      <c r="AH58" s="219" ph="1"/>
      <c r="AI58" s="219" ph="1"/>
      <c r="AJ58" s="219" ph="1"/>
      <c r="AK58" s="219" ph="1"/>
      <c r="AL58" s="219" ph="1"/>
      <c r="AM58" s="219" ph="1"/>
      <c r="AN58" s="219" ph="1"/>
      <c r="AO58" s="219" ph="1"/>
      <c r="AP58" s="219" ph="1"/>
      <c r="AQ58" s="219" ph="1"/>
      <c r="AR58" s="219" ph="1"/>
      <c r="AS58" s="219" ph="1"/>
      <c r="AT58" s="219" ph="1"/>
      <c r="AU58" s="219" ph="1"/>
      <c r="AV58" s="219" ph="1"/>
      <c r="AW58" s="219" ph="1"/>
      <c r="AX58" s="219" ph="1"/>
      <c r="AY58" s="219" ph="1"/>
      <c r="AZ58" s="28" ph="1"/>
    </row>
    <row r="59" spans="2:52" ht="30" customHeight="1" x14ac:dyDescent="0.15">
      <c r="AC59" s="219" ph="1"/>
      <c r="AD59" s="219" ph="1"/>
      <c r="AE59" s="219" ph="1"/>
      <c r="AF59" s="219" ph="1"/>
      <c r="AG59" s="219" ph="1"/>
      <c r="AH59" s="219" ph="1"/>
      <c r="AI59" s="219" ph="1"/>
      <c r="AJ59" s="219" ph="1"/>
      <c r="AK59" s="219" ph="1"/>
      <c r="AL59" s="219" ph="1"/>
      <c r="AM59" s="219" ph="1"/>
      <c r="AN59" s="219" ph="1"/>
      <c r="AO59" s="219" ph="1"/>
      <c r="AP59" s="219" ph="1"/>
      <c r="AQ59" s="219" ph="1"/>
      <c r="AR59" s="219" ph="1"/>
      <c r="AS59" s="219" ph="1"/>
      <c r="AT59" s="219" ph="1"/>
      <c r="AU59" s="219" ph="1"/>
      <c r="AV59" s="219" ph="1"/>
      <c r="AW59" s="219" ph="1"/>
      <c r="AX59" s="219" ph="1"/>
      <c r="AY59" s="219" ph="1"/>
      <c r="AZ59" s="28" ph="1"/>
    </row>
    <row r="60" spans="2:52" ht="31.5" customHeight="1" x14ac:dyDescent="0.15">
      <c r="AC60" s="28" t="s" ph="1">
        <v>5</v>
      </c>
      <c r="AD60" s="28" ph="1"/>
      <c r="AE60" s="28" ph="1"/>
      <c r="AF60" s="28" ph="1"/>
      <c r="AG60" s="28" ph="1"/>
      <c r="AH60" s="28" t="s" ph="1">
        <v>8</v>
      </c>
      <c r="AI60" s="28" ph="1"/>
      <c r="AJ60" s="28" ph="1"/>
      <c r="AK60" s="28" ph="1"/>
      <c r="AL60" s="28" ph="1"/>
      <c r="AM60" s="28" ph="1"/>
      <c r="AO60" s="123" ph="1"/>
    </row>
    <row r="61" spans="2:52" ht="24.75" customHeight="1" x14ac:dyDescent="0.15">
      <c r="AC61" s="28" t="s" ph="1">
        <v>12</v>
      </c>
      <c r="AD61" s="17"/>
      <c r="AE61" s="28" ph="1"/>
      <c r="AF61" s="28" t="s" ph="1">
        <v>13</v>
      </c>
      <c r="AG61" s="28" ph="1"/>
      <c r="AH61" s="28" ph="1"/>
      <c r="AI61" s="28" ph="1"/>
      <c r="AJ61" s="28" ph="1"/>
      <c r="AK61" s="28" ph="1"/>
      <c r="AL61" s="28" ph="1"/>
      <c r="AM61" s="28" ph="1"/>
      <c r="AN61" s="28" t="s" ph="1">
        <v>10</v>
      </c>
      <c r="AO61" s="28" ph="1"/>
      <c r="AP61" s="28" ph="1"/>
      <c r="AQ61" s="28" t="s" ph="1">
        <v>11</v>
      </c>
      <c r="AR61" s="28" ph="1"/>
      <c r="AS61" s="17" ph="1"/>
      <c r="AT61" s="28" ph="1"/>
      <c r="AU61" s="28" ph="1"/>
      <c r="AV61" s="28" ph="1"/>
      <c r="AW61" s="28" ph="1"/>
      <c r="AX61" s="28" ph="1"/>
      <c r="AY61" s="28" ph="1"/>
      <c r="AZ61" s="28" ph="1"/>
    </row>
    <row r="62" spans="2:52" ht="8.25" customHeight="1" x14ac:dyDescent="0.15">
      <c r="AC62" s="28" ph="1"/>
      <c r="AD62" s="28" ph="1"/>
      <c r="AE62" s="28" ph="1"/>
      <c r="AF62" s="28" ph="1"/>
      <c r="AG62" s="28" ph="1"/>
      <c r="AH62" s="17" ph="1"/>
      <c r="AI62" s="28" ph="1"/>
      <c r="AJ62" s="28" ph="1"/>
      <c r="AK62" s="28" ph="1"/>
      <c r="AL62" s="28" ph="1"/>
      <c r="AM62" s="28" ph="1"/>
      <c r="AN62" s="28" ph="1"/>
      <c r="AO62" s="28" ph="1"/>
      <c r="AP62" s="28" ph="1"/>
      <c r="AQ62" s="28" ph="1"/>
      <c r="AR62" s="28" ph="1"/>
      <c r="AS62" s="28" ph="1"/>
      <c r="AT62" s="28" ph="1"/>
      <c r="AU62" s="28" ph="1"/>
      <c r="AV62" s="28" ph="1"/>
      <c r="AW62" s="28" ph="1"/>
      <c r="AX62" s="28" ph="1"/>
      <c r="AY62" s="28" ph="1"/>
      <c r="AZ62" s="28" ph="1"/>
    </row>
    <row r="63" spans="2:52" ht="37.5" customHeight="1" x14ac:dyDescent="0.15"/>
    <row r="64" spans="2:52" ht="37.5" customHeight="1" x14ac:dyDescent="0.15"/>
    <row r="65" ht="37.5" customHeight="1" x14ac:dyDescent="0.15"/>
    <row r="66" ht="37.5" customHeight="1" x14ac:dyDescent="0.15"/>
    <row r="67" ht="37.5" customHeight="1" x14ac:dyDescent="0.15"/>
    <row r="68" ht="37.5" customHeight="1" x14ac:dyDescent="0.15"/>
    <row r="69" ht="37.5" customHeight="1" x14ac:dyDescent="0.15"/>
    <row r="70" ht="37.5" customHeight="1" x14ac:dyDescent="0.15"/>
    <row r="71" ht="37.5" customHeight="1" x14ac:dyDescent="0.15"/>
    <row r="72" ht="37.5" customHeight="1" x14ac:dyDescent="0.15"/>
    <row r="73" ht="37.5" customHeight="1" x14ac:dyDescent="0.15"/>
    <row r="74" ht="37.5" customHeight="1" x14ac:dyDescent="0.15"/>
    <row r="75" ht="28.5" customHeight="1" x14ac:dyDescent="0.15"/>
    <row r="76" ht="28.5" customHeight="1" x14ac:dyDescent="0.15"/>
    <row r="77" ht="28.5" customHeight="1" x14ac:dyDescent="0.15"/>
    <row r="78" ht="28.5" customHeight="1" x14ac:dyDescent="0.15"/>
    <row r="79" ht="28.5" customHeight="1" x14ac:dyDescent="0.15"/>
    <row r="80" ht="28.5" customHeight="1" x14ac:dyDescent="0.15"/>
    <row r="81" ht="28.5" customHeight="1" x14ac:dyDescent="0.15"/>
    <row r="82" ht="28.5" customHeight="1" x14ac:dyDescent="0.15"/>
    <row r="83" ht="28.5" customHeight="1" x14ac:dyDescent="0.15"/>
    <row r="84" ht="28.5" customHeight="1" x14ac:dyDescent="0.15"/>
    <row r="85" ht="28.5" customHeight="1" x14ac:dyDescent="0.15"/>
    <row r="86" ht="28.5" customHeight="1" x14ac:dyDescent="0.15"/>
    <row r="87" ht="28.5" customHeight="1" x14ac:dyDescent="0.15"/>
    <row r="88" ht="28.5" customHeight="1" x14ac:dyDescent="0.15"/>
    <row r="89" ht="28.5" customHeight="1" x14ac:dyDescent="0.15"/>
    <row r="90" ht="28.5" customHeight="1" x14ac:dyDescent="0.15"/>
    <row r="91" ht="28.5" customHeight="1" x14ac:dyDescent="0.15"/>
    <row r="92" ht="28.5" customHeight="1" x14ac:dyDescent="0.15"/>
    <row r="93" ht="28.5" customHeight="1" x14ac:dyDescent="0.15"/>
    <row r="94" ht="28.5" customHeight="1" x14ac:dyDescent="0.15"/>
    <row r="95" ht="28.5" customHeight="1" x14ac:dyDescent="0.15"/>
    <row r="96" ht="28.5" customHeight="1" x14ac:dyDescent="0.15"/>
    <row r="97" ht="28.5" customHeight="1" x14ac:dyDescent="0.15"/>
    <row r="98" ht="28.5" customHeight="1" x14ac:dyDescent="0.15"/>
    <row r="99" ht="28.5" customHeight="1" x14ac:dyDescent="0.15"/>
    <row r="100" ht="28.5" customHeight="1" x14ac:dyDescent="0.15"/>
    <row r="101" ht="28.5" customHeight="1" x14ac:dyDescent="0.15"/>
    <row r="102" ht="28.5" customHeight="1" x14ac:dyDescent="0.15"/>
    <row r="103" ht="28.5" customHeight="1" x14ac:dyDescent="0.15"/>
    <row r="104" ht="28.5" customHeight="1" x14ac:dyDescent="0.15"/>
    <row r="105" ht="28.5" customHeight="1" x14ac:dyDescent="0.15"/>
    <row r="106" ht="28.5" customHeight="1" x14ac:dyDescent="0.15"/>
    <row r="107" ht="28.5" customHeight="1" x14ac:dyDescent="0.15"/>
    <row r="108" ht="28.5" customHeight="1" x14ac:dyDescent="0.15"/>
    <row r="109" ht="28.5" customHeight="1" x14ac:dyDescent="0.15"/>
    <row r="110" ht="28.5" customHeight="1" x14ac:dyDescent="0.15"/>
    <row r="111" ht="28.5" customHeight="1" x14ac:dyDescent="0.15"/>
    <row r="112" ht="28.5" customHeight="1" x14ac:dyDescent="0.15"/>
    <row r="113" ht="28.5" customHeight="1" x14ac:dyDescent="0.15"/>
    <row r="114" ht="28.5" customHeight="1" x14ac:dyDescent="0.15"/>
    <row r="115" ht="28.5" customHeight="1" x14ac:dyDescent="0.15"/>
    <row r="116" ht="28.5" customHeight="1" x14ac:dyDescent="0.15"/>
    <row r="117" ht="28.5" customHeight="1" x14ac:dyDescent="0.15"/>
    <row r="118" ht="28.5" customHeight="1" x14ac:dyDescent="0.15"/>
    <row r="119" ht="28.5" customHeight="1" x14ac:dyDescent="0.15"/>
    <row r="120" ht="28.5" customHeight="1" x14ac:dyDescent="0.15"/>
    <row r="121" ht="28.5" customHeight="1" x14ac:dyDescent="0.15"/>
    <row r="122" ht="28.5" customHeight="1" x14ac:dyDescent="0.15"/>
    <row r="123" ht="28.5" customHeight="1" x14ac:dyDescent="0.15"/>
    <row r="124" ht="28.5" customHeight="1" x14ac:dyDescent="0.15"/>
    <row r="125" ht="28.5" customHeight="1" x14ac:dyDescent="0.15"/>
    <row r="126" ht="28.5" customHeight="1" x14ac:dyDescent="0.15"/>
    <row r="127" ht="28.5" customHeight="1" x14ac:dyDescent="0.15"/>
    <row r="128" ht="28.5" customHeight="1" x14ac:dyDescent="0.15"/>
    <row r="129" ht="28.5" customHeight="1" x14ac:dyDescent="0.15"/>
    <row r="130" ht="28.5" customHeight="1" x14ac:dyDescent="0.15"/>
    <row r="131" ht="28.5" customHeight="1" x14ac:dyDescent="0.15"/>
    <row r="132" ht="28.5" customHeight="1" x14ac:dyDescent="0.15"/>
    <row r="133" ht="28.5" customHeight="1" x14ac:dyDescent="0.15"/>
    <row r="134" ht="28.5" customHeight="1" x14ac:dyDescent="0.15"/>
    <row r="135" ht="28.5" customHeight="1" x14ac:dyDescent="0.15"/>
    <row r="136" ht="28.5" customHeight="1" x14ac:dyDescent="0.15"/>
    <row r="137" ht="28.5" customHeight="1" x14ac:dyDescent="0.15"/>
    <row r="138" ht="28.5" customHeight="1" x14ac:dyDescent="0.15"/>
    <row r="139" ht="22.5" customHeight="1" x14ac:dyDescent="0.15"/>
    <row r="140" ht="22.5" customHeight="1" x14ac:dyDescent="0.15"/>
    <row r="141" ht="22.5" customHeight="1" x14ac:dyDescent="0.15"/>
    <row r="142" ht="22.5" customHeight="1" x14ac:dyDescent="0.15"/>
    <row r="143" ht="22.5" customHeight="1" x14ac:dyDescent="0.15"/>
    <row r="144" ht="22.5" customHeight="1" x14ac:dyDescent="0.15"/>
    <row r="145" ht="22.5" customHeight="1" x14ac:dyDescent="0.15"/>
    <row r="146" ht="22.5" customHeight="1" x14ac:dyDescent="0.15"/>
  </sheetData>
  <sheetProtection algorithmName="SHA-512" hashValue="zIsSzajfelyhB4saFWaIAZspKe2xHVkvebxxG5kUclcb7rDtXJ3GbykZ+0RKpNoP6qVaadf6qanxFgG1lUzjRw==" saltValue="MJpU+sCgbl06w288oMCKeg==" spinCount="100000" sheet="1" objects="1" scenarios="1"/>
  <mergeCells count="99">
    <mergeCell ref="AQ21:AY23"/>
    <mergeCell ref="AP8:AU8"/>
    <mergeCell ref="Y2:AH2"/>
    <mergeCell ref="AI2:AZ2"/>
    <mergeCell ref="B2:Q2"/>
    <mergeCell ref="R2:W2"/>
    <mergeCell ref="B15:F15"/>
    <mergeCell ref="B3:AZ3"/>
    <mergeCell ref="B4:E4"/>
    <mergeCell ref="B5:F5"/>
    <mergeCell ref="G5:K5"/>
    <mergeCell ref="L5:P5"/>
    <mergeCell ref="Q5:AZ5"/>
    <mergeCell ref="AQ4:AY4"/>
    <mergeCell ref="G6:K7"/>
    <mergeCell ref="AO10:AU10"/>
    <mergeCell ref="Q10:Y12"/>
    <mergeCell ref="L8:N8"/>
    <mergeCell ref="O8:P8"/>
    <mergeCell ref="O10:P10"/>
    <mergeCell ref="L10:N10"/>
    <mergeCell ref="B37:F37"/>
    <mergeCell ref="B36:F36"/>
    <mergeCell ref="B26:F26"/>
    <mergeCell ref="B32:F32"/>
    <mergeCell ref="L6:P6"/>
    <mergeCell ref="L18:P18"/>
    <mergeCell ref="G18:K19"/>
    <mergeCell ref="L13:P13"/>
    <mergeCell ref="G13:K14"/>
    <mergeCell ref="L21:N21"/>
    <mergeCell ref="O21:P21"/>
    <mergeCell ref="B20:F20"/>
    <mergeCell ref="G24:K25"/>
    <mergeCell ref="L22:P22"/>
    <mergeCell ref="L24:P24"/>
    <mergeCell ref="N15:P15"/>
    <mergeCell ref="G30:K31"/>
    <mergeCell ref="G35:K36"/>
    <mergeCell ref="L33:N33"/>
    <mergeCell ref="O33:P33"/>
    <mergeCell ref="B8:F8"/>
    <mergeCell ref="L15:M15"/>
    <mergeCell ref="L16:N16"/>
    <mergeCell ref="O16:P16"/>
    <mergeCell ref="L20:M20"/>
    <mergeCell ref="N20:P20"/>
    <mergeCell ref="L31:P31"/>
    <mergeCell ref="AM24:AR24"/>
    <mergeCell ref="AS27:AV28"/>
    <mergeCell ref="AU33:AY33"/>
    <mergeCell ref="L38:N38"/>
    <mergeCell ref="O38:P38"/>
    <mergeCell ref="L37:M37"/>
    <mergeCell ref="N37:P37"/>
    <mergeCell ref="L36:P36"/>
    <mergeCell ref="L26:N26"/>
    <mergeCell ref="O26:P26"/>
    <mergeCell ref="L32:M32"/>
    <mergeCell ref="N32:P32"/>
    <mergeCell ref="L30:P30"/>
    <mergeCell ref="B38:F38"/>
    <mergeCell ref="B47:F47"/>
    <mergeCell ref="AC58:AY59"/>
    <mergeCell ref="G48:K48"/>
    <mergeCell ref="AC57:AY57"/>
    <mergeCell ref="B49:F49"/>
    <mergeCell ref="L42:M42"/>
    <mergeCell ref="N42:P42"/>
    <mergeCell ref="L43:N43"/>
    <mergeCell ref="O43:P43"/>
    <mergeCell ref="L47:M47"/>
    <mergeCell ref="N47:P47"/>
    <mergeCell ref="L48:N48"/>
    <mergeCell ref="O48:P48"/>
    <mergeCell ref="L40:P40"/>
    <mergeCell ref="AN38:AP38"/>
    <mergeCell ref="L45:P45"/>
    <mergeCell ref="B46:F46"/>
    <mergeCell ref="G46:K46"/>
    <mergeCell ref="B41:F41"/>
    <mergeCell ref="B42:F42"/>
    <mergeCell ref="L46:P46"/>
    <mergeCell ref="Y1:AH1"/>
    <mergeCell ref="AI1:AZ1"/>
    <mergeCell ref="AN39:AP39"/>
    <mergeCell ref="G40:K41"/>
    <mergeCell ref="L41:P41"/>
    <mergeCell ref="AW24:AZ29"/>
    <mergeCell ref="AS37:AZ38"/>
    <mergeCell ref="L35:P35"/>
    <mergeCell ref="Q24:AA24"/>
    <mergeCell ref="X27:AB29"/>
    <mergeCell ref="U33:Z34"/>
    <mergeCell ref="AV34:AX34"/>
    <mergeCell ref="S35:V35"/>
    <mergeCell ref="AV30:AX30"/>
    <mergeCell ref="AC24:AF24"/>
    <mergeCell ref="AH24:AK24"/>
  </mergeCells>
  <phoneticPr fontId="1" type="Hiragana" alignment="distributed"/>
  <pageMargins left="0.51181102362204722" right="0.11811023622047245" top="0.74803149606299213" bottom="0.55118110236220474" header="0.31496062992125984" footer="0.31496062992125984"/>
  <pageSetup paperSize="8" scale="68" orientation="portrait" cellComments="asDisplaye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6D1FC-501B-42B5-B770-4EFFBBA816E8}">
  <dimension ref="A1:P246"/>
  <sheetViews>
    <sheetView topLeftCell="A73" workbookViewId="0">
      <selection activeCell="C86" sqref="C86"/>
    </sheetView>
  </sheetViews>
  <sheetFormatPr defaultRowHeight="14.25" x14ac:dyDescent="0.15"/>
  <cols>
    <col min="1" max="1" width="9" style="26"/>
    <col min="2" max="2" width="25" bestFit="1" customWidth="1"/>
    <col min="3" max="3" width="33.875" bestFit="1" customWidth="1"/>
    <col min="4" max="16" width="9.375" style="26" customWidth="1"/>
  </cols>
  <sheetData>
    <row r="1" spans="1:16" x14ac:dyDescent="0.15">
      <c r="A1" t="s">
        <v>473</v>
      </c>
      <c r="C1" s="162">
        <v>46113</v>
      </c>
    </row>
    <row r="2" spans="1:16" x14ac:dyDescent="0.15">
      <c r="A2" s="26" t="s">
        <v>463</v>
      </c>
      <c r="B2" t="s">
        <v>496</v>
      </c>
      <c r="C2" t="s">
        <v>497</v>
      </c>
      <c r="D2" s="26" t="s">
        <v>104</v>
      </c>
      <c r="E2" s="26" t="s">
        <v>105</v>
      </c>
      <c r="F2" s="26" t="s">
        <v>106</v>
      </c>
      <c r="G2" s="26" t="s">
        <v>107</v>
      </c>
      <c r="H2" s="26" t="s">
        <v>108</v>
      </c>
      <c r="I2" s="26" t="s">
        <v>109</v>
      </c>
      <c r="J2" s="26" t="s">
        <v>110</v>
      </c>
      <c r="K2" s="26" t="s">
        <v>111</v>
      </c>
      <c r="L2" s="26" t="s">
        <v>112</v>
      </c>
      <c r="M2" s="26" t="s">
        <v>113</v>
      </c>
      <c r="N2" s="26" t="s">
        <v>114</v>
      </c>
      <c r="O2" s="163" t="s">
        <v>115</v>
      </c>
      <c r="P2" s="163" t="s">
        <v>116</v>
      </c>
    </row>
    <row r="3" spans="1:16" x14ac:dyDescent="0.15">
      <c r="A3" s="26">
        <v>101</v>
      </c>
      <c r="B3" t="s">
        <v>117</v>
      </c>
      <c r="C3" t="s">
        <v>118</v>
      </c>
      <c r="D3" s="26" t="s">
        <v>119</v>
      </c>
      <c r="E3" s="26" t="s">
        <v>120</v>
      </c>
      <c r="F3" s="26">
        <v>3</v>
      </c>
      <c r="G3" s="26" t="s">
        <v>121</v>
      </c>
      <c r="H3" s="26">
        <v>1</v>
      </c>
      <c r="I3" s="26" t="s">
        <v>121</v>
      </c>
      <c r="J3" s="26" t="s">
        <v>122</v>
      </c>
      <c r="K3" s="26">
        <v>4</v>
      </c>
      <c r="L3" s="26" t="s">
        <v>123</v>
      </c>
      <c r="M3" s="26">
        <v>4</v>
      </c>
      <c r="N3" s="26" t="s">
        <v>121</v>
      </c>
      <c r="O3" s="26">
        <v>4</v>
      </c>
      <c r="P3" s="26" t="s">
        <v>119</v>
      </c>
    </row>
    <row r="4" spans="1:16" x14ac:dyDescent="0.15">
      <c r="A4" s="26">
        <v>102</v>
      </c>
      <c r="B4" t="s">
        <v>124</v>
      </c>
      <c r="C4" t="s">
        <v>125</v>
      </c>
      <c r="D4" s="26" t="s">
        <v>123</v>
      </c>
      <c r="E4" s="26" t="s">
        <v>121</v>
      </c>
      <c r="F4" s="26">
        <v>3</v>
      </c>
      <c r="G4" s="26" t="s">
        <v>119</v>
      </c>
      <c r="H4" s="26">
        <v>1</v>
      </c>
      <c r="I4" s="26" t="s">
        <v>120</v>
      </c>
      <c r="J4" s="26" t="s">
        <v>122</v>
      </c>
      <c r="K4" s="26">
        <v>2</v>
      </c>
      <c r="L4" s="26" t="s">
        <v>120</v>
      </c>
      <c r="O4" s="26">
        <v>4</v>
      </c>
      <c r="P4" s="26" t="s">
        <v>119</v>
      </c>
    </row>
    <row r="5" spans="1:16" x14ac:dyDescent="0.15">
      <c r="A5" s="26">
        <v>103</v>
      </c>
      <c r="B5" t="s">
        <v>126</v>
      </c>
      <c r="C5" t="s">
        <v>127</v>
      </c>
      <c r="D5" s="26" t="s">
        <v>123</v>
      </c>
      <c r="E5" s="26" t="s">
        <v>121</v>
      </c>
      <c r="F5" s="26">
        <v>3</v>
      </c>
      <c r="G5" s="26" t="s">
        <v>119</v>
      </c>
      <c r="H5" s="26">
        <v>1</v>
      </c>
      <c r="I5" s="26" t="s">
        <v>120</v>
      </c>
      <c r="J5" s="26" t="s">
        <v>122</v>
      </c>
      <c r="K5" s="26">
        <v>2</v>
      </c>
      <c r="L5" s="26" t="s">
        <v>120</v>
      </c>
      <c r="M5" s="26">
        <v>4</v>
      </c>
      <c r="N5" s="26" t="s">
        <v>119</v>
      </c>
      <c r="O5" s="26">
        <v>4</v>
      </c>
      <c r="P5" s="26" t="s">
        <v>119</v>
      </c>
    </row>
    <row r="6" spans="1:16" x14ac:dyDescent="0.15">
      <c r="A6" s="26">
        <v>104</v>
      </c>
      <c r="B6" t="s">
        <v>128</v>
      </c>
      <c r="C6" t="s">
        <v>129</v>
      </c>
      <c r="D6" s="26" t="s">
        <v>119</v>
      </c>
      <c r="E6" s="26" t="s">
        <v>120</v>
      </c>
      <c r="F6" s="26">
        <v>3</v>
      </c>
      <c r="G6" s="26" t="s">
        <v>121</v>
      </c>
      <c r="H6" s="26">
        <v>1</v>
      </c>
      <c r="I6" s="26" t="s">
        <v>121</v>
      </c>
      <c r="J6" s="26" t="s">
        <v>122</v>
      </c>
      <c r="K6" s="26">
        <v>4</v>
      </c>
      <c r="L6" s="26" t="s">
        <v>123</v>
      </c>
      <c r="M6" s="26">
        <v>4</v>
      </c>
      <c r="N6" s="26" t="s">
        <v>121</v>
      </c>
      <c r="O6" s="26">
        <v>4</v>
      </c>
      <c r="P6" s="26" t="s">
        <v>119</v>
      </c>
    </row>
    <row r="7" spans="1:16" x14ac:dyDescent="0.15">
      <c r="A7" s="26">
        <v>105</v>
      </c>
      <c r="B7" t="s">
        <v>130</v>
      </c>
      <c r="C7" t="s">
        <v>131</v>
      </c>
      <c r="D7" s="26" t="s">
        <v>119</v>
      </c>
      <c r="E7" s="26" t="s">
        <v>120</v>
      </c>
      <c r="F7" s="26">
        <v>3</v>
      </c>
      <c r="G7" s="26" t="s">
        <v>121</v>
      </c>
      <c r="H7" s="26">
        <v>1</v>
      </c>
      <c r="I7" s="26" t="s">
        <v>121</v>
      </c>
      <c r="J7" s="26" t="s">
        <v>122</v>
      </c>
      <c r="K7" s="26">
        <v>4</v>
      </c>
      <c r="L7" s="26" t="s">
        <v>123</v>
      </c>
      <c r="M7" s="26">
        <v>4</v>
      </c>
      <c r="N7" s="26" t="s">
        <v>121</v>
      </c>
      <c r="O7" s="26">
        <v>4</v>
      </c>
      <c r="P7" s="26" t="s">
        <v>119</v>
      </c>
    </row>
    <row r="8" spans="1:16" x14ac:dyDescent="0.15">
      <c r="A8" s="26">
        <v>106</v>
      </c>
      <c r="B8" t="s">
        <v>132</v>
      </c>
      <c r="C8" t="s">
        <v>133</v>
      </c>
      <c r="D8" s="26" t="s">
        <v>123</v>
      </c>
      <c r="E8" s="26" t="s">
        <v>121</v>
      </c>
      <c r="F8" s="26">
        <v>3</v>
      </c>
      <c r="G8" s="26" t="s">
        <v>119</v>
      </c>
      <c r="H8" s="26">
        <v>1</v>
      </c>
      <c r="I8" s="26" t="s">
        <v>120</v>
      </c>
      <c r="J8" s="26" t="s">
        <v>122</v>
      </c>
      <c r="K8" s="26">
        <v>2</v>
      </c>
      <c r="L8" s="26" t="s">
        <v>120</v>
      </c>
      <c r="O8" s="26">
        <v>4</v>
      </c>
      <c r="P8" s="26" t="s">
        <v>119</v>
      </c>
    </row>
    <row r="9" spans="1:16" x14ac:dyDescent="0.15">
      <c r="A9" s="26">
        <v>107</v>
      </c>
      <c r="B9" t="s">
        <v>134</v>
      </c>
      <c r="C9" t="s">
        <v>135</v>
      </c>
      <c r="D9" s="26" t="s">
        <v>123</v>
      </c>
      <c r="E9" s="26" t="s">
        <v>121</v>
      </c>
      <c r="F9" s="26">
        <v>3</v>
      </c>
      <c r="G9" s="26" t="s">
        <v>119</v>
      </c>
      <c r="H9" s="26">
        <v>1</v>
      </c>
      <c r="I9" s="26" t="s">
        <v>120</v>
      </c>
      <c r="J9" s="26" t="s">
        <v>122</v>
      </c>
      <c r="K9" s="26">
        <v>2</v>
      </c>
      <c r="L9" s="26" t="s">
        <v>120</v>
      </c>
      <c r="M9" s="26">
        <v>4</v>
      </c>
      <c r="N9" s="26" t="s">
        <v>119</v>
      </c>
      <c r="O9" s="26">
        <v>4</v>
      </c>
      <c r="P9" s="26" t="s">
        <v>119</v>
      </c>
    </row>
    <row r="10" spans="1:16" x14ac:dyDescent="0.15">
      <c r="A10" s="26">
        <v>112</v>
      </c>
      <c r="B10" t="s">
        <v>136</v>
      </c>
      <c r="C10" t="s">
        <v>137</v>
      </c>
      <c r="D10" s="26" t="s">
        <v>123</v>
      </c>
      <c r="E10" s="26" t="s">
        <v>121</v>
      </c>
      <c r="F10" s="26">
        <v>4</v>
      </c>
      <c r="G10" s="26" t="s">
        <v>119</v>
      </c>
      <c r="H10" s="26">
        <v>2</v>
      </c>
      <c r="I10" s="26" t="s">
        <v>120</v>
      </c>
      <c r="J10" s="26" t="s">
        <v>122</v>
      </c>
      <c r="K10" s="26">
        <v>3</v>
      </c>
      <c r="L10" s="26" t="s">
        <v>120</v>
      </c>
      <c r="O10" s="26">
        <v>4</v>
      </c>
      <c r="P10" s="26" t="s">
        <v>119</v>
      </c>
    </row>
    <row r="11" spans="1:16" x14ac:dyDescent="0.15">
      <c r="A11" s="26">
        <v>113</v>
      </c>
      <c r="B11" t="s">
        <v>138</v>
      </c>
      <c r="C11" t="s">
        <v>139</v>
      </c>
      <c r="D11" s="26" t="s">
        <v>123</v>
      </c>
      <c r="E11" s="26" t="s">
        <v>121</v>
      </c>
      <c r="F11" s="26">
        <v>4</v>
      </c>
      <c r="G11" s="26" t="s">
        <v>119</v>
      </c>
      <c r="H11" s="26">
        <v>2</v>
      </c>
      <c r="I11" s="26" t="s">
        <v>120</v>
      </c>
      <c r="J11" s="26" t="s">
        <v>122</v>
      </c>
      <c r="K11" s="26">
        <v>3</v>
      </c>
      <c r="L11" s="26" t="s">
        <v>120</v>
      </c>
      <c r="M11" s="26">
        <v>2</v>
      </c>
      <c r="N11" s="26" t="s">
        <v>119</v>
      </c>
      <c r="O11" s="26">
        <v>4</v>
      </c>
      <c r="P11" s="26" t="s">
        <v>119</v>
      </c>
    </row>
    <row r="12" spans="1:16" x14ac:dyDescent="0.15">
      <c r="A12" s="26">
        <v>115</v>
      </c>
      <c r="B12" t="s">
        <v>140</v>
      </c>
      <c r="C12" t="s">
        <v>141</v>
      </c>
      <c r="D12" s="26" t="s">
        <v>123</v>
      </c>
      <c r="E12" s="26" t="s">
        <v>121</v>
      </c>
      <c r="F12" s="26">
        <v>4</v>
      </c>
      <c r="G12" s="26" t="s">
        <v>119</v>
      </c>
      <c r="H12" s="26">
        <v>2</v>
      </c>
      <c r="I12" s="26" t="s">
        <v>120</v>
      </c>
      <c r="J12" s="26" t="s">
        <v>122</v>
      </c>
      <c r="K12" s="26">
        <v>3</v>
      </c>
      <c r="L12" s="26" t="s">
        <v>120</v>
      </c>
      <c r="M12" s="26">
        <v>2</v>
      </c>
      <c r="N12" s="26" t="s">
        <v>119</v>
      </c>
      <c r="O12" s="26">
        <v>4</v>
      </c>
      <c r="P12" s="26" t="s">
        <v>119</v>
      </c>
    </row>
    <row r="13" spans="1:16" x14ac:dyDescent="0.15">
      <c r="A13" s="26">
        <v>114</v>
      </c>
      <c r="B13" t="s">
        <v>142</v>
      </c>
      <c r="C13" t="s">
        <v>143</v>
      </c>
      <c r="D13" s="26" t="s">
        <v>123</v>
      </c>
      <c r="E13" s="26" t="s">
        <v>121</v>
      </c>
      <c r="F13" s="26">
        <v>4</v>
      </c>
      <c r="G13" s="26" t="s">
        <v>119</v>
      </c>
      <c r="H13" s="26">
        <v>2</v>
      </c>
      <c r="I13" s="26" t="s">
        <v>120</v>
      </c>
      <c r="J13" s="26" t="s">
        <v>122</v>
      </c>
      <c r="K13" s="26">
        <v>3</v>
      </c>
      <c r="L13" s="26" t="s">
        <v>120</v>
      </c>
      <c r="M13" s="26">
        <v>2</v>
      </c>
      <c r="N13" s="26" t="s">
        <v>119</v>
      </c>
      <c r="O13" s="26">
        <v>4</v>
      </c>
      <c r="P13" s="26" t="s">
        <v>119</v>
      </c>
    </row>
    <row r="14" spans="1:16" x14ac:dyDescent="0.15">
      <c r="A14" s="26">
        <v>116</v>
      </c>
      <c r="B14" t="s">
        <v>144</v>
      </c>
      <c r="C14" t="s">
        <v>145</v>
      </c>
      <c r="D14" s="26" t="s">
        <v>123</v>
      </c>
      <c r="E14" s="26" t="s">
        <v>121</v>
      </c>
      <c r="F14" s="26">
        <v>4</v>
      </c>
      <c r="G14" s="26" t="s">
        <v>119</v>
      </c>
      <c r="H14" s="26">
        <v>2</v>
      </c>
      <c r="I14" s="26" t="s">
        <v>120</v>
      </c>
      <c r="J14" s="26" t="s">
        <v>122</v>
      </c>
      <c r="K14" s="26">
        <v>3</v>
      </c>
      <c r="L14" s="26" t="s">
        <v>120</v>
      </c>
    </row>
    <row r="15" spans="1:16" x14ac:dyDescent="0.15">
      <c r="A15" s="26">
        <v>117</v>
      </c>
      <c r="B15" t="s">
        <v>146</v>
      </c>
      <c r="C15" t="s">
        <v>147</v>
      </c>
      <c r="D15" s="26" t="s">
        <v>123</v>
      </c>
      <c r="E15" s="26" t="s">
        <v>121</v>
      </c>
      <c r="F15" s="26">
        <v>4</v>
      </c>
      <c r="G15" s="26" t="s">
        <v>119</v>
      </c>
      <c r="H15" s="26">
        <v>2</v>
      </c>
      <c r="I15" s="26" t="s">
        <v>120</v>
      </c>
      <c r="J15" s="26" t="s">
        <v>122</v>
      </c>
      <c r="K15" s="26">
        <v>3</v>
      </c>
      <c r="L15" s="26" t="s">
        <v>120</v>
      </c>
      <c r="M15" s="26">
        <v>2</v>
      </c>
      <c r="N15" s="26" t="s">
        <v>119</v>
      </c>
      <c r="O15" s="26">
        <v>4</v>
      </c>
      <c r="P15" s="26" t="s">
        <v>119</v>
      </c>
    </row>
    <row r="16" spans="1:16" x14ac:dyDescent="0.15">
      <c r="A16" s="26">
        <v>118</v>
      </c>
      <c r="B16" t="s">
        <v>148</v>
      </c>
      <c r="C16" t="s">
        <v>149</v>
      </c>
      <c r="D16" s="26" t="s">
        <v>123</v>
      </c>
      <c r="E16" s="26" t="s">
        <v>121</v>
      </c>
      <c r="F16" s="26">
        <v>4</v>
      </c>
      <c r="G16" s="26" t="s">
        <v>119</v>
      </c>
      <c r="H16" s="26">
        <v>2</v>
      </c>
      <c r="I16" s="26" t="s">
        <v>120</v>
      </c>
      <c r="J16" s="26" t="s">
        <v>122</v>
      </c>
      <c r="K16" s="26">
        <v>3</v>
      </c>
      <c r="L16" s="26" t="s">
        <v>120</v>
      </c>
      <c r="M16" s="26">
        <v>2</v>
      </c>
      <c r="N16" s="26" t="s">
        <v>119</v>
      </c>
      <c r="O16" s="26">
        <v>4</v>
      </c>
      <c r="P16" s="26" t="s">
        <v>119</v>
      </c>
    </row>
    <row r="17" spans="1:16" x14ac:dyDescent="0.15">
      <c r="A17" s="26">
        <v>119</v>
      </c>
      <c r="B17" t="s">
        <v>150</v>
      </c>
      <c r="C17" t="s">
        <v>151</v>
      </c>
      <c r="D17" s="26" t="s">
        <v>123</v>
      </c>
      <c r="E17" s="26" t="s">
        <v>121</v>
      </c>
      <c r="F17" s="26">
        <v>4</v>
      </c>
      <c r="G17" s="26" t="s">
        <v>119</v>
      </c>
      <c r="H17" s="26">
        <v>2</v>
      </c>
      <c r="I17" s="26" t="s">
        <v>120</v>
      </c>
      <c r="J17" s="26" t="s">
        <v>122</v>
      </c>
      <c r="K17" s="26">
        <v>3</v>
      </c>
      <c r="L17" s="26" t="s">
        <v>120</v>
      </c>
      <c r="M17" s="26">
        <v>2</v>
      </c>
      <c r="N17" s="26" t="s">
        <v>119</v>
      </c>
      <c r="O17" s="26">
        <v>4</v>
      </c>
      <c r="P17" s="26" t="s">
        <v>119</v>
      </c>
    </row>
    <row r="18" spans="1:16" x14ac:dyDescent="0.15">
      <c r="A18" s="26">
        <v>121</v>
      </c>
      <c r="B18" t="s">
        <v>152</v>
      </c>
      <c r="C18" t="s">
        <v>153</v>
      </c>
      <c r="D18" s="26" t="s">
        <v>123</v>
      </c>
      <c r="E18" s="26" t="s">
        <v>121</v>
      </c>
      <c r="F18" s="26">
        <v>4</v>
      </c>
      <c r="G18" s="26" t="s">
        <v>119</v>
      </c>
      <c r="H18" s="26">
        <v>2</v>
      </c>
      <c r="I18" s="26" t="s">
        <v>120</v>
      </c>
      <c r="J18" s="26" t="s">
        <v>122</v>
      </c>
      <c r="K18" s="26">
        <v>2</v>
      </c>
      <c r="L18" s="26" t="s">
        <v>119</v>
      </c>
      <c r="M18" s="26">
        <v>4</v>
      </c>
      <c r="N18" s="26" t="s">
        <v>120</v>
      </c>
      <c r="O18" s="26">
        <v>4</v>
      </c>
      <c r="P18" s="26" t="s">
        <v>119</v>
      </c>
    </row>
    <row r="19" spans="1:16" x14ac:dyDescent="0.15">
      <c r="A19" s="26">
        <v>122</v>
      </c>
      <c r="B19" t="s">
        <v>154</v>
      </c>
      <c r="C19" t="s">
        <v>155</v>
      </c>
      <c r="D19" s="26" t="s">
        <v>123</v>
      </c>
      <c r="E19" s="26" t="s">
        <v>121</v>
      </c>
      <c r="F19" s="26">
        <v>4</v>
      </c>
      <c r="G19" s="26" t="s">
        <v>119</v>
      </c>
      <c r="H19" s="26">
        <v>1</v>
      </c>
      <c r="I19" s="26" t="s">
        <v>120</v>
      </c>
      <c r="J19" s="26" t="s">
        <v>122</v>
      </c>
      <c r="O19" s="26">
        <v>4</v>
      </c>
      <c r="P19" s="26" t="s">
        <v>119</v>
      </c>
    </row>
    <row r="20" spans="1:16" x14ac:dyDescent="0.15">
      <c r="A20" s="26">
        <v>123</v>
      </c>
      <c r="B20" t="s">
        <v>156</v>
      </c>
      <c r="C20" t="s">
        <v>157</v>
      </c>
      <c r="D20" s="26" t="s">
        <v>123</v>
      </c>
      <c r="E20" s="26" t="s">
        <v>121</v>
      </c>
      <c r="F20" s="26">
        <v>4</v>
      </c>
      <c r="G20" s="26" t="s">
        <v>119</v>
      </c>
      <c r="H20" s="26">
        <v>1</v>
      </c>
      <c r="I20" s="26" t="s">
        <v>120</v>
      </c>
      <c r="J20" s="26" t="s">
        <v>122</v>
      </c>
      <c r="K20" s="26">
        <v>2</v>
      </c>
      <c r="L20" s="26" t="s">
        <v>119</v>
      </c>
      <c r="O20" s="26">
        <v>4</v>
      </c>
      <c r="P20" s="26" t="s">
        <v>119</v>
      </c>
    </row>
    <row r="21" spans="1:16" x14ac:dyDescent="0.15">
      <c r="A21" s="26">
        <v>124</v>
      </c>
      <c r="B21" t="s">
        <v>158</v>
      </c>
      <c r="C21" t="s">
        <v>159</v>
      </c>
      <c r="D21" s="26" t="s">
        <v>123</v>
      </c>
      <c r="E21" s="26" t="s">
        <v>121</v>
      </c>
      <c r="F21" s="26">
        <v>4</v>
      </c>
      <c r="G21" s="26" t="s">
        <v>119</v>
      </c>
      <c r="H21" s="26">
        <v>1</v>
      </c>
      <c r="I21" s="26" t="s">
        <v>120</v>
      </c>
      <c r="J21" s="26" t="s">
        <v>122</v>
      </c>
      <c r="K21" s="26">
        <v>2</v>
      </c>
      <c r="L21" s="26" t="s">
        <v>119</v>
      </c>
      <c r="O21" s="26">
        <v>4</v>
      </c>
      <c r="P21" s="26" t="s">
        <v>119</v>
      </c>
    </row>
    <row r="22" spans="1:16" x14ac:dyDescent="0.15">
      <c r="A22" s="26">
        <v>125</v>
      </c>
      <c r="B22" t="s">
        <v>160</v>
      </c>
      <c r="C22" t="s">
        <v>161</v>
      </c>
      <c r="D22" s="26" t="s">
        <v>123</v>
      </c>
      <c r="E22" s="26" t="s">
        <v>121</v>
      </c>
      <c r="F22" s="26">
        <v>4</v>
      </c>
      <c r="G22" s="26" t="s">
        <v>119</v>
      </c>
      <c r="H22" s="26">
        <v>1</v>
      </c>
      <c r="I22" s="26" t="s">
        <v>120</v>
      </c>
      <c r="J22" s="26" t="s">
        <v>122</v>
      </c>
      <c r="K22" s="26">
        <v>2</v>
      </c>
      <c r="L22" s="26" t="s">
        <v>119</v>
      </c>
      <c r="O22" s="26">
        <v>4</v>
      </c>
      <c r="P22" s="26" t="s">
        <v>119</v>
      </c>
    </row>
    <row r="23" spans="1:16" x14ac:dyDescent="0.15">
      <c r="A23" s="26">
        <v>126</v>
      </c>
      <c r="B23" t="s">
        <v>162</v>
      </c>
      <c r="C23" t="s">
        <v>163</v>
      </c>
      <c r="D23" s="26" t="s">
        <v>123</v>
      </c>
      <c r="E23" s="26" t="s">
        <v>121</v>
      </c>
      <c r="F23" s="26">
        <v>1</v>
      </c>
      <c r="G23" s="26" t="s">
        <v>119</v>
      </c>
      <c r="H23" s="26">
        <v>1</v>
      </c>
      <c r="I23" s="26" t="s">
        <v>120</v>
      </c>
      <c r="J23" s="26" t="s">
        <v>122</v>
      </c>
      <c r="K23" s="26">
        <v>2</v>
      </c>
      <c r="L23" s="26" t="s">
        <v>119</v>
      </c>
      <c r="O23" s="26">
        <v>4</v>
      </c>
      <c r="P23" s="26" t="s">
        <v>119</v>
      </c>
    </row>
    <row r="24" spans="1:16" x14ac:dyDescent="0.15">
      <c r="A24" s="26">
        <v>127</v>
      </c>
      <c r="B24" t="s">
        <v>164</v>
      </c>
      <c r="C24" t="s">
        <v>165</v>
      </c>
      <c r="D24" s="26" t="s">
        <v>123</v>
      </c>
      <c r="E24" s="26" t="s">
        <v>121</v>
      </c>
      <c r="F24" s="26">
        <v>1</v>
      </c>
      <c r="G24" s="26" t="s">
        <v>119</v>
      </c>
      <c r="H24" s="26">
        <v>2</v>
      </c>
      <c r="I24" s="26" t="s">
        <v>120</v>
      </c>
      <c r="J24" s="26" t="s">
        <v>122</v>
      </c>
      <c r="K24" s="26">
        <v>2</v>
      </c>
      <c r="L24" s="26" t="s">
        <v>119</v>
      </c>
      <c r="O24" s="26">
        <v>1</v>
      </c>
      <c r="P24" s="26" t="s">
        <v>123</v>
      </c>
    </row>
    <row r="25" spans="1:16" x14ac:dyDescent="0.15">
      <c r="A25" s="26">
        <v>128</v>
      </c>
      <c r="B25" t="s">
        <v>166</v>
      </c>
      <c r="C25" t="s">
        <v>167</v>
      </c>
      <c r="D25" s="26" t="s">
        <v>123</v>
      </c>
      <c r="E25" s="26" t="s">
        <v>121</v>
      </c>
      <c r="F25" s="26">
        <v>4</v>
      </c>
      <c r="G25" s="26" t="s">
        <v>119</v>
      </c>
      <c r="H25" s="26">
        <v>2</v>
      </c>
      <c r="I25" s="26" t="s">
        <v>120</v>
      </c>
      <c r="J25" s="26" t="s">
        <v>122</v>
      </c>
      <c r="K25" s="26">
        <v>2</v>
      </c>
      <c r="L25" s="26" t="s">
        <v>119</v>
      </c>
      <c r="O25" s="26">
        <v>1</v>
      </c>
      <c r="P25" s="26" t="s">
        <v>123</v>
      </c>
    </row>
    <row r="26" spans="1:16" x14ac:dyDescent="0.15">
      <c r="A26" s="26">
        <v>129</v>
      </c>
      <c r="B26" t="s">
        <v>168</v>
      </c>
      <c r="C26" t="s">
        <v>169</v>
      </c>
      <c r="D26" s="26" t="s">
        <v>123</v>
      </c>
      <c r="E26" s="26" t="s">
        <v>121</v>
      </c>
      <c r="F26" s="26">
        <v>1</v>
      </c>
      <c r="G26" s="26" t="s">
        <v>119</v>
      </c>
      <c r="H26" s="26">
        <v>2</v>
      </c>
      <c r="I26" s="26" t="s">
        <v>120</v>
      </c>
      <c r="J26" s="26" t="s">
        <v>122</v>
      </c>
      <c r="K26" s="26">
        <v>2</v>
      </c>
      <c r="L26" s="26" t="s">
        <v>119</v>
      </c>
      <c r="M26" s="26">
        <v>4</v>
      </c>
      <c r="N26" s="26" t="s">
        <v>120</v>
      </c>
      <c r="O26" s="26">
        <v>1</v>
      </c>
      <c r="P26" s="26" t="s">
        <v>123</v>
      </c>
    </row>
    <row r="27" spans="1:16" x14ac:dyDescent="0.15">
      <c r="A27" s="26">
        <v>130</v>
      </c>
      <c r="B27" t="s">
        <v>170</v>
      </c>
      <c r="C27" t="s">
        <v>171</v>
      </c>
      <c r="D27" s="26" t="s">
        <v>123</v>
      </c>
      <c r="E27" s="26" t="s">
        <v>121</v>
      </c>
      <c r="F27" s="26">
        <v>1</v>
      </c>
      <c r="G27" s="26" t="s">
        <v>119</v>
      </c>
      <c r="H27" s="26">
        <v>2</v>
      </c>
      <c r="I27" s="26" t="s">
        <v>120</v>
      </c>
      <c r="J27" s="26" t="s">
        <v>122</v>
      </c>
      <c r="K27" s="26">
        <v>2</v>
      </c>
      <c r="L27" s="26" t="s">
        <v>119</v>
      </c>
      <c r="M27" s="26">
        <v>4</v>
      </c>
      <c r="N27" s="26" t="s">
        <v>120</v>
      </c>
      <c r="O27" s="26">
        <v>1</v>
      </c>
      <c r="P27" s="26" t="s">
        <v>123</v>
      </c>
    </row>
    <row r="28" spans="1:16" x14ac:dyDescent="0.15">
      <c r="A28" s="26">
        <v>131</v>
      </c>
      <c r="B28" t="s">
        <v>172</v>
      </c>
      <c r="C28" t="s">
        <v>173</v>
      </c>
      <c r="D28" s="26" t="s">
        <v>123</v>
      </c>
      <c r="E28" s="26" t="s">
        <v>121</v>
      </c>
      <c r="F28" s="26">
        <v>3</v>
      </c>
      <c r="G28" s="26" t="s">
        <v>119</v>
      </c>
      <c r="H28" s="26">
        <v>3</v>
      </c>
      <c r="I28" s="26" t="s">
        <v>120</v>
      </c>
      <c r="J28" s="26" t="s">
        <v>122</v>
      </c>
      <c r="K28" s="26">
        <v>4</v>
      </c>
      <c r="L28" s="26" t="s">
        <v>119</v>
      </c>
      <c r="M28" s="26">
        <v>2</v>
      </c>
      <c r="N28" s="26" t="s">
        <v>120</v>
      </c>
      <c r="O28" s="26">
        <v>4</v>
      </c>
      <c r="P28" s="26" t="s">
        <v>119</v>
      </c>
    </row>
    <row r="29" spans="1:16" x14ac:dyDescent="0.15">
      <c r="A29" s="26">
        <v>132</v>
      </c>
      <c r="B29" t="s">
        <v>174</v>
      </c>
      <c r="C29" t="s">
        <v>175</v>
      </c>
      <c r="D29" s="26" t="s">
        <v>123</v>
      </c>
      <c r="E29" s="26" t="s">
        <v>121</v>
      </c>
      <c r="F29" s="26">
        <v>3</v>
      </c>
      <c r="G29" s="26" t="s">
        <v>119</v>
      </c>
      <c r="H29" s="26">
        <v>3</v>
      </c>
      <c r="I29" s="26" t="s">
        <v>120</v>
      </c>
      <c r="J29" s="26" t="s">
        <v>122</v>
      </c>
      <c r="K29" s="26">
        <v>4</v>
      </c>
      <c r="L29" s="26" t="s">
        <v>119</v>
      </c>
      <c r="M29" s="26">
        <v>2</v>
      </c>
      <c r="N29" s="26" t="s">
        <v>120</v>
      </c>
      <c r="O29" s="26">
        <v>4</v>
      </c>
      <c r="P29" s="26" t="s">
        <v>119</v>
      </c>
    </row>
    <row r="30" spans="1:16" x14ac:dyDescent="0.15">
      <c r="A30" s="26">
        <v>133</v>
      </c>
      <c r="B30" t="s">
        <v>176</v>
      </c>
      <c r="C30" t="s">
        <v>464</v>
      </c>
      <c r="D30" s="26" t="s">
        <v>123</v>
      </c>
      <c r="E30" s="26" t="s">
        <v>121</v>
      </c>
      <c r="F30" s="26">
        <v>3</v>
      </c>
      <c r="G30" s="26" t="s">
        <v>119</v>
      </c>
      <c r="H30" s="26">
        <v>3</v>
      </c>
      <c r="I30" s="26" t="s">
        <v>120</v>
      </c>
      <c r="J30" s="26" t="s">
        <v>122</v>
      </c>
      <c r="K30" s="26">
        <v>4</v>
      </c>
      <c r="L30" s="26" t="s">
        <v>119</v>
      </c>
      <c r="M30" s="26">
        <v>2</v>
      </c>
      <c r="N30" s="26" t="s">
        <v>120</v>
      </c>
      <c r="O30" s="26">
        <v>4</v>
      </c>
      <c r="P30" s="26" t="s">
        <v>119</v>
      </c>
    </row>
    <row r="31" spans="1:16" x14ac:dyDescent="0.15">
      <c r="A31" s="26">
        <v>134</v>
      </c>
      <c r="B31" t="s">
        <v>177</v>
      </c>
      <c r="C31" t="s">
        <v>178</v>
      </c>
      <c r="D31" s="26" t="s">
        <v>123</v>
      </c>
      <c r="E31" s="26" t="s">
        <v>121</v>
      </c>
      <c r="F31" s="26">
        <v>3</v>
      </c>
      <c r="G31" s="26" t="s">
        <v>119</v>
      </c>
      <c r="H31" s="26">
        <v>3</v>
      </c>
      <c r="I31" s="26" t="s">
        <v>120</v>
      </c>
      <c r="J31" s="26" t="s">
        <v>122</v>
      </c>
      <c r="K31" s="26">
        <v>4</v>
      </c>
      <c r="L31" s="26" t="s">
        <v>119</v>
      </c>
      <c r="O31" s="26">
        <v>4</v>
      </c>
      <c r="P31" s="26" t="s">
        <v>119</v>
      </c>
    </row>
    <row r="32" spans="1:16" x14ac:dyDescent="0.15">
      <c r="A32" s="26">
        <v>135</v>
      </c>
      <c r="B32" t="s">
        <v>179</v>
      </c>
      <c r="C32" t="s">
        <v>180</v>
      </c>
      <c r="D32" s="26" t="s">
        <v>123</v>
      </c>
      <c r="E32" s="26" t="s">
        <v>121</v>
      </c>
      <c r="F32" s="26">
        <v>3</v>
      </c>
      <c r="G32" s="26" t="s">
        <v>119</v>
      </c>
      <c r="H32" s="26">
        <v>3</v>
      </c>
      <c r="I32" s="26" t="s">
        <v>120</v>
      </c>
      <c r="J32" s="26" t="s">
        <v>122</v>
      </c>
      <c r="K32" s="26">
        <v>4</v>
      </c>
      <c r="L32" s="26" t="s">
        <v>119</v>
      </c>
      <c r="M32" s="26">
        <v>2</v>
      </c>
      <c r="N32" s="26" t="s">
        <v>120</v>
      </c>
      <c r="O32" s="26">
        <v>4</v>
      </c>
      <c r="P32" s="26" t="s">
        <v>119</v>
      </c>
    </row>
    <row r="33" spans="1:16" x14ac:dyDescent="0.15">
      <c r="A33" s="26">
        <v>136</v>
      </c>
      <c r="B33" t="s">
        <v>181</v>
      </c>
      <c r="C33" t="s">
        <v>182</v>
      </c>
      <c r="D33" s="26" t="s">
        <v>123</v>
      </c>
      <c r="E33" s="26" t="s">
        <v>121</v>
      </c>
      <c r="F33" s="26">
        <v>3</v>
      </c>
      <c r="G33" s="26" t="s">
        <v>119</v>
      </c>
      <c r="H33" s="26">
        <v>3</v>
      </c>
      <c r="I33" s="26" t="s">
        <v>120</v>
      </c>
      <c r="J33" s="26" t="s">
        <v>122</v>
      </c>
      <c r="K33" s="26">
        <v>4</v>
      </c>
      <c r="L33" s="26" t="s">
        <v>119</v>
      </c>
      <c r="O33" s="26">
        <v>4</v>
      </c>
      <c r="P33" s="26" t="s">
        <v>119</v>
      </c>
    </row>
    <row r="34" spans="1:16" x14ac:dyDescent="0.15">
      <c r="A34" s="26">
        <v>137</v>
      </c>
      <c r="B34" t="s">
        <v>183</v>
      </c>
      <c r="C34" t="s">
        <v>184</v>
      </c>
      <c r="D34" s="26" t="s">
        <v>123</v>
      </c>
      <c r="E34" s="26" t="s">
        <v>121</v>
      </c>
      <c r="F34" s="26">
        <v>3</v>
      </c>
      <c r="G34" s="26" t="s">
        <v>119</v>
      </c>
      <c r="H34" s="26">
        <v>3</v>
      </c>
      <c r="I34" s="26" t="s">
        <v>120</v>
      </c>
      <c r="J34" s="26" t="s">
        <v>122</v>
      </c>
      <c r="K34" s="26">
        <v>4</v>
      </c>
      <c r="L34" s="26" t="s">
        <v>119</v>
      </c>
      <c r="M34" s="26">
        <v>2</v>
      </c>
      <c r="N34" s="26" t="s">
        <v>120</v>
      </c>
      <c r="O34" s="26">
        <v>1</v>
      </c>
      <c r="P34" s="26" t="s">
        <v>123</v>
      </c>
    </row>
    <row r="35" spans="1:16" x14ac:dyDescent="0.15">
      <c r="A35" s="26">
        <v>150</v>
      </c>
      <c r="B35" t="s">
        <v>185</v>
      </c>
      <c r="C35" t="s">
        <v>186</v>
      </c>
      <c r="D35" s="26" t="s">
        <v>123</v>
      </c>
      <c r="E35" s="26" t="s">
        <v>121</v>
      </c>
      <c r="F35" s="26">
        <v>3</v>
      </c>
      <c r="G35" s="26" t="s">
        <v>119</v>
      </c>
      <c r="H35" s="26">
        <v>3</v>
      </c>
      <c r="I35" s="26" t="s">
        <v>120</v>
      </c>
      <c r="J35" s="26" t="s">
        <v>122</v>
      </c>
      <c r="K35" s="26">
        <v>4</v>
      </c>
      <c r="L35" s="26" t="s">
        <v>119</v>
      </c>
      <c r="M35" s="26">
        <v>2</v>
      </c>
      <c r="N35" s="26" t="s">
        <v>120</v>
      </c>
      <c r="O35" s="26">
        <v>1</v>
      </c>
      <c r="P35" s="26" t="s">
        <v>123</v>
      </c>
    </row>
    <row r="36" spans="1:16" x14ac:dyDescent="0.15">
      <c r="A36" s="26">
        <v>138</v>
      </c>
      <c r="B36" t="s">
        <v>187</v>
      </c>
      <c r="C36" t="s">
        <v>188</v>
      </c>
      <c r="D36" s="26" t="s">
        <v>119</v>
      </c>
      <c r="E36" s="26" t="s">
        <v>120</v>
      </c>
      <c r="F36" s="26">
        <v>3</v>
      </c>
      <c r="G36" s="26" t="s">
        <v>123</v>
      </c>
      <c r="H36" s="26">
        <v>2</v>
      </c>
      <c r="I36" s="26" t="s">
        <v>121</v>
      </c>
      <c r="J36" s="26" t="s">
        <v>122</v>
      </c>
      <c r="K36" s="26">
        <v>3</v>
      </c>
      <c r="L36" s="26" t="s">
        <v>121</v>
      </c>
      <c r="M36" s="26">
        <v>4</v>
      </c>
      <c r="N36" s="26" t="s">
        <v>121</v>
      </c>
      <c r="O36" s="26">
        <v>1</v>
      </c>
      <c r="P36" s="26" t="s">
        <v>123</v>
      </c>
    </row>
    <row r="37" spans="1:16" x14ac:dyDescent="0.15">
      <c r="A37" s="26">
        <v>139</v>
      </c>
      <c r="B37" t="s">
        <v>189</v>
      </c>
      <c r="C37" t="s">
        <v>190</v>
      </c>
      <c r="D37" s="26" t="s">
        <v>119</v>
      </c>
      <c r="E37" s="26" t="s">
        <v>120</v>
      </c>
      <c r="F37" s="26">
        <v>3</v>
      </c>
      <c r="G37" s="26" t="s">
        <v>123</v>
      </c>
      <c r="H37" s="26">
        <v>2</v>
      </c>
      <c r="I37" s="26" t="s">
        <v>121</v>
      </c>
      <c r="J37" s="26" t="s">
        <v>122</v>
      </c>
      <c r="K37" s="26">
        <v>3</v>
      </c>
      <c r="L37" s="26" t="s">
        <v>121</v>
      </c>
      <c r="M37" s="26">
        <v>4</v>
      </c>
      <c r="N37" s="26" t="s">
        <v>121</v>
      </c>
      <c r="O37" s="26">
        <v>1</v>
      </c>
      <c r="P37" s="26" t="s">
        <v>123</v>
      </c>
    </row>
    <row r="38" spans="1:16" x14ac:dyDescent="0.15">
      <c r="A38" s="26">
        <v>140</v>
      </c>
      <c r="B38" t="s">
        <v>191</v>
      </c>
      <c r="C38" t="s">
        <v>192</v>
      </c>
      <c r="D38" s="26" t="s">
        <v>123</v>
      </c>
      <c r="E38" s="26" t="s">
        <v>121</v>
      </c>
      <c r="F38" s="26">
        <v>1</v>
      </c>
      <c r="G38" s="26" t="s">
        <v>119</v>
      </c>
      <c r="H38" s="26">
        <v>2</v>
      </c>
      <c r="I38" s="26" t="s">
        <v>120</v>
      </c>
      <c r="J38" s="26" t="s">
        <v>122</v>
      </c>
      <c r="K38" s="26">
        <v>2</v>
      </c>
      <c r="L38" s="26" t="s">
        <v>119</v>
      </c>
      <c r="M38" s="26">
        <v>4</v>
      </c>
      <c r="N38" s="26" t="s">
        <v>119</v>
      </c>
      <c r="O38" s="26">
        <v>1</v>
      </c>
      <c r="P38" s="26" t="s">
        <v>123</v>
      </c>
    </row>
    <row r="39" spans="1:16" x14ac:dyDescent="0.15">
      <c r="A39" s="26">
        <v>145</v>
      </c>
      <c r="B39" t="s">
        <v>193</v>
      </c>
      <c r="C39" t="s">
        <v>194</v>
      </c>
      <c r="D39" s="26" t="s">
        <v>119</v>
      </c>
      <c r="E39" s="26" t="s">
        <v>120</v>
      </c>
      <c r="F39" s="26">
        <v>3</v>
      </c>
      <c r="G39" s="26" t="s">
        <v>123</v>
      </c>
      <c r="H39" s="26">
        <v>2</v>
      </c>
      <c r="I39" s="26" t="s">
        <v>121</v>
      </c>
      <c r="J39" s="26" t="s">
        <v>122</v>
      </c>
      <c r="K39" s="26">
        <v>4</v>
      </c>
      <c r="L39" s="26" t="s">
        <v>123</v>
      </c>
      <c r="M39" s="26">
        <v>3</v>
      </c>
      <c r="N39" s="26" t="s">
        <v>121</v>
      </c>
      <c r="O39" s="26">
        <v>1</v>
      </c>
      <c r="P39" s="26" t="s">
        <v>123</v>
      </c>
    </row>
    <row r="40" spans="1:16" x14ac:dyDescent="0.15">
      <c r="A40" s="26">
        <v>141</v>
      </c>
      <c r="B40" t="s">
        <v>195</v>
      </c>
      <c r="C40" t="s">
        <v>196</v>
      </c>
      <c r="D40" s="26" t="s">
        <v>119</v>
      </c>
      <c r="E40" s="26" t="s">
        <v>120</v>
      </c>
      <c r="F40" s="26">
        <v>3</v>
      </c>
      <c r="G40" s="26" t="s">
        <v>123</v>
      </c>
      <c r="H40" s="26">
        <v>2</v>
      </c>
      <c r="I40" s="26" t="s">
        <v>121</v>
      </c>
      <c r="J40" s="26" t="s">
        <v>122</v>
      </c>
      <c r="K40" s="26">
        <v>4</v>
      </c>
      <c r="L40" s="26" t="s">
        <v>123</v>
      </c>
      <c r="M40" s="26">
        <v>3</v>
      </c>
      <c r="N40" s="26" t="s">
        <v>121</v>
      </c>
      <c r="O40" s="26">
        <v>1</v>
      </c>
      <c r="P40" s="26" t="s">
        <v>123</v>
      </c>
    </row>
    <row r="41" spans="1:16" x14ac:dyDescent="0.15">
      <c r="A41" s="26">
        <v>142</v>
      </c>
      <c r="B41" t="s">
        <v>197</v>
      </c>
      <c r="C41" t="s">
        <v>198</v>
      </c>
      <c r="D41" s="26" t="s">
        <v>119</v>
      </c>
      <c r="E41" s="26" t="s">
        <v>120</v>
      </c>
      <c r="F41" s="26">
        <v>3</v>
      </c>
      <c r="G41" s="26" t="s">
        <v>123</v>
      </c>
      <c r="H41" s="26">
        <v>2</v>
      </c>
      <c r="I41" s="26" t="s">
        <v>121</v>
      </c>
      <c r="J41" s="26" t="s">
        <v>122</v>
      </c>
      <c r="K41" s="26">
        <v>4</v>
      </c>
      <c r="L41" s="26" t="s">
        <v>123</v>
      </c>
      <c r="M41" s="26">
        <v>3</v>
      </c>
      <c r="N41" s="26" t="s">
        <v>121</v>
      </c>
      <c r="O41" s="26">
        <v>1</v>
      </c>
      <c r="P41" s="26" t="s">
        <v>123</v>
      </c>
    </row>
    <row r="42" spans="1:16" x14ac:dyDescent="0.15">
      <c r="A42" s="26">
        <v>143</v>
      </c>
      <c r="B42" t="s">
        <v>199</v>
      </c>
      <c r="C42" t="s">
        <v>200</v>
      </c>
      <c r="D42" s="26" t="s">
        <v>119</v>
      </c>
      <c r="E42" s="26" t="s">
        <v>120</v>
      </c>
      <c r="F42" s="26">
        <v>4</v>
      </c>
      <c r="G42" s="26" t="s">
        <v>122</v>
      </c>
      <c r="H42" s="26">
        <v>3</v>
      </c>
      <c r="I42" s="26" t="s">
        <v>121</v>
      </c>
      <c r="J42" s="26" t="s">
        <v>123</v>
      </c>
      <c r="K42" s="26">
        <v>4</v>
      </c>
      <c r="L42" s="26" t="s">
        <v>121</v>
      </c>
      <c r="O42" s="26">
        <v>1</v>
      </c>
      <c r="P42" s="26" t="s">
        <v>123</v>
      </c>
    </row>
    <row r="43" spans="1:16" x14ac:dyDescent="0.15">
      <c r="A43" s="26">
        <v>144</v>
      </c>
      <c r="B43" t="s">
        <v>201</v>
      </c>
      <c r="C43" t="s">
        <v>202</v>
      </c>
      <c r="D43" s="26" t="s">
        <v>123</v>
      </c>
      <c r="E43" s="26" t="s">
        <v>121</v>
      </c>
      <c r="F43" s="26">
        <v>1</v>
      </c>
      <c r="G43" s="26" t="s">
        <v>119</v>
      </c>
      <c r="H43" s="26">
        <v>2</v>
      </c>
      <c r="I43" s="26" t="s">
        <v>120</v>
      </c>
      <c r="J43" s="26" t="s">
        <v>122</v>
      </c>
      <c r="K43" s="26">
        <v>3</v>
      </c>
      <c r="L43" s="26" t="s">
        <v>120</v>
      </c>
      <c r="M43" s="26">
        <v>4</v>
      </c>
      <c r="N43" s="26" t="s">
        <v>119</v>
      </c>
      <c r="O43" s="26">
        <v>1</v>
      </c>
      <c r="P43" s="26" t="s">
        <v>123</v>
      </c>
    </row>
    <row r="44" spans="1:16" x14ac:dyDescent="0.15">
      <c r="A44" s="164">
        <v>108</v>
      </c>
      <c r="B44" t="s">
        <v>465</v>
      </c>
      <c r="C44" t="s">
        <v>466</v>
      </c>
      <c r="D44" s="26" t="s">
        <v>119</v>
      </c>
      <c r="E44" s="26" t="s">
        <v>120</v>
      </c>
      <c r="F44" s="26">
        <v>3</v>
      </c>
      <c r="G44" s="26" t="s">
        <v>121</v>
      </c>
      <c r="H44" s="26">
        <v>1</v>
      </c>
      <c r="I44" s="26" t="s">
        <v>121</v>
      </c>
      <c r="J44" s="26" t="s">
        <v>122</v>
      </c>
      <c r="K44" s="26">
        <v>4</v>
      </c>
      <c r="L44" s="26" t="s">
        <v>123</v>
      </c>
      <c r="O44" s="26">
        <v>4</v>
      </c>
      <c r="P44" s="26" t="s">
        <v>119</v>
      </c>
    </row>
    <row r="45" spans="1:16" x14ac:dyDescent="0.15">
      <c r="A45" s="26">
        <v>109</v>
      </c>
      <c r="B45" t="s">
        <v>203</v>
      </c>
      <c r="C45" t="s">
        <v>204</v>
      </c>
      <c r="D45" s="26" t="s">
        <v>119</v>
      </c>
      <c r="E45" s="26" t="s">
        <v>120</v>
      </c>
      <c r="F45" s="26">
        <v>3</v>
      </c>
      <c r="G45" s="26" t="s">
        <v>121</v>
      </c>
      <c r="H45" s="26">
        <v>1</v>
      </c>
      <c r="I45" s="26" t="s">
        <v>121</v>
      </c>
      <c r="J45" s="26" t="s">
        <v>122</v>
      </c>
      <c r="K45" s="26">
        <v>4</v>
      </c>
      <c r="L45" s="26" t="s">
        <v>123</v>
      </c>
      <c r="M45" s="26">
        <v>4</v>
      </c>
      <c r="N45" s="26" t="s">
        <v>121</v>
      </c>
      <c r="O45" s="26">
        <v>4</v>
      </c>
      <c r="P45" s="26" t="s">
        <v>119</v>
      </c>
    </row>
    <row r="46" spans="1:16" x14ac:dyDescent="0.15">
      <c r="A46" s="26">
        <v>110</v>
      </c>
      <c r="B46" t="s">
        <v>205</v>
      </c>
      <c r="C46" t="s">
        <v>206</v>
      </c>
      <c r="D46" s="26" t="s">
        <v>119</v>
      </c>
      <c r="E46" s="26" t="s">
        <v>120</v>
      </c>
      <c r="F46" s="26">
        <v>3</v>
      </c>
      <c r="G46" s="26" t="s">
        <v>121</v>
      </c>
      <c r="H46" s="26">
        <v>1</v>
      </c>
      <c r="I46" s="26" t="s">
        <v>121</v>
      </c>
      <c r="J46" s="26" t="s">
        <v>122</v>
      </c>
      <c r="K46" s="26">
        <v>4</v>
      </c>
      <c r="L46" s="26" t="s">
        <v>123</v>
      </c>
      <c r="O46" s="26">
        <v>4</v>
      </c>
      <c r="P46" s="26" t="s">
        <v>119</v>
      </c>
    </row>
    <row r="47" spans="1:16" x14ac:dyDescent="0.15">
      <c r="A47" s="26">
        <v>120</v>
      </c>
      <c r="B47" t="s">
        <v>207</v>
      </c>
      <c r="C47" t="s">
        <v>208</v>
      </c>
      <c r="D47" s="26" t="s">
        <v>119</v>
      </c>
      <c r="E47" s="26" t="s">
        <v>120</v>
      </c>
      <c r="F47" s="26">
        <v>1</v>
      </c>
      <c r="G47" s="26" t="s">
        <v>122</v>
      </c>
      <c r="H47" s="26">
        <v>3</v>
      </c>
      <c r="I47" s="26" t="s">
        <v>122</v>
      </c>
      <c r="J47" s="26" t="s">
        <v>123</v>
      </c>
      <c r="K47" s="26">
        <v>4</v>
      </c>
      <c r="L47" s="26" t="s">
        <v>122</v>
      </c>
      <c r="M47" s="26">
        <v>2</v>
      </c>
      <c r="N47" s="26" t="s">
        <v>122</v>
      </c>
      <c r="O47" s="26">
        <v>4</v>
      </c>
      <c r="P47" s="26" t="s">
        <v>123</v>
      </c>
    </row>
    <row r="48" spans="1:16" x14ac:dyDescent="0.15">
      <c r="A48" s="26">
        <v>111</v>
      </c>
      <c r="B48" t="s">
        <v>509</v>
      </c>
      <c r="C48" t="s">
        <v>510</v>
      </c>
      <c r="D48" s="26" t="s">
        <v>119</v>
      </c>
      <c r="E48" s="26" t="s">
        <v>120</v>
      </c>
      <c r="F48" s="26">
        <v>1</v>
      </c>
      <c r="G48" s="26" t="s">
        <v>122</v>
      </c>
      <c r="H48" s="26">
        <v>3</v>
      </c>
      <c r="I48" s="26" t="s">
        <v>122</v>
      </c>
      <c r="J48" s="26" t="s">
        <v>121</v>
      </c>
      <c r="O48" s="26">
        <v>4</v>
      </c>
      <c r="P48" s="26" t="s">
        <v>123</v>
      </c>
    </row>
    <row r="49" spans="1:16" x14ac:dyDescent="0.15">
      <c r="A49" s="26">
        <v>146</v>
      </c>
      <c r="B49" t="s">
        <v>209</v>
      </c>
      <c r="C49" t="s">
        <v>210</v>
      </c>
      <c r="D49" s="26" t="s">
        <v>119</v>
      </c>
      <c r="E49" s="26" t="s">
        <v>120</v>
      </c>
      <c r="F49" s="26">
        <v>1</v>
      </c>
      <c r="G49" s="26" t="s">
        <v>122</v>
      </c>
      <c r="H49" s="26">
        <v>3</v>
      </c>
      <c r="I49" s="26" t="s">
        <v>122</v>
      </c>
      <c r="J49" s="26" t="s">
        <v>121</v>
      </c>
      <c r="K49" s="26">
        <v>4</v>
      </c>
      <c r="L49" s="26" t="s">
        <v>122</v>
      </c>
      <c r="O49" s="26">
        <v>4</v>
      </c>
      <c r="P49" s="26" t="s">
        <v>123</v>
      </c>
    </row>
    <row r="50" spans="1:16" x14ac:dyDescent="0.15">
      <c r="A50" s="26">
        <v>147</v>
      </c>
      <c r="B50" t="s">
        <v>211</v>
      </c>
      <c r="C50" t="s">
        <v>212</v>
      </c>
      <c r="D50" s="26" t="s">
        <v>119</v>
      </c>
      <c r="E50" s="26" t="s">
        <v>120</v>
      </c>
      <c r="F50" s="26">
        <v>1</v>
      </c>
      <c r="G50" s="26" t="s">
        <v>122</v>
      </c>
      <c r="H50" s="26">
        <v>3</v>
      </c>
      <c r="I50" s="26" t="s">
        <v>122</v>
      </c>
      <c r="J50" s="26" t="s">
        <v>121</v>
      </c>
      <c r="K50" s="26">
        <v>4</v>
      </c>
      <c r="L50" s="26" t="s">
        <v>122</v>
      </c>
      <c r="O50" s="26">
        <v>4</v>
      </c>
      <c r="P50" s="26" t="s">
        <v>123</v>
      </c>
    </row>
    <row r="51" spans="1:16" x14ac:dyDescent="0.15">
      <c r="A51" s="26">
        <v>218</v>
      </c>
      <c r="B51" t="s">
        <v>213</v>
      </c>
      <c r="C51" t="s">
        <v>502</v>
      </c>
      <c r="D51" s="26" t="s">
        <v>119</v>
      </c>
      <c r="E51" s="26" t="s">
        <v>120</v>
      </c>
      <c r="F51" s="26">
        <v>1</v>
      </c>
      <c r="G51" s="26" t="s">
        <v>122</v>
      </c>
      <c r="H51" s="26">
        <v>3</v>
      </c>
      <c r="I51" s="26" t="s">
        <v>122</v>
      </c>
      <c r="J51" s="26" t="s">
        <v>123</v>
      </c>
      <c r="K51" s="26">
        <v>4</v>
      </c>
      <c r="L51" s="26" t="s">
        <v>122</v>
      </c>
      <c r="O51" s="26">
        <v>4</v>
      </c>
      <c r="P51" s="26" t="s">
        <v>123</v>
      </c>
    </row>
    <row r="52" spans="1:16" x14ac:dyDescent="0.15">
      <c r="A52" s="26">
        <v>148</v>
      </c>
      <c r="B52" t="s">
        <v>498</v>
      </c>
      <c r="C52" t="s">
        <v>500</v>
      </c>
      <c r="D52" s="26" t="s">
        <v>119</v>
      </c>
      <c r="E52" s="26" t="s">
        <v>120</v>
      </c>
      <c r="F52" s="26">
        <v>1</v>
      </c>
      <c r="G52" s="26" t="s">
        <v>122</v>
      </c>
      <c r="H52" s="26">
        <v>3</v>
      </c>
      <c r="I52" s="26" t="s">
        <v>122</v>
      </c>
      <c r="J52" s="26" t="s">
        <v>123</v>
      </c>
      <c r="K52" s="26">
        <v>4</v>
      </c>
      <c r="L52" s="26" t="s">
        <v>122</v>
      </c>
      <c r="O52" s="26">
        <v>4</v>
      </c>
      <c r="P52" s="26" t="s">
        <v>123</v>
      </c>
    </row>
    <row r="53" spans="1:16" x14ac:dyDescent="0.15">
      <c r="A53" s="26">
        <v>149</v>
      </c>
      <c r="B53" t="s">
        <v>499</v>
      </c>
      <c r="C53" t="s">
        <v>501</v>
      </c>
      <c r="D53" s="26" t="s">
        <v>119</v>
      </c>
      <c r="E53" s="26" t="s">
        <v>120</v>
      </c>
      <c r="F53" s="26">
        <v>1</v>
      </c>
      <c r="G53" s="26" t="s">
        <v>122</v>
      </c>
      <c r="H53" s="26">
        <v>3</v>
      </c>
      <c r="I53" s="26" t="s">
        <v>122</v>
      </c>
      <c r="J53" s="26" t="s">
        <v>123</v>
      </c>
      <c r="K53" s="26">
        <v>4</v>
      </c>
      <c r="L53" s="26" t="s">
        <v>122</v>
      </c>
      <c r="O53" s="26">
        <v>4</v>
      </c>
      <c r="P53" s="26" t="s">
        <v>123</v>
      </c>
    </row>
    <row r="54" spans="1:16" x14ac:dyDescent="0.15">
      <c r="A54" s="26">
        <v>214</v>
      </c>
      <c r="B54" t="s">
        <v>214</v>
      </c>
      <c r="C54" t="s">
        <v>494</v>
      </c>
      <c r="D54" s="26" t="s">
        <v>119</v>
      </c>
      <c r="E54" s="26" t="s">
        <v>120</v>
      </c>
      <c r="F54" s="26">
        <v>1</v>
      </c>
      <c r="G54" s="26" t="s">
        <v>122</v>
      </c>
      <c r="H54" s="26">
        <v>3</v>
      </c>
      <c r="I54" s="26" t="s">
        <v>122</v>
      </c>
      <c r="J54" s="26" t="s">
        <v>121</v>
      </c>
      <c r="K54" s="26">
        <v>4</v>
      </c>
      <c r="L54" s="26" t="s">
        <v>122</v>
      </c>
      <c r="O54" s="26">
        <v>1</v>
      </c>
      <c r="P54" s="26" t="s">
        <v>215</v>
      </c>
    </row>
    <row r="55" spans="1:16" x14ac:dyDescent="0.15">
      <c r="A55" s="26">
        <v>314</v>
      </c>
      <c r="B55" t="s">
        <v>216</v>
      </c>
      <c r="C55" t="s">
        <v>217</v>
      </c>
      <c r="D55" s="26" t="s">
        <v>119</v>
      </c>
      <c r="E55" s="26" t="s">
        <v>120</v>
      </c>
      <c r="F55" s="26">
        <v>1</v>
      </c>
      <c r="G55" s="26" t="s">
        <v>121</v>
      </c>
      <c r="H55" s="26">
        <v>3</v>
      </c>
      <c r="I55" s="26" t="s">
        <v>121</v>
      </c>
      <c r="J55" s="26" t="s">
        <v>123</v>
      </c>
      <c r="K55" s="26">
        <v>4</v>
      </c>
      <c r="L55" s="26" t="s">
        <v>122</v>
      </c>
      <c r="M55" s="26">
        <v>2</v>
      </c>
      <c r="N55" s="26" t="s">
        <v>122</v>
      </c>
      <c r="O55" s="26">
        <v>4</v>
      </c>
      <c r="P55" s="26" t="s">
        <v>123</v>
      </c>
    </row>
    <row r="56" spans="1:16" x14ac:dyDescent="0.15">
      <c r="A56" s="26">
        <v>315</v>
      </c>
      <c r="B56" t="s">
        <v>511</v>
      </c>
      <c r="C56" t="s">
        <v>513</v>
      </c>
      <c r="D56" s="26" t="s">
        <v>119</v>
      </c>
      <c r="E56" s="26" t="s">
        <v>120</v>
      </c>
      <c r="F56" s="26">
        <v>1</v>
      </c>
      <c r="G56" s="26" t="s">
        <v>121</v>
      </c>
      <c r="H56" s="26">
        <v>3</v>
      </c>
      <c r="I56" s="26" t="s">
        <v>121</v>
      </c>
      <c r="J56" s="26" t="s">
        <v>123</v>
      </c>
      <c r="K56" s="26">
        <v>4</v>
      </c>
      <c r="L56" s="26" t="s">
        <v>122</v>
      </c>
      <c r="M56" s="26">
        <v>2</v>
      </c>
      <c r="N56" s="26" t="s">
        <v>122</v>
      </c>
      <c r="O56" s="26">
        <v>4</v>
      </c>
      <c r="P56" s="26" t="s">
        <v>123</v>
      </c>
    </row>
    <row r="57" spans="1:16" x14ac:dyDescent="0.15">
      <c r="A57" s="26">
        <v>316</v>
      </c>
      <c r="B57" t="s">
        <v>512</v>
      </c>
      <c r="C57" t="s">
        <v>514</v>
      </c>
      <c r="D57" s="26" t="s">
        <v>119</v>
      </c>
      <c r="E57" s="26" t="s">
        <v>120</v>
      </c>
      <c r="F57" s="26">
        <v>1</v>
      </c>
      <c r="G57" s="26" t="s">
        <v>121</v>
      </c>
      <c r="H57" s="26">
        <v>3</v>
      </c>
      <c r="I57" s="26" t="s">
        <v>121</v>
      </c>
      <c r="J57" s="26" t="s">
        <v>123</v>
      </c>
      <c r="K57" s="26">
        <v>4</v>
      </c>
      <c r="L57" s="26" t="s">
        <v>122</v>
      </c>
      <c r="M57" s="26">
        <v>2</v>
      </c>
      <c r="N57" s="26" t="s">
        <v>122</v>
      </c>
      <c r="O57" s="26">
        <v>4</v>
      </c>
      <c r="P57" s="26" t="s">
        <v>123</v>
      </c>
    </row>
    <row r="58" spans="1:16" x14ac:dyDescent="0.15">
      <c r="A58" s="26">
        <v>201</v>
      </c>
      <c r="B58" t="s">
        <v>218</v>
      </c>
      <c r="C58" t="s">
        <v>219</v>
      </c>
      <c r="D58" s="26" t="s">
        <v>119</v>
      </c>
      <c r="E58" s="26" t="s">
        <v>120</v>
      </c>
      <c r="F58" s="26">
        <v>2</v>
      </c>
      <c r="G58" s="26" t="s">
        <v>121</v>
      </c>
      <c r="H58" s="26">
        <v>3</v>
      </c>
      <c r="I58" s="26" t="s">
        <v>121</v>
      </c>
      <c r="J58" s="26" t="s">
        <v>122</v>
      </c>
      <c r="K58" s="26">
        <v>2</v>
      </c>
      <c r="L58" s="26" t="s">
        <v>123</v>
      </c>
      <c r="O58" s="26">
        <v>1</v>
      </c>
      <c r="P58" s="26" t="s">
        <v>215</v>
      </c>
    </row>
    <row r="59" spans="1:16" x14ac:dyDescent="0.15">
      <c r="A59" s="26">
        <v>202</v>
      </c>
      <c r="B59" t="s">
        <v>220</v>
      </c>
      <c r="C59" t="s">
        <v>221</v>
      </c>
      <c r="D59" s="26" t="s">
        <v>119</v>
      </c>
      <c r="E59" s="26" t="s">
        <v>120</v>
      </c>
      <c r="F59" s="26">
        <v>2</v>
      </c>
      <c r="G59" s="26" t="s">
        <v>121</v>
      </c>
      <c r="H59" s="26">
        <v>3</v>
      </c>
      <c r="I59" s="26" t="s">
        <v>121</v>
      </c>
      <c r="J59" s="26" t="s">
        <v>122</v>
      </c>
      <c r="K59" s="26">
        <v>2</v>
      </c>
      <c r="L59" s="26" t="s">
        <v>123</v>
      </c>
      <c r="M59" s="26">
        <v>3</v>
      </c>
      <c r="N59" s="26" t="s">
        <v>123</v>
      </c>
      <c r="O59" s="26">
        <v>1</v>
      </c>
      <c r="P59" s="26" t="s">
        <v>215</v>
      </c>
    </row>
    <row r="60" spans="1:16" x14ac:dyDescent="0.15">
      <c r="A60" s="26">
        <v>203</v>
      </c>
      <c r="B60" t="s">
        <v>222</v>
      </c>
      <c r="C60" t="s">
        <v>223</v>
      </c>
      <c r="D60" s="26" t="s">
        <v>119</v>
      </c>
      <c r="E60" s="26" t="s">
        <v>120</v>
      </c>
      <c r="F60" s="26">
        <v>2</v>
      </c>
      <c r="G60" s="26" t="s">
        <v>121</v>
      </c>
      <c r="H60" s="26">
        <v>3</v>
      </c>
      <c r="I60" s="26" t="s">
        <v>121</v>
      </c>
      <c r="J60" s="26" t="s">
        <v>122</v>
      </c>
      <c r="K60" s="26">
        <v>2</v>
      </c>
      <c r="L60" s="26" t="s">
        <v>123</v>
      </c>
      <c r="O60" s="26">
        <v>1</v>
      </c>
      <c r="P60" s="26" t="s">
        <v>215</v>
      </c>
    </row>
    <row r="61" spans="1:16" x14ac:dyDescent="0.15">
      <c r="A61" s="26">
        <v>204</v>
      </c>
      <c r="B61" t="s">
        <v>224</v>
      </c>
      <c r="C61" t="s">
        <v>225</v>
      </c>
      <c r="D61" s="26" t="s">
        <v>119</v>
      </c>
      <c r="E61" s="26" t="s">
        <v>120</v>
      </c>
      <c r="F61" s="26">
        <v>2</v>
      </c>
      <c r="G61" s="26" t="s">
        <v>121</v>
      </c>
      <c r="H61" s="26">
        <v>3</v>
      </c>
      <c r="I61" s="26" t="s">
        <v>121</v>
      </c>
      <c r="J61" s="26" t="s">
        <v>122</v>
      </c>
      <c r="K61" s="26">
        <v>2</v>
      </c>
      <c r="L61" s="26" t="s">
        <v>123</v>
      </c>
      <c r="O61" s="26">
        <v>1</v>
      </c>
      <c r="P61" s="26" t="s">
        <v>215</v>
      </c>
    </row>
    <row r="62" spans="1:16" x14ac:dyDescent="0.15">
      <c r="A62" s="26">
        <v>205</v>
      </c>
      <c r="B62" t="s">
        <v>226</v>
      </c>
      <c r="C62" t="s">
        <v>227</v>
      </c>
      <c r="D62" s="26" t="s">
        <v>119</v>
      </c>
      <c r="E62" s="26" t="s">
        <v>120</v>
      </c>
      <c r="F62" s="26">
        <v>2</v>
      </c>
      <c r="G62" s="26" t="s">
        <v>121</v>
      </c>
      <c r="H62" s="26">
        <v>3</v>
      </c>
      <c r="I62" s="26" t="s">
        <v>121</v>
      </c>
      <c r="J62" s="26" t="s">
        <v>122</v>
      </c>
      <c r="K62" s="26">
        <v>2</v>
      </c>
      <c r="L62" s="26" t="s">
        <v>123</v>
      </c>
      <c r="O62" s="26">
        <v>1</v>
      </c>
      <c r="P62" s="26" t="s">
        <v>215</v>
      </c>
    </row>
    <row r="63" spans="1:16" x14ac:dyDescent="0.15">
      <c r="A63" s="26">
        <v>206</v>
      </c>
      <c r="B63" t="s">
        <v>228</v>
      </c>
      <c r="C63" t="s">
        <v>229</v>
      </c>
      <c r="D63" s="26" t="s">
        <v>119</v>
      </c>
      <c r="E63" s="26" t="s">
        <v>120</v>
      </c>
      <c r="F63" s="26">
        <v>2</v>
      </c>
      <c r="G63" s="26" t="s">
        <v>121</v>
      </c>
      <c r="H63" s="26">
        <v>3</v>
      </c>
      <c r="I63" s="26" t="s">
        <v>121</v>
      </c>
      <c r="J63" s="26" t="s">
        <v>122</v>
      </c>
      <c r="K63" s="26">
        <v>2</v>
      </c>
      <c r="L63" s="26" t="s">
        <v>123</v>
      </c>
      <c r="O63" s="26">
        <v>1</v>
      </c>
      <c r="P63" s="26" t="s">
        <v>215</v>
      </c>
    </row>
    <row r="64" spans="1:16" x14ac:dyDescent="0.15">
      <c r="A64" s="26">
        <v>207</v>
      </c>
      <c r="B64" t="s">
        <v>230</v>
      </c>
      <c r="C64" t="s">
        <v>231</v>
      </c>
      <c r="D64" s="26" t="s">
        <v>119</v>
      </c>
      <c r="E64" s="26" t="s">
        <v>120</v>
      </c>
      <c r="F64" s="26">
        <v>2</v>
      </c>
      <c r="G64" s="26" t="s">
        <v>121</v>
      </c>
      <c r="H64" s="26">
        <v>3</v>
      </c>
      <c r="I64" s="26" t="s">
        <v>121</v>
      </c>
      <c r="J64" s="26" t="s">
        <v>122</v>
      </c>
      <c r="K64" s="26">
        <v>2</v>
      </c>
      <c r="L64" s="26" t="s">
        <v>123</v>
      </c>
      <c r="O64" s="26">
        <v>1</v>
      </c>
      <c r="P64" s="26" t="s">
        <v>215</v>
      </c>
    </row>
    <row r="65" spans="1:16" x14ac:dyDescent="0.15">
      <c r="A65" s="26">
        <v>208</v>
      </c>
      <c r="B65" t="s">
        <v>232</v>
      </c>
      <c r="C65" t="s">
        <v>233</v>
      </c>
      <c r="D65" s="26" t="s">
        <v>119</v>
      </c>
      <c r="E65" s="26" t="s">
        <v>120</v>
      </c>
      <c r="F65" s="26">
        <v>2</v>
      </c>
      <c r="G65" s="26" t="s">
        <v>121</v>
      </c>
      <c r="H65" s="26">
        <v>3</v>
      </c>
      <c r="I65" s="26" t="s">
        <v>121</v>
      </c>
      <c r="J65" s="26" t="s">
        <v>122</v>
      </c>
      <c r="K65" s="26">
        <v>2</v>
      </c>
      <c r="L65" s="26" t="s">
        <v>123</v>
      </c>
      <c r="O65" s="26">
        <v>1</v>
      </c>
      <c r="P65" s="26" t="s">
        <v>215</v>
      </c>
    </row>
    <row r="66" spans="1:16" x14ac:dyDescent="0.15">
      <c r="A66" s="26">
        <v>209</v>
      </c>
      <c r="B66" t="s">
        <v>234</v>
      </c>
      <c r="C66" t="s">
        <v>235</v>
      </c>
      <c r="D66" s="26" t="s">
        <v>119</v>
      </c>
      <c r="E66" s="26" t="s">
        <v>120</v>
      </c>
      <c r="F66" s="26">
        <v>4</v>
      </c>
      <c r="G66" s="26" t="s">
        <v>122</v>
      </c>
      <c r="H66" s="26">
        <v>3</v>
      </c>
      <c r="I66" s="26" t="s">
        <v>121</v>
      </c>
      <c r="J66" s="26" t="s">
        <v>123</v>
      </c>
      <c r="K66" s="26">
        <v>4</v>
      </c>
      <c r="L66" s="26" t="s">
        <v>121</v>
      </c>
      <c r="M66" s="26">
        <v>3</v>
      </c>
      <c r="N66" s="26" t="s">
        <v>122</v>
      </c>
      <c r="O66" s="26">
        <v>1</v>
      </c>
      <c r="P66" s="26" t="s">
        <v>215</v>
      </c>
    </row>
    <row r="67" spans="1:16" x14ac:dyDescent="0.15">
      <c r="A67" s="26">
        <v>210</v>
      </c>
      <c r="B67" t="s">
        <v>236</v>
      </c>
      <c r="C67" t="s">
        <v>237</v>
      </c>
      <c r="D67" s="26" t="s">
        <v>119</v>
      </c>
      <c r="E67" s="26" t="s">
        <v>120</v>
      </c>
      <c r="F67" s="26">
        <v>4</v>
      </c>
      <c r="G67" s="26" t="s">
        <v>122</v>
      </c>
      <c r="H67" s="26">
        <v>3</v>
      </c>
      <c r="I67" s="26" t="s">
        <v>121</v>
      </c>
      <c r="J67" s="26" t="s">
        <v>123</v>
      </c>
      <c r="K67" s="26">
        <v>4</v>
      </c>
      <c r="L67" s="26" t="s">
        <v>121</v>
      </c>
      <c r="M67" s="26">
        <v>3</v>
      </c>
      <c r="N67" s="26" t="s">
        <v>122</v>
      </c>
      <c r="O67" s="26">
        <v>1</v>
      </c>
      <c r="P67" s="26" t="s">
        <v>215</v>
      </c>
    </row>
    <row r="68" spans="1:16" x14ac:dyDescent="0.15">
      <c r="A68" s="26">
        <v>211</v>
      </c>
      <c r="B68" t="s">
        <v>238</v>
      </c>
      <c r="C68" t="s">
        <v>239</v>
      </c>
      <c r="D68" s="26" t="s">
        <v>119</v>
      </c>
      <c r="E68" s="26" t="s">
        <v>120</v>
      </c>
      <c r="F68" s="26">
        <v>4</v>
      </c>
      <c r="G68" s="26" t="s">
        <v>122</v>
      </c>
      <c r="H68" s="26">
        <v>3</v>
      </c>
      <c r="I68" s="26" t="s">
        <v>121</v>
      </c>
      <c r="J68" s="26" t="s">
        <v>123</v>
      </c>
      <c r="O68" s="26">
        <v>1</v>
      </c>
      <c r="P68" s="26" t="s">
        <v>215</v>
      </c>
    </row>
    <row r="69" spans="1:16" x14ac:dyDescent="0.15">
      <c r="A69" s="26">
        <v>212</v>
      </c>
      <c r="B69" t="s">
        <v>240</v>
      </c>
      <c r="C69" t="s">
        <v>241</v>
      </c>
      <c r="D69" s="26" t="s">
        <v>119</v>
      </c>
      <c r="E69" s="26" t="s">
        <v>120</v>
      </c>
      <c r="F69" s="26">
        <v>3</v>
      </c>
      <c r="G69" s="26" t="s">
        <v>121</v>
      </c>
      <c r="H69" s="26">
        <v>2</v>
      </c>
      <c r="I69" s="26" t="s">
        <v>121</v>
      </c>
      <c r="J69" s="26" t="s">
        <v>122</v>
      </c>
      <c r="K69" s="26">
        <v>2</v>
      </c>
      <c r="L69" s="26" t="s">
        <v>123</v>
      </c>
      <c r="M69" s="26">
        <v>3</v>
      </c>
      <c r="N69" s="26" t="s">
        <v>123</v>
      </c>
      <c r="O69" s="26">
        <v>1</v>
      </c>
      <c r="P69" s="26" t="s">
        <v>215</v>
      </c>
    </row>
    <row r="70" spans="1:16" x14ac:dyDescent="0.15">
      <c r="A70" s="26">
        <v>213</v>
      </c>
      <c r="B70" t="s">
        <v>242</v>
      </c>
      <c r="C70" t="s">
        <v>243</v>
      </c>
      <c r="D70" s="26" t="s">
        <v>119</v>
      </c>
      <c r="E70" s="26" t="s">
        <v>120</v>
      </c>
      <c r="F70" s="26">
        <v>3</v>
      </c>
      <c r="G70" s="26" t="s">
        <v>121</v>
      </c>
      <c r="H70" s="26">
        <v>2</v>
      </c>
      <c r="I70" s="26" t="s">
        <v>121</v>
      </c>
      <c r="J70" s="26" t="s">
        <v>122</v>
      </c>
      <c r="K70" s="26">
        <v>2</v>
      </c>
      <c r="L70" s="26" t="s">
        <v>123</v>
      </c>
      <c r="O70" s="26">
        <v>1</v>
      </c>
      <c r="P70" s="26" t="s">
        <v>215</v>
      </c>
    </row>
    <row r="71" spans="1:16" x14ac:dyDescent="0.15">
      <c r="A71" s="26">
        <v>215</v>
      </c>
      <c r="B71" t="s">
        <v>244</v>
      </c>
      <c r="C71" t="s">
        <v>245</v>
      </c>
      <c r="D71" s="26" t="s">
        <v>119</v>
      </c>
      <c r="E71" s="26" t="s">
        <v>120</v>
      </c>
      <c r="F71" s="26">
        <v>3</v>
      </c>
      <c r="G71" s="26" t="s">
        <v>121</v>
      </c>
      <c r="H71" s="26">
        <v>2</v>
      </c>
      <c r="I71" s="26" t="s">
        <v>121</v>
      </c>
      <c r="J71" s="26" t="s">
        <v>122</v>
      </c>
      <c r="K71" s="26">
        <v>2</v>
      </c>
      <c r="L71" s="26" t="s">
        <v>123</v>
      </c>
      <c r="M71" s="26">
        <v>3</v>
      </c>
      <c r="N71" s="26" t="s">
        <v>123</v>
      </c>
      <c r="O71" s="26">
        <v>1</v>
      </c>
      <c r="P71" s="26" t="s">
        <v>215</v>
      </c>
    </row>
    <row r="72" spans="1:16" x14ac:dyDescent="0.15">
      <c r="A72" s="26">
        <v>219</v>
      </c>
      <c r="B72" t="s">
        <v>246</v>
      </c>
      <c r="C72" t="s">
        <v>247</v>
      </c>
      <c r="D72" s="26" t="s">
        <v>119</v>
      </c>
      <c r="E72" s="26" t="s">
        <v>120</v>
      </c>
      <c r="F72" s="26">
        <v>3</v>
      </c>
      <c r="G72" s="26" t="s">
        <v>121</v>
      </c>
      <c r="H72" s="26">
        <v>2</v>
      </c>
      <c r="I72" s="26" t="s">
        <v>121</v>
      </c>
      <c r="J72" s="26" t="s">
        <v>122</v>
      </c>
      <c r="K72" s="26">
        <v>2</v>
      </c>
      <c r="L72" s="26" t="s">
        <v>123</v>
      </c>
      <c r="M72" s="26">
        <v>3</v>
      </c>
      <c r="N72" s="26" t="s">
        <v>123</v>
      </c>
      <c r="O72" s="26">
        <v>1</v>
      </c>
      <c r="P72" s="26" t="s">
        <v>215</v>
      </c>
    </row>
    <row r="73" spans="1:16" x14ac:dyDescent="0.15">
      <c r="A73" s="26">
        <v>216</v>
      </c>
      <c r="B73" t="s">
        <v>248</v>
      </c>
      <c r="C73" t="s">
        <v>249</v>
      </c>
      <c r="D73" s="26" t="s">
        <v>119</v>
      </c>
      <c r="E73" s="26" t="s">
        <v>120</v>
      </c>
      <c r="F73" s="26">
        <v>4</v>
      </c>
      <c r="G73" s="26" t="s">
        <v>122</v>
      </c>
      <c r="H73" s="26">
        <v>2</v>
      </c>
      <c r="I73" s="26" t="s">
        <v>121</v>
      </c>
      <c r="J73" s="26" t="s">
        <v>123</v>
      </c>
      <c r="K73" s="26">
        <v>4</v>
      </c>
      <c r="L73" s="26" t="s">
        <v>121</v>
      </c>
      <c r="O73" s="26">
        <v>1</v>
      </c>
      <c r="P73" s="26" t="s">
        <v>215</v>
      </c>
    </row>
    <row r="74" spans="1:16" x14ac:dyDescent="0.15">
      <c r="A74" s="26">
        <v>217</v>
      </c>
      <c r="B74" t="s">
        <v>250</v>
      </c>
      <c r="C74" t="s">
        <v>251</v>
      </c>
      <c r="D74" s="26" t="s">
        <v>119</v>
      </c>
      <c r="E74" s="26" t="s">
        <v>120</v>
      </c>
      <c r="F74" s="26">
        <v>4</v>
      </c>
      <c r="G74" s="26" t="s">
        <v>122</v>
      </c>
      <c r="H74" s="26">
        <v>2</v>
      </c>
      <c r="I74" s="26" t="s">
        <v>121</v>
      </c>
      <c r="J74" s="26" t="s">
        <v>123</v>
      </c>
      <c r="K74" s="26">
        <v>4</v>
      </c>
      <c r="L74" s="26" t="s">
        <v>121</v>
      </c>
      <c r="O74" s="26">
        <v>1</v>
      </c>
      <c r="P74" s="26" t="s">
        <v>215</v>
      </c>
    </row>
    <row r="75" spans="1:16" x14ac:dyDescent="0.15">
      <c r="A75" s="26">
        <v>301</v>
      </c>
      <c r="B75" t="s">
        <v>252</v>
      </c>
      <c r="C75" t="s">
        <v>253</v>
      </c>
      <c r="D75" s="26" t="s">
        <v>119</v>
      </c>
      <c r="E75" s="26" t="s">
        <v>120</v>
      </c>
      <c r="F75" s="26">
        <v>4</v>
      </c>
      <c r="G75" s="26" t="s">
        <v>123</v>
      </c>
      <c r="H75" s="26">
        <v>3</v>
      </c>
      <c r="I75" s="26" t="s">
        <v>121</v>
      </c>
      <c r="J75" s="26" t="s">
        <v>122</v>
      </c>
      <c r="K75" s="26">
        <v>3</v>
      </c>
      <c r="L75" s="26" t="s">
        <v>123</v>
      </c>
      <c r="M75" s="26">
        <v>2</v>
      </c>
      <c r="N75" s="26" t="s">
        <v>123</v>
      </c>
      <c r="O75" s="26">
        <v>4</v>
      </c>
      <c r="P75" s="26" t="s">
        <v>123</v>
      </c>
    </row>
    <row r="76" spans="1:16" x14ac:dyDescent="0.15">
      <c r="A76" s="26">
        <v>302</v>
      </c>
      <c r="B76" t="s">
        <v>254</v>
      </c>
      <c r="C76" t="s">
        <v>255</v>
      </c>
      <c r="D76" s="26" t="s">
        <v>119</v>
      </c>
      <c r="E76" s="26" t="s">
        <v>120</v>
      </c>
      <c r="F76" s="26">
        <v>4</v>
      </c>
      <c r="G76" s="26" t="s">
        <v>123</v>
      </c>
      <c r="H76" s="26">
        <v>3</v>
      </c>
      <c r="I76" s="26" t="s">
        <v>121</v>
      </c>
      <c r="J76" s="26" t="s">
        <v>122</v>
      </c>
      <c r="K76" s="26">
        <v>3</v>
      </c>
      <c r="L76" s="26" t="s">
        <v>123</v>
      </c>
      <c r="M76" s="26">
        <v>2</v>
      </c>
      <c r="N76" s="26" t="s">
        <v>123</v>
      </c>
      <c r="O76" s="26">
        <v>4</v>
      </c>
      <c r="P76" s="26" t="s">
        <v>123</v>
      </c>
    </row>
    <row r="77" spans="1:16" x14ac:dyDescent="0.15">
      <c r="A77" s="26">
        <v>303</v>
      </c>
      <c r="B77" t="s">
        <v>256</v>
      </c>
      <c r="C77" t="s">
        <v>257</v>
      </c>
      <c r="D77" s="26" t="s">
        <v>119</v>
      </c>
      <c r="E77" s="26" t="s">
        <v>120</v>
      </c>
      <c r="F77" s="26">
        <v>4</v>
      </c>
      <c r="G77" s="26" t="s">
        <v>123</v>
      </c>
      <c r="H77" s="26">
        <v>3</v>
      </c>
      <c r="I77" s="26" t="s">
        <v>121</v>
      </c>
      <c r="J77" s="26" t="s">
        <v>122</v>
      </c>
      <c r="K77" s="26">
        <v>3</v>
      </c>
      <c r="L77" s="26" t="s">
        <v>123</v>
      </c>
      <c r="M77" s="26">
        <v>2</v>
      </c>
      <c r="N77" s="26" t="s">
        <v>123</v>
      </c>
      <c r="O77" s="26">
        <v>4</v>
      </c>
      <c r="P77" s="26" t="s">
        <v>123</v>
      </c>
    </row>
    <row r="78" spans="1:16" x14ac:dyDescent="0.15">
      <c r="A78" s="26">
        <v>304</v>
      </c>
      <c r="B78" t="s">
        <v>258</v>
      </c>
      <c r="C78" t="s">
        <v>259</v>
      </c>
      <c r="D78" s="26" t="s">
        <v>119</v>
      </c>
      <c r="E78" s="26" t="s">
        <v>120</v>
      </c>
      <c r="F78" s="26">
        <v>4</v>
      </c>
      <c r="G78" s="26" t="s">
        <v>123</v>
      </c>
      <c r="H78" s="26">
        <v>3</v>
      </c>
      <c r="I78" s="26" t="s">
        <v>121</v>
      </c>
      <c r="J78" s="26" t="s">
        <v>122</v>
      </c>
      <c r="K78" s="26">
        <v>3</v>
      </c>
      <c r="L78" s="26" t="s">
        <v>123</v>
      </c>
      <c r="O78" s="26">
        <v>4</v>
      </c>
      <c r="P78" s="26" t="s">
        <v>123</v>
      </c>
    </row>
    <row r="79" spans="1:16" x14ac:dyDescent="0.15">
      <c r="A79" s="26">
        <v>305</v>
      </c>
      <c r="B79" t="s">
        <v>260</v>
      </c>
      <c r="C79" t="s">
        <v>261</v>
      </c>
      <c r="D79" s="26" t="s">
        <v>119</v>
      </c>
      <c r="E79" s="26" t="s">
        <v>120</v>
      </c>
      <c r="F79" s="26">
        <v>4</v>
      </c>
      <c r="G79" s="26" t="s">
        <v>123</v>
      </c>
      <c r="H79" s="26">
        <v>3</v>
      </c>
      <c r="I79" s="26" t="s">
        <v>121</v>
      </c>
      <c r="J79" s="26" t="s">
        <v>122</v>
      </c>
      <c r="K79" s="26">
        <v>3</v>
      </c>
      <c r="L79" s="26" t="s">
        <v>123</v>
      </c>
      <c r="M79" s="26">
        <v>2</v>
      </c>
      <c r="N79" s="26" t="s">
        <v>123</v>
      </c>
      <c r="O79" s="26">
        <v>4</v>
      </c>
      <c r="P79" s="26" t="s">
        <v>123</v>
      </c>
    </row>
    <row r="80" spans="1:16" x14ac:dyDescent="0.15">
      <c r="A80" s="26">
        <v>306</v>
      </c>
      <c r="B80" t="s">
        <v>262</v>
      </c>
      <c r="C80" t="s">
        <v>263</v>
      </c>
      <c r="D80" s="26" t="s">
        <v>119</v>
      </c>
      <c r="E80" s="26" t="s">
        <v>120</v>
      </c>
      <c r="F80" s="26">
        <v>4</v>
      </c>
      <c r="G80" s="26" t="s">
        <v>123</v>
      </c>
      <c r="H80" s="26">
        <v>3</v>
      </c>
      <c r="I80" s="26" t="s">
        <v>121</v>
      </c>
      <c r="J80" s="26" t="s">
        <v>122</v>
      </c>
      <c r="K80" s="26">
        <v>3</v>
      </c>
      <c r="L80" s="26" t="s">
        <v>123</v>
      </c>
      <c r="M80" s="26">
        <v>2</v>
      </c>
      <c r="N80" s="26" t="s">
        <v>123</v>
      </c>
      <c r="O80" s="26">
        <v>4</v>
      </c>
      <c r="P80" s="26" t="s">
        <v>123</v>
      </c>
    </row>
    <row r="81" spans="1:16" x14ac:dyDescent="0.15">
      <c r="A81" s="26">
        <v>307</v>
      </c>
      <c r="B81" t="s">
        <v>264</v>
      </c>
      <c r="C81" t="s">
        <v>265</v>
      </c>
      <c r="D81" s="26" t="s">
        <v>119</v>
      </c>
      <c r="E81" s="26" t="s">
        <v>120</v>
      </c>
      <c r="F81" s="26">
        <v>4</v>
      </c>
      <c r="G81" s="26" t="s">
        <v>123</v>
      </c>
      <c r="H81" s="26">
        <v>3</v>
      </c>
      <c r="I81" s="26" t="s">
        <v>121</v>
      </c>
      <c r="J81" s="26" t="s">
        <v>122</v>
      </c>
      <c r="K81" s="26">
        <v>3</v>
      </c>
      <c r="L81" s="26" t="s">
        <v>123</v>
      </c>
      <c r="M81" s="26">
        <v>2</v>
      </c>
      <c r="N81" s="26" t="s">
        <v>123</v>
      </c>
      <c r="O81" s="26">
        <v>4</v>
      </c>
      <c r="P81" s="26" t="s">
        <v>123</v>
      </c>
    </row>
    <row r="82" spans="1:16" x14ac:dyDescent="0.15">
      <c r="A82" s="26">
        <v>308</v>
      </c>
      <c r="B82" t="s">
        <v>266</v>
      </c>
      <c r="C82" t="s">
        <v>267</v>
      </c>
      <c r="D82" s="26" t="s">
        <v>119</v>
      </c>
      <c r="E82" s="26" t="s">
        <v>120</v>
      </c>
      <c r="F82" s="26">
        <v>4</v>
      </c>
      <c r="G82" s="26" t="s">
        <v>123</v>
      </c>
      <c r="H82" s="26">
        <v>3</v>
      </c>
      <c r="I82" s="26" t="s">
        <v>121</v>
      </c>
      <c r="J82" s="26" t="s">
        <v>122</v>
      </c>
      <c r="K82" s="26">
        <v>3</v>
      </c>
      <c r="L82" s="26" t="s">
        <v>123</v>
      </c>
      <c r="M82" s="26">
        <v>2</v>
      </c>
      <c r="N82" s="26" t="s">
        <v>123</v>
      </c>
      <c r="O82" s="26">
        <v>4</v>
      </c>
      <c r="P82" s="26" t="s">
        <v>123</v>
      </c>
    </row>
    <row r="83" spans="1:16" x14ac:dyDescent="0.15">
      <c r="A83" s="26">
        <v>309</v>
      </c>
      <c r="B83" t="s">
        <v>268</v>
      </c>
      <c r="C83" t="s">
        <v>269</v>
      </c>
      <c r="D83" s="26" t="s">
        <v>119</v>
      </c>
      <c r="E83" s="26" t="s">
        <v>120</v>
      </c>
      <c r="F83" s="26">
        <v>4</v>
      </c>
      <c r="G83" s="26" t="s">
        <v>123</v>
      </c>
      <c r="H83" s="26">
        <v>3</v>
      </c>
      <c r="I83" s="26" t="s">
        <v>121</v>
      </c>
      <c r="J83" s="26" t="s">
        <v>122</v>
      </c>
      <c r="K83" s="26">
        <v>3</v>
      </c>
      <c r="L83" s="26" t="s">
        <v>123</v>
      </c>
      <c r="M83" s="26">
        <v>2</v>
      </c>
      <c r="N83" s="26" t="s">
        <v>123</v>
      </c>
      <c r="O83" s="26">
        <v>4</v>
      </c>
      <c r="P83" s="26" t="s">
        <v>123</v>
      </c>
    </row>
    <row r="84" spans="1:16" x14ac:dyDescent="0.15">
      <c r="A84" s="26">
        <v>310</v>
      </c>
      <c r="B84" t="s">
        <v>270</v>
      </c>
      <c r="C84" t="s">
        <v>495</v>
      </c>
      <c r="D84" s="26" t="s">
        <v>119</v>
      </c>
      <c r="E84" s="26" t="s">
        <v>120</v>
      </c>
      <c r="F84" s="26">
        <v>4</v>
      </c>
      <c r="G84" s="26" t="s">
        <v>123</v>
      </c>
      <c r="H84" s="26">
        <v>3</v>
      </c>
      <c r="I84" s="26" t="s">
        <v>121</v>
      </c>
      <c r="J84" s="26" t="s">
        <v>122</v>
      </c>
      <c r="K84" s="26">
        <v>3</v>
      </c>
      <c r="L84" s="26" t="s">
        <v>123</v>
      </c>
      <c r="M84" s="26">
        <v>2</v>
      </c>
      <c r="N84" s="26" t="s">
        <v>123</v>
      </c>
      <c r="O84" s="26">
        <v>4</v>
      </c>
      <c r="P84" s="26" t="s">
        <v>123</v>
      </c>
    </row>
    <row r="85" spans="1:16" x14ac:dyDescent="0.15">
      <c r="A85" s="26">
        <v>311</v>
      </c>
      <c r="B85" t="s">
        <v>271</v>
      </c>
      <c r="C85" t="s">
        <v>533</v>
      </c>
      <c r="D85" s="26" t="s">
        <v>119</v>
      </c>
      <c r="E85" s="26" t="s">
        <v>120</v>
      </c>
      <c r="F85" s="26">
        <v>4</v>
      </c>
      <c r="G85" s="26" t="s">
        <v>123</v>
      </c>
      <c r="H85" s="26">
        <v>3</v>
      </c>
      <c r="I85" s="26" t="s">
        <v>121</v>
      </c>
      <c r="J85" s="26" t="s">
        <v>122</v>
      </c>
      <c r="K85" s="26">
        <v>3</v>
      </c>
      <c r="L85" s="26" t="s">
        <v>123</v>
      </c>
      <c r="M85" s="26">
        <v>2</v>
      </c>
      <c r="N85" s="26" t="s">
        <v>123</v>
      </c>
      <c r="O85" s="26">
        <v>4</v>
      </c>
      <c r="P85" s="26" t="s">
        <v>123</v>
      </c>
    </row>
    <row r="86" spans="1:16" x14ac:dyDescent="0.15">
      <c r="A86" s="26">
        <v>312</v>
      </c>
      <c r="B86" t="s">
        <v>272</v>
      </c>
      <c r="C86" t="s">
        <v>273</v>
      </c>
      <c r="D86" s="26" t="s">
        <v>119</v>
      </c>
      <c r="E86" s="26" t="s">
        <v>120</v>
      </c>
      <c r="F86" s="26">
        <v>4</v>
      </c>
      <c r="G86" s="26" t="s">
        <v>123</v>
      </c>
      <c r="H86" s="26">
        <v>3</v>
      </c>
      <c r="I86" s="26" t="s">
        <v>121</v>
      </c>
      <c r="J86" s="26" t="s">
        <v>122</v>
      </c>
      <c r="K86" s="26">
        <v>3</v>
      </c>
      <c r="L86" s="26" t="s">
        <v>123</v>
      </c>
      <c r="M86" s="26">
        <v>2</v>
      </c>
      <c r="N86" s="26" t="s">
        <v>123</v>
      </c>
      <c r="O86" s="26">
        <v>4</v>
      </c>
      <c r="P86" s="26" t="s">
        <v>123</v>
      </c>
    </row>
    <row r="87" spans="1:16" x14ac:dyDescent="0.15">
      <c r="A87" s="26">
        <v>313</v>
      </c>
      <c r="B87" t="s">
        <v>274</v>
      </c>
      <c r="C87" t="s">
        <v>275</v>
      </c>
      <c r="D87" s="26" t="s">
        <v>119</v>
      </c>
      <c r="E87" s="26" t="s">
        <v>120</v>
      </c>
      <c r="F87" s="26">
        <v>4</v>
      </c>
      <c r="G87" s="26" t="s">
        <v>123</v>
      </c>
      <c r="H87" s="26">
        <v>3</v>
      </c>
      <c r="I87" s="26" t="s">
        <v>121</v>
      </c>
      <c r="J87" s="26" t="s">
        <v>122</v>
      </c>
      <c r="K87" s="26">
        <v>3</v>
      </c>
      <c r="L87" s="26" t="s">
        <v>123</v>
      </c>
      <c r="M87" s="26">
        <v>2</v>
      </c>
      <c r="N87" s="26" t="s">
        <v>123</v>
      </c>
      <c r="O87" s="26">
        <v>4</v>
      </c>
      <c r="P87" s="26" t="s">
        <v>123</v>
      </c>
    </row>
    <row r="88" spans="1:16" x14ac:dyDescent="0.15">
      <c r="A88" s="26">
        <v>401</v>
      </c>
      <c r="B88" t="s">
        <v>276</v>
      </c>
      <c r="C88" t="s">
        <v>277</v>
      </c>
      <c r="D88" s="26" t="s">
        <v>119</v>
      </c>
      <c r="E88" s="26" t="s">
        <v>120</v>
      </c>
      <c r="F88" s="26">
        <v>4</v>
      </c>
      <c r="G88" s="26" t="s">
        <v>123</v>
      </c>
      <c r="H88" s="26">
        <v>2</v>
      </c>
      <c r="I88" s="26" t="s">
        <v>121</v>
      </c>
      <c r="J88" s="26" t="s">
        <v>122</v>
      </c>
      <c r="K88" s="26">
        <v>3</v>
      </c>
      <c r="L88" s="26" t="s">
        <v>123</v>
      </c>
      <c r="M88" s="26">
        <v>2</v>
      </c>
      <c r="N88" s="26" t="s">
        <v>123</v>
      </c>
      <c r="O88" s="26">
        <v>4</v>
      </c>
      <c r="P88" s="26" t="s">
        <v>120</v>
      </c>
    </row>
    <row r="89" spans="1:16" x14ac:dyDescent="0.15">
      <c r="A89" s="26">
        <v>402</v>
      </c>
      <c r="B89" t="s">
        <v>278</v>
      </c>
      <c r="C89" t="s">
        <v>279</v>
      </c>
      <c r="D89" s="26" t="s">
        <v>119</v>
      </c>
      <c r="E89" s="26" t="s">
        <v>120</v>
      </c>
      <c r="F89" s="26">
        <v>4</v>
      </c>
      <c r="G89" s="26" t="s">
        <v>123</v>
      </c>
      <c r="H89" s="26">
        <v>2</v>
      </c>
      <c r="I89" s="26" t="s">
        <v>121</v>
      </c>
      <c r="J89" s="26" t="s">
        <v>122</v>
      </c>
      <c r="K89" s="26">
        <v>3</v>
      </c>
      <c r="L89" s="26" t="s">
        <v>123</v>
      </c>
      <c r="M89" s="26">
        <v>2</v>
      </c>
      <c r="N89" s="26" t="s">
        <v>123</v>
      </c>
      <c r="O89" s="26">
        <v>4</v>
      </c>
      <c r="P89" s="26" t="s">
        <v>120</v>
      </c>
    </row>
    <row r="90" spans="1:16" x14ac:dyDescent="0.15">
      <c r="A90" s="26">
        <v>403</v>
      </c>
      <c r="B90" t="s">
        <v>280</v>
      </c>
      <c r="C90" t="s">
        <v>281</v>
      </c>
      <c r="D90" s="26" t="s">
        <v>119</v>
      </c>
      <c r="E90" s="26" t="s">
        <v>120</v>
      </c>
      <c r="F90" s="26">
        <v>4</v>
      </c>
      <c r="G90" s="26" t="s">
        <v>123</v>
      </c>
      <c r="H90" s="26">
        <v>2</v>
      </c>
      <c r="I90" s="26" t="s">
        <v>121</v>
      </c>
      <c r="J90" s="26" t="s">
        <v>122</v>
      </c>
      <c r="K90" s="26">
        <v>3</v>
      </c>
      <c r="L90" s="26" t="s">
        <v>123</v>
      </c>
      <c r="M90" s="26">
        <v>2</v>
      </c>
      <c r="N90" s="26" t="s">
        <v>123</v>
      </c>
      <c r="O90" s="26">
        <v>4</v>
      </c>
      <c r="P90" s="26" t="s">
        <v>120</v>
      </c>
    </row>
    <row r="91" spans="1:16" x14ac:dyDescent="0.15">
      <c r="A91" s="26">
        <v>404</v>
      </c>
      <c r="B91" t="s">
        <v>282</v>
      </c>
      <c r="C91" t="s">
        <v>474</v>
      </c>
      <c r="D91" s="26" t="s">
        <v>119</v>
      </c>
      <c r="E91" s="26" t="s">
        <v>120</v>
      </c>
      <c r="F91" s="26">
        <v>4</v>
      </c>
      <c r="G91" s="26" t="s">
        <v>123</v>
      </c>
      <c r="H91" s="26">
        <v>2</v>
      </c>
      <c r="I91" s="26" t="s">
        <v>121</v>
      </c>
      <c r="J91" s="26" t="s">
        <v>122</v>
      </c>
      <c r="K91" s="26">
        <v>3</v>
      </c>
      <c r="L91" s="26" t="s">
        <v>123</v>
      </c>
      <c r="M91" s="26">
        <v>2</v>
      </c>
      <c r="N91" s="26" t="s">
        <v>123</v>
      </c>
      <c r="O91" s="26">
        <v>4</v>
      </c>
      <c r="P91" s="26" t="s">
        <v>120</v>
      </c>
    </row>
    <row r="92" spans="1:16" x14ac:dyDescent="0.15">
      <c r="A92" s="26">
        <v>405</v>
      </c>
      <c r="B92" t="s">
        <v>283</v>
      </c>
      <c r="C92" t="s">
        <v>475</v>
      </c>
      <c r="D92" s="26" t="s">
        <v>119</v>
      </c>
      <c r="E92" s="26" t="s">
        <v>120</v>
      </c>
      <c r="F92" s="26">
        <v>4</v>
      </c>
      <c r="G92" s="26" t="s">
        <v>123</v>
      </c>
      <c r="H92" s="26">
        <v>2</v>
      </c>
      <c r="I92" s="26" t="s">
        <v>121</v>
      </c>
      <c r="J92" s="26" t="s">
        <v>122</v>
      </c>
      <c r="K92" s="26">
        <v>3</v>
      </c>
      <c r="L92" s="26" t="s">
        <v>123</v>
      </c>
      <c r="O92" s="26">
        <v>4</v>
      </c>
      <c r="P92" s="26" t="s">
        <v>120</v>
      </c>
    </row>
    <row r="93" spans="1:16" x14ac:dyDescent="0.15">
      <c r="A93" s="26">
        <v>406</v>
      </c>
      <c r="B93" t="s">
        <v>284</v>
      </c>
      <c r="C93" t="s">
        <v>476</v>
      </c>
      <c r="D93" s="26" t="s">
        <v>119</v>
      </c>
      <c r="E93" s="26" t="s">
        <v>120</v>
      </c>
      <c r="F93" s="26">
        <v>4</v>
      </c>
      <c r="G93" s="26" t="s">
        <v>123</v>
      </c>
      <c r="H93" s="26">
        <v>2</v>
      </c>
      <c r="I93" s="26" t="s">
        <v>121</v>
      </c>
      <c r="J93" s="26" t="s">
        <v>122</v>
      </c>
      <c r="K93" s="26">
        <v>3</v>
      </c>
      <c r="L93" s="26" t="s">
        <v>123</v>
      </c>
      <c r="M93" s="26">
        <v>2</v>
      </c>
      <c r="N93" s="26" t="s">
        <v>123</v>
      </c>
      <c r="O93" s="26">
        <v>4</v>
      </c>
      <c r="P93" s="26" t="s">
        <v>120</v>
      </c>
    </row>
    <row r="94" spans="1:16" x14ac:dyDescent="0.15">
      <c r="A94" s="26">
        <v>407</v>
      </c>
      <c r="B94" t="s">
        <v>285</v>
      </c>
      <c r="C94" t="s">
        <v>477</v>
      </c>
      <c r="D94" s="26" t="s">
        <v>119</v>
      </c>
      <c r="E94" s="26" t="s">
        <v>120</v>
      </c>
      <c r="F94" s="26">
        <v>4</v>
      </c>
      <c r="G94" s="26" t="s">
        <v>123</v>
      </c>
      <c r="H94" s="26">
        <v>2</v>
      </c>
      <c r="I94" s="26" t="s">
        <v>121</v>
      </c>
      <c r="J94" s="26" t="s">
        <v>122</v>
      </c>
      <c r="K94" s="26">
        <v>3</v>
      </c>
      <c r="L94" s="26" t="s">
        <v>123</v>
      </c>
      <c r="O94" s="26">
        <v>4</v>
      </c>
      <c r="P94" s="26" t="s">
        <v>120</v>
      </c>
    </row>
    <row r="95" spans="1:16" x14ac:dyDescent="0.15">
      <c r="A95" s="26">
        <v>408</v>
      </c>
      <c r="B95" t="s">
        <v>286</v>
      </c>
      <c r="C95" t="s">
        <v>478</v>
      </c>
      <c r="D95" s="26" t="s">
        <v>119</v>
      </c>
      <c r="E95" s="26" t="s">
        <v>120</v>
      </c>
      <c r="F95" s="26">
        <v>4</v>
      </c>
      <c r="G95" s="26" t="s">
        <v>123</v>
      </c>
      <c r="H95" s="26">
        <v>2</v>
      </c>
      <c r="I95" s="26" t="s">
        <v>121</v>
      </c>
      <c r="J95" s="26" t="s">
        <v>122</v>
      </c>
      <c r="K95" s="26">
        <v>3</v>
      </c>
      <c r="L95" s="26" t="s">
        <v>123</v>
      </c>
      <c r="O95" s="26">
        <v>4</v>
      </c>
      <c r="P95" s="26" t="s">
        <v>120</v>
      </c>
    </row>
    <row r="96" spans="1:16" x14ac:dyDescent="0.15">
      <c r="A96" s="26">
        <v>409</v>
      </c>
      <c r="B96" t="s">
        <v>287</v>
      </c>
      <c r="C96" t="s">
        <v>479</v>
      </c>
      <c r="D96" s="26" t="s">
        <v>119</v>
      </c>
      <c r="E96" s="26" t="s">
        <v>120</v>
      </c>
      <c r="F96" s="26">
        <v>4</v>
      </c>
      <c r="G96" s="26" t="s">
        <v>123</v>
      </c>
      <c r="H96" s="26">
        <v>2</v>
      </c>
      <c r="I96" s="26" t="s">
        <v>121</v>
      </c>
      <c r="J96" s="26" t="s">
        <v>122</v>
      </c>
      <c r="K96" s="26">
        <v>3</v>
      </c>
      <c r="L96" s="26" t="s">
        <v>123</v>
      </c>
      <c r="O96" s="26">
        <v>4</v>
      </c>
      <c r="P96" s="26" t="s">
        <v>120</v>
      </c>
    </row>
    <row r="97" spans="1:16" x14ac:dyDescent="0.15">
      <c r="A97" s="26">
        <v>410</v>
      </c>
      <c r="B97" t="s">
        <v>288</v>
      </c>
      <c r="C97" t="s">
        <v>480</v>
      </c>
      <c r="D97" s="26" t="s">
        <v>119</v>
      </c>
      <c r="E97" s="26" t="s">
        <v>120</v>
      </c>
      <c r="F97" s="26">
        <v>4</v>
      </c>
      <c r="G97" s="26" t="s">
        <v>123</v>
      </c>
      <c r="H97" s="26">
        <v>2</v>
      </c>
      <c r="I97" s="26" t="s">
        <v>121</v>
      </c>
      <c r="J97" s="26" t="s">
        <v>122</v>
      </c>
      <c r="K97" s="26">
        <v>3</v>
      </c>
      <c r="L97" s="26" t="s">
        <v>123</v>
      </c>
      <c r="M97" s="26">
        <v>2</v>
      </c>
      <c r="N97" s="26" t="s">
        <v>123</v>
      </c>
      <c r="O97" s="26">
        <v>4</v>
      </c>
      <c r="P97" s="26" t="s">
        <v>120</v>
      </c>
    </row>
    <row r="98" spans="1:16" x14ac:dyDescent="0.15">
      <c r="A98" s="26">
        <v>411</v>
      </c>
      <c r="B98" t="s">
        <v>289</v>
      </c>
      <c r="C98" t="s">
        <v>481</v>
      </c>
      <c r="D98" s="26" t="s">
        <v>119</v>
      </c>
      <c r="E98" s="26" t="s">
        <v>120</v>
      </c>
      <c r="F98" s="26">
        <v>4</v>
      </c>
      <c r="G98" s="26" t="s">
        <v>123</v>
      </c>
      <c r="H98" s="26">
        <v>2</v>
      </c>
      <c r="I98" s="26" t="s">
        <v>121</v>
      </c>
      <c r="J98" s="26" t="s">
        <v>122</v>
      </c>
      <c r="K98" s="26">
        <v>3</v>
      </c>
      <c r="L98" s="26" t="s">
        <v>123</v>
      </c>
      <c r="M98" s="26">
        <v>2</v>
      </c>
      <c r="N98" s="26" t="s">
        <v>123</v>
      </c>
      <c r="O98" s="26">
        <v>4</v>
      </c>
      <c r="P98" s="26" t="s">
        <v>120</v>
      </c>
    </row>
    <row r="99" spans="1:16" x14ac:dyDescent="0.15">
      <c r="A99" s="26">
        <v>412</v>
      </c>
      <c r="B99" t="s">
        <v>290</v>
      </c>
      <c r="C99" t="s">
        <v>482</v>
      </c>
      <c r="D99" s="26" t="s">
        <v>123</v>
      </c>
      <c r="E99" s="26" t="s">
        <v>121</v>
      </c>
      <c r="F99" s="26">
        <v>2</v>
      </c>
      <c r="G99" s="26" t="s">
        <v>119</v>
      </c>
      <c r="H99" s="26">
        <v>4</v>
      </c>
      <c r="I99" s="26" t="s">
        <v>120</v>
      </c>
      <c r="J99" s="26" t="s">
        <v>122</v>
      </c>
      <c r="K99" s="26">
        <v>3</v>
      </c>
      <c r="L99" s="26" t="s">
        <v>120</v>
      </c>
      <c r="M99" s="26">
        <v>3</v>
      </c>
      <c r="N99" s="26" t="s">
        <v>119</v>
      </c>
      <c r="O99" s="26">
        <v>4</v>
      </c>
      <c r="P99" s="26" t="s">
        <v>120</v>
      </c>
    </row>
    <row r="100" spans="1:16" x14ac:dyDescent="0.15">
      <c r="A100" s="26">
        <v>413</v>
      </c>
      <c r="B100" t="s">
        <v>291</v>
      </c>
      <c r="C100" t="s">
        <v>483</v>
      </c>
      <c r="D100" s="26" t="s">
        <v>123</v>
      </c>
      <c r="E100" s="26" t="s">
        <v>121</v>
      </c>
      <c r="F100" s="26">
        <v>2</v>
      </c>
      <c r="G100" s="26" t="s">
        <v>119</v>
      </c>
      <c r="H100" s="26">
        <v>4</v>
      </c>
      <c r="I100" s="26" t="s">
        <v>120</v>
      </c>
      <c r="J100" s="26" t="s">
        <v>122</v>
      </c>
      <c r="K100" s="26">
        <v>3</v>
      </c>
      <c r="L100" s="26" t="s">
        <v>120</v>
      </c>
      <c r="M100" s="26">
        <v>3</v>
      </c>
      <c r="N100" s="26" t="s">
        <v>119</v>
      </c>
      <c r="O100" s="26">
        <v>4</v>
      </c>
      <c r="P100" s="26" t="s">
        <v>120</v>
      </c>
    </row>
    <row r="101" spans="1:16" x14ac:dyDescent="0.15">
      <c r="A101" s="26">
        <v>414</v>
      </c>
      <c r="B101" t="s">
        <v>292</v>
      </c>
      <c r="C101" t="s">
        <v>484</v>
      </c>
      <c r="D101" s="26" t="s">
        <v>123</v>
      </c>
      <c r="E101" s="26" t="s">
        <v>121</v>
      </c>
      <c r="F101" s="26">
        <v>2</v>
      </c>
      <c r="G101" s="26" t="s">
        <v>119</v>
      </c>
      <c r="H101" s="26">
        <v>4</v>
      </c>
      <c r="I101" s="26" t="s">
        <v>120</v>
      </c>
      <c r="J101" s="26" t="s">
        <v>122</v>
      </c>
      <c r="K101" s="26">
        <v>3</v>
      </c>
      <c r="L101" s="26" t="s">
        <v>120</v>
      </c>
      <c r="M101" s="26">
        <v>3</v>
      </c>
      <c r="N101" s="26" t="s">
        <v>119</v>
      </c>
      <c r="O101" s="26">
        <v>4</v>
      </c>
      <c r="P101" s="26" t="s">
        <v>120</v>
      </c>
    </row>
    <row r="102" spans="1:16" x14ac:dyDescent="0.15">
      <c r="A102" s="26">
        <v>415</v>
      </c>
      <c r="B102" t="s">
        <v>293</v>
      </c>
      <c r="C102" t="s">
        <v>485</v>
      </c>
      <c r="D102" s="26" t="s">
        <v>123</v>
      </c>
      <c r="E102" s="26" t="s">
        <v>121</v>
      </c>
      <c r="F102" s="26">
        <v>2</v>
      </c>
      <c r="G102" s="26" t="s">
        <v>119</v>
      </c>
      <c r="H102" s="26">
        <v>4</v>
      </c>
      <c r="I102" s="26" t="s">
        <v>120</v>
      </c>
      <c r="J102" s="26" t="s">
        <v>122</v>
      </c>
      <c r="K102" s="26">
        <v>3</v>
      </c>
      <c r="L102" s="26" t="s">
        <v>120</v>
      </c>
      <c r="M102" s="26">
        <v>3</v>
      </c>
      <c r="N102" s="26" t="s">
        <v>119</v>
      </c>
      <c r="O102" s="26">
        <v>4</v>
      </c>
      <c r="P102" s="26" t="s">
        <v>120</v>
      </c>
    </row>
    <row r="103" spans="1:16" x14ac:dyDescent="0.15">
      <c r="A103" s="26">
        <v>416</v>
      </c>
      <c r="B103" t="s">
        <v>294</v>
      </c>
      <c r="C103" t="s">
        <v>486</v>
      </c>
      <c r="D103" s="26" t="s">
        <v>123</v>
      </c>
      <c r="E103" s="26" t="s">
        <v>121</v>
      </c>
      <c r="F103" s="26">
        <v>2</v>
      </c>
      <c r="G103" s="26" t="s">
        <v>119</v>
      </c>
      <c r="H103" s="26">
        <v>4</v>
      </c>
      <c r="I103" s="26" t="s">
        <v>120</v>
      </c>
      <c r="J103" s="26" t="s">
        <v>122</v>
      </c>
      <c r="K103" s="26">
        <v>3</v>
      </c>
      <c r="L103" s="26" t="s">
        <v>120</v>
      </c>
      <c r="M103" s="26">
        <v>3</v>
      </c>
      <c r="N103" s="26" t="s">
        <v>119</v>
      </c>
      <c r="O103" s="26">
        <v>4</v>
      </c>
      <c r="P103" s="26" t="s">
        <v>120</v>
      </c>
    </row>
    <row r="104" spans="1:16" x14ac:dyDescent="0.15">
      <c r="A104" s="26">
        <v>417</v>
      </c>
      <c r="B104" t="s">
        <v>295</v>
      </c>
      <c r="C104" t="s">
        <v>487</v>
      </c>
      <c r="D104" s="26" t="s">
        <v>123</v>
      </c>
      <c r="E104" s="26" t="s">
        <v>121</v>
      </c>
      <c r="F104" s="26">
        <v>2</v>
      </c>
      <c r="G104" s="26" t="s">
        <v>119</v>
      </c>
      <c r="H104" s="26">
        <v>4</v>
      </c>
      <c r="I104" s="26" t="s">
        <v>120</v>
      </c>
      <c r="J104" s="26" t="s">
        <v>122</v>
      </c>
      <c r="K104" s="26">
        <v>3</v>
      </c>
      <c r="L104" s="26" t="s">
        <v>120</v>
      </c>
      <c r="M104" s="26">
        <v>3</v>
      </c>
      <c r="N104" s="26" t="s">
        <v>119</v>
      </c>
      <c r="O104" s="26">
        <v>4</v>
      </c>
      <c r="P104" s="26" t="s">
        <v>120</v>
      </c>
    </row>
    <row r="105" spans="1:16" x14ac:dyDescent="0.15">
      <c r="A105" s="26">
        <v>418</v>
      </c>
      <c r="B105" t="s">
        <v>296</v>
      </c>
      <c r="C105" t="s">
        <v>488</v>
      </c>
      <c r="D105" s="26" t="s">
        <v>123</v>
      </c>
      <c r="E105" s="26" t="s">
        <v>121</v>
      </c>
      <c r="F105" s="26">
        <v>2</v>
      </c>
      <c r="G105" s="26" t="s">
        <v>119</v>
      </c>
      <c r="H105" s="26">
        <v>4</v>
      </c>
      <c r="I105" s="26" t="s">
        <v>120</v>
      </c>
      <c r="J105" s="26" t="s">
        <v>122</v>
      </c>
      <c r="K105" s="26">
        <v>3</v>
      </c>
      <c r="L105" s="26" t="s">
        <v>120</v>
      </c>
      <c r="M105" s="26">
        <v>3</v>
      </c>
      <c r="N105" s="26" t="s">
        <v>119</v>
      </c>
      <c r="O105" s="26">
        <v>4</v>
      </c>
      <c r="P105" s="26" t="s">
        <v>120</v>
      </c>
    </row>
    <row r="106" spans="1:16" x14ac:dyDescent="0.15">
      <c r="A106" s="26">
        <v>419</v>
      </c>
      <c r="B106" t="s">
        <v>297</v>
      </c>
      <c r="C106" t="s">
        <v>489</v>
      </c>
      <c r="D106" s="26" t="s">
        <v>123</v>
      </c>
      <c r="E106" s="26" t="s">
        <v>121</v>
      </c>
      <c r="F106" s="26">
        <v>2</v>
      </c>
      <c r="G106" s="26" t="s">
        <v>119</v>
      </c>
      <c r="H106" s="26">
        <v>4</v>
      </c>
      <c r="I106" s="26" t="s">
        <v>120</v>
      </c>
      <c r="J106" s="26" t="s">
        <v>122</v>
      </c>
      <c r="K106" s="26">
        <v>3</v>
      </c>
      <c r="L106" s="26" t="s">
        <v>120</v>
      </c>
      <c r="O106" s="26">
        <v>4</v>
      </c>
      <c r="P106" s="26" t="s">
        <v>120</v>
      </c>
    </row>
    <row r="107" spans="1:16" x14ac:dyDescent="0.15">
      <c r="A107" s="26">
        <v>420</v>
      </c>
      <c r="B107" t="s">
        <v>298</v>
      </c>
      <c r="C107" t="s">
        <v>490</v>
      </c>
      <c r="D107" s="26" t="s">
        <v>123</v>
      </c>
      <c r="E107" s="26" t="s">
        <v>121</v>
      </c>
      <c r="F107" s="26">
        <v>2</v>
      </c>
      <c r="G107" s="26" t="s">
        <v>119</v>
      </c>
      <c r="H107" s="26">
        <v>4</v>
      </c>
      <c r="I107" s="26" t="s">
        <v>120</v>
      </c>
      <c r="J107" s="26" t="s">
        <v>122</v>
      </c>
      <c r="K107" s="26">
        <v>3</v>
      </c>
      <c r="L107" s="26" t="s">
        <v>120</v>
      </c>
      <c r="M107" s="26">
        <v>3</v>
      </c>
      <c r="N107" s="26" t="s">
        <v>119</v>
      </c>
      <c r="O107" s="26">
        <v>4</v>
      </c>
      <c r="P107" s="26" t="s">
        <v>120</v>
      </c>
    </row>
    <row r="108" spans="1:16" x14ac:dyDescent="0.15">
      <c r="A108" s="26">
        <v>421</v>
      </c>
      <c r="B108" t="s">
        <v>299</v>
      </c>
      <c r="C108" t="s">
        <v>491</v>
      </c>
      <c r="D108" s="26" t="s">
        <v>123</v>
      </c>
      <c r="E108" s="26" t="s">
        <v>121</v>
      </c>
      <c r="F108" s="26">
        <v>2</v>
      </c>
      <c r="G108" s="26" t="s">
        <v>119</v>
      </c>
      <c r="H108" s="26">
        <v>4</v>
      </c>
      <c r="I108" s="26" t="s">
        <v>120</v>
      </c>
      <c r="J108" s="26" t="s">
        <v>122</v>
      </c>
      <c r="K108" s="26">
        <v>3</v>
      </c>
      <c r="L108" s="26" t="s">
        <v>120</v>
      </c>
      <c r="M108" s="26">
        <v>3</v>
      </c>
      <c r="N108" s="26" t="s">
        <v>119</v>
      </c>
      <c r="O108" s="26">
        <v>4</v>
      </c>
      <c r="P108" s="26" t="s">
        <v>120</v>
      </c>
    </row>
    <row r="109" spans="1:16" x14ac:dyDescent="0.15">
      <c r="A109" s="26">
        <v>422</v>
      </c>
      <c r="B109" t="s">
        <v>300</v>
      </c>
      <c r="C109" t="s">
        <v>492</v>
      </c>
      <c r="D109" s="26" t="s">
        <v>123</v>
      </c>
      <c r="E109" s="26" t="s">
        <v>121</v>
      </c>
      <c r="F109" s="26">
        <v>2</v>
      </c>
      <c r="G109" s="26" t="s">
        <v>119</v>
      </c>
      <c r="H109" s="26">
        <v>4</v>
      </c>
      <c r="I109" s="26" t="s">
        <v>120</v>
      </c>
      <c r="J109" s="26" t="s">
        <v>122</v>
      </c>
      <c r="K109" s="26">
        <v>3</v>
      </c>
      <c r="L109" s="26" t="s">
        <v>120</v>
      </c>
      <c r="M109" s="26">
        <v>3</v>
      </c>
      <c r="N109" s="26" t="s">
        <v>119</v>
      </c>
      <c r="O109" s="26">
        <v>4</v>
      </c>
      <c r="P109" s="26" t="s">
        <v>120</v>
      </c>
    </row>
    <row r="110" spans="1:16" x14ac:dyDescent="0.15">
      <c r="A110" s="26">
        <v>423</v>
      </c>
      <c r="B110" t="s">
        <v>301</v>
      </c>
      <c r="C110" t="s">
        <v>493</v>
      </c>
      <c r="D110" s="26" t="s">
        <v>123</v>
      </c>
      <c r="E110" s="26" t="s">
        <v>121</v>
      </c>
      <c r="F110" s="26">
        <v>2</v>
      </c>
      <c r="G110" s="26" t="s">
        <v>119</v>
      </c>
      <c r="H110" s="26">
        <v>4</v>
      </c>
      <c r="I110" s="26" t="s">
        <v>120</v>
      </c>
      <c r="J110" s="26" t="s">
        <v>122</v>
      </c>
      <c r="K110" s="26">
        <v>3</v>
      </c>
      <c r="L110" s="26" t="s">
        <v>120</v>
      </c>
      <c r="M110" s="26">
        <v>3</v>
      </c>
      <c r="N110" s="26" t="s">
        <v>119</v>
      </c>
      <c r="O110" s="26">
        <v>4</v>
      </c>
      <c r="P110" s="26" t="s">
        <v>120</v>
      </c>
    </row>
    <row r="111" spans="1:16" x14ac:dyDescent="0.15">
      <c r="A111" s="26">
        <v>501</v>
      </c>
      <c r="B111" t="s">
        <v>302</v>
      </c>
      <c r="C111" t="s">
        <v>303</v>
      </c>
      <c r="D111" s="26" t="s">
        <v>123</v>
      </c>
      <c r="E111" s="26" t="s">
        <v>121</v>
      </c>
      <c r="F111" s="26">
        <v>2</v>
      </c>
      <c r="G111" s="26" t="s">
        <v>119</v>
      </c>
      <c r="H111" s="26">
        <v>2</v>
      </c>
      <c r="I111" s="26" t="s">
        <v>120</v>
      </c>
      <c r="J111" s="26" t="s">
        <v>122</v>
      </c>
      <c r="K111" s="26">
        <v>4</v>
      </c>
      <c r="L111" s="26" t="s">
        <v>120</v>
      </c>
      <c r="M111" s="26">
        <v>3</v>
      </c>
      <c r="N111" s="26" t="s">
        <v>120</v>
      </c>
      <c r="O111" s="26">
        <v>4</v>
      </c>
      <c r="P111" s="26" t="s">
        <v>120</v>
      </c>
    </row>
    <row r="112" spans="1:16" x14ac:dyDescent="0.15">
      <c r="A112" s="26">
        <v>502</v>
      </c>
      <c r="B112" t="s">
        <v>304</v>
      </c>
      <c r="C112" t="s">
        <v>305</v>
      </c>
      <c r="D112" s="26" t="s">
        <v>123</v>
      </c>
      <c r="E112" s="26" t="s">
        <v>121</v>
      </c>
      <c r="F112" s="26">
        <v>2</v>
      </c>
      <c r="G112" s="26" t="s">
        <v>119</v>
      </c>
      <c r="H112" s="26">
        <v>2</v>
      </c>
      <c r="I112" s="26" t="s">
        <v>120</v>
      </c>
      <c r="J112" s="26" t="s">
        <v>122</v>
      </c>
      <c r="K112" s="26">
        <v>4</v>
      </c>
      <c r="L112" s="26" t="s">
        <v>120</v>
      </c>
      <c r="O112" s="26">
        <v>4</v>
      </c>
      <c r="P112" s="26" t="s">
        <v>120</v>
      </c>
    </row>
    <row r="113" spans="1:16" x14ac:dyDescent="0.15">
      <c r="A113" s="26">
        <v>503</v>
      </c>
      <c r="B113" t="s">
        <v>306</v>
      </c>
      <c r="C113" t="s">
        <v>307</v>
      </c>
      <c r="D113" s="26" t="s">
        <v>123</v>
      </c>
      <c r="E113" s="26" t="s">
        <v>121</v>
      </c>
      <c r="F113" s="26">
        <v>2</v>
      </c>
      <c r="G113" s="26" t="s">
        <v>119</v>
      </c>
      <c r="H113" s="26">
        <v>2</v>
      </c>
      <c r="I113" s="26" t="s">
        <v>120</v>
      </c>
      <c r="J113" s="26" t="s">
        <v>122</v>
      </c>
      <c r="K113" s="26">
        <v>4</v>
      </c>
      <c r="L113" s="26" t="s">
        <v>120</v>
      </c>
      <c r="M113" s="26">
        <v>3</v>
      </c>
      <c r="N113" s="26" t="s">
        <v>120</v>
      </c>
      <c r="O113" s="26">
        <v>4</v>
      </c>
      <c r="P113" s="26" t="s">
        <v>120</v>
      </c>
    </row>
    <row r="114" spans="1:16" x14ac:dyDescent="0.15">
      <c r="A114" s="26">
        <v>504</v>
      </c>
      <c r="B114" t="s">
        <v>308</v>
      </c>
      <c r="C114" t="s">
        <v>309</v>
      </c>
      <c r="D114" s="26" t="s">
        <v>123</v>
      </c>
      <c r="E114" s="26" t="s">
        <v>121</v>
      </c>
      <c r="F114" s="26">
        <v>2</v>
      </c>
      <c r="G114" s="26" t="s">
        <v>119</v>
      </c>
      <c r="H114" s="26">
        <v>2</v>
      </c>
      <c r="I114" s="26" t="s">
        <v>120</v>
      </c>
      <c r="J114" s="26" t="s">
        <v>122</v>
      </c>
      <c r="K114" s="26">
        <v>4</v>
      </c>
      <c r="L114" s="26" t="s">
        <v>120</v>
      </c>
      <c r="M114" s="26">
        <v>3</v>
      </c>
      <c r="N114" s="26" t="s">
        <v>120</v>
      </c>
      <c r="O114" s="26">
        <v>4</v>
      </c>
      <c r="P114" s="26" t="s">
        <v>120</v>
      </c>
    </row>
    <row r="115" spans="1:16" x14ac:dyDescent="0.15">
      <c r="A115" s="26">
        <v>505</v>
      </c>
      <c r="B115" t="s">
        <v>310</v>
      </c>
      <c r="C115" t="s">
        <v>311</v>
      </c>
      <c r="D115" s="26" t="s">
        <v>123</v>
      </c>
      <c r="E115" s="26" t="s">
        <v>121</v>
      </c>
      <c r="F115" s="26">
        <v>2</v>
      </c>
      <c r="G115" s="26" t="s">
        <v>119</v>
      </c>
      <c r="H115" s="26">
        <v>2</v>
      </c>
      <c r="I115" s="26" t="s">
        <v>120</v>
      </c>
      <c r="J115" s="26" t="s">
        <v>122</v>
      </c>
      <c r="K115" s="26">
        <v>4</v>
      </c>
      <c r="L115" s="26" t="s">
        <v>120</v>
      </c>
      <c r="M115" s="26">
        <v>3</v>
      </c>
      <c r="N115" s="26" t="s">
        <v>120</v>
      </c>
      <c r="O115" s="26">
        <v>4</v>
      </c>
      <c r="P115" s="26" t="s">
        <v>120</v>
      </c>
    </row>
    <row r="116" spans="1:16" x14ac:dyDescent="0.15">
      <c r="A116" s="26">
        <v>506</v>
      </c>
      <c r="B116" t="s">
        <v>312</v>
      </c>
      <c r="C116" t="s">
        <v>313</v>
      </c>
      <c r="D116" s="26" t="s">
        <v>123</v>
      </c>
      <c r="E116" s="26" t="s">
        <v>121</v>
      </c>
      <c r="F116" s="26">
        <v>2</v>
      </c>
      <c r="G116" s="26" t="s">
        <v>119</v>
      </c>
      <c r="H116" s="26">
        <v>2</v>
      </c>
      <c r="I116" s="26" t="s">
        <v>120</v>
      </c>
      <c r="J116" s="26" t="s">
        <v>122</v>
      </c>
      <c r="K116" s="26">
        <v>4</v>
      </c>
      <c r="L116" s="26" t="s">
        <v>120</v>
      </c>
      <c r="M116" s="26">
        <v>3</v>
      </c>
      <c r="N116" s="26" t="s">
        <v>120</v>
      </c>
      <c r="O116" s="26">
        <v>4</v>
      </c>
      <c r="P116" s="26" t="s">
        <v>120</v>
      </c>
    </row>
    <row r="117" spans="1:16" x14ac:dyDescent="0.15">
      <c r="A117" s="26">
        <v>507</v>
      </c>
      <c r="B117" t="s">
        <v>314</v>
      </c>
      <c r="C117" t="s">
        <v>315</v>
      </c>
      <c r="D117" s="26" t="s">
        <v>123</v>
      </c>
      <c r="E117" s="26" t="s">
        <v>121</v>
      </c>
      <c r="F117" s="26">
        <v>2</v>
      </c>
      <c r="G117" s="26" t="s">
        <v>119</v>
      </c>
      <c r="H117" s="26">
        <v>2</v>
      </c>
      <c r="I117" s="26" t="s">
        <v>120</v>
      </c>
      <c r="J117" s="26" t="s">
        <v>122</v>
      </c>
      <c r="K117" s="26">
        <v>4</v>
      </c>
      <c r="L117" s="26" t="s">
        <v>120</v>
      </c>
      <c r="M117" s="26">
        <v>3</v>
      </c>
      <c r="N117" s="26" t="s">
        <v>120</v>
      </c>
      <c r="O117" s="26">
        <v>4</v>
      </c>
      <c r="P117" s="26" t="s">
        <v>120</v>
      </c>
    </row>
    <row r="118" spans="1:16" x14ac:dyDescent="0.15">
      <c r="A118" s="26">
        <v>508</v>
      </c>
      <c r="B118" t="s">
        <v>316</v>
      </c>
      <c r="C118" t="s">
        <v>505</v>
      </c>
      <c r="D118" s="26" t="s">
        <v>123</v>
      </c>
      <c r="E118" s="26" t="s">
        <v>121</v>
      </c>
      <c r="F118" s="26">
        <v>2</v>
      </c>
      <c r="G118" s="26" t="s">
        <v>119</v>
      </c>
      <c r="H118" s="26">
        <v>2</v>
      </c>
      <c r="I118" s="26" t="s">
        <v>120</v>
      </c>
      <c r="J118" s="26" t="s">
        <v>122</v>
      </c>
      <c r="K118" s="26">
        <v>4</v>
      </c>
      <c r="L118" s="26" t="s">
        <v>120</v>
      </c>
      <c r="M118" s="26">
        <v>3</v>
      </c>
      <c r="N118" s="26" t="s">
        <v>120</v>
      </c>
      <c r="O118" s="26">
        <v>4</v>
      </c>
      <c r="P118" s="26" t="s">
        <v>120</v>
      </c>
    </row>
    <row r="119" spans="1:16" x14ac:dyDescent="0.15">
      <c r="A119" s="26">
        <v>509</v>
      </c>
      <c r="B119" t="s">
        <v>317</v>
      </c>
      <c r="C119" t="s">
        <v>318</v>
      </c>
      <c r="D119" s="26" t="s">
        <v>123</v>
      </c>
      <c r="E119" s="26" t="s">
        <v>121</v>
      </c>
      <c r="F119" s="26">
        <v>2</v>
      </c>
      <c r="G119" s="26" t="s">
        <v>119</v>
      </c>
      <c r="H119" s="26">
        <v>2</v>
      </c>
      <c r="I119" s="26" t="s">
        <v>120</v>
      </c>
      <c r="J119" s="26" t="s">
        <v>122</v>
      </c>
      <c r="K119" s="26">
        <v>4</v>
      </c>
      <c r="L119" s="26" t="s">
        <v>120</v>
      </c>
      <c r="M119" s="26">
        <v>3</v>
      </c>
      <c r="N119" s="26" t="s">
        <v>120</v>
      </c>
      <c r="O119" s="26">
        <v>4</v>
      </c>
      <c r="P119" s="26" t="s">
        <v>120</v>
      </c>
    </row>
    <row r="120" spans="1:16" x14ac:dyDescent="0.15">
      <c r="A120" s="26">
        <v>510</v>
      </c>
      <c r="B120" t="s">
        <v>319</v>
      </c>
      <c r="C120" t="s">
        <v>320</v>
      </c>
      <c r="D120" s="26" t="s">
        <v>123</v>
      </c>
      <c r="E120" s="26" t="s">
        <v>121</v>
      </c>
      <c r="F120" s="26">
        <v>2</v>
      </c>
      <c r="G120" s="26" t="s">
        <v>119</v>
      </c>
      <c r="H120" s="26">
        <v>2</v>
      </c>
      <c r="I120" s="26" t="s">
        <v>120</v>
      </c>
      <c r="J120" s="26" t="s">
        <v>122</v>
      </c>
      <c r="K120" s="26">
        <v>4</v>
      </c>
      <c r="L120" s="26" t="s">
        <v>120</v>
      </c>
      <c r="M120" s="26">
        <v>3</v>
      </c>
      <c r="N120" s="26" t="s">
        <v>120</v>
      </c>
      <c r="O120" s="26">
        <v>4</v>
      </c>
      <c r="P120" s="26" t="s">
        <v>120</v>
      </c>
    </row>
    <row r="121" spans="1:16" x14ac:dyDescent="0.15">
      <c r="A121" s="26">
        <v>511</v>
      </c>
      <c r="B121" t="s">
        <v>321</v>
      </c>
      <c r="C121" t="s">
        <v>322</v>
      </c>
      <c r="D121" s="26" t="s">
        <v>123</v>
      </c>
      <c r="E121" s="26" t="s">
        <v>121</v>
      </c>
      <c r="F121" s="26">
        <v>2</v>
      </c>
      <c r="G121" s="26" t="s">
        <v>119</v>
      </c>
      <c r="H121" s="26">
        <v>2</v>
      </c>
      <c r="I121" s="26" t="s">
        <v>120</v>
      </c>
      <c r="J121" s="26" t="s">
        <v>122</v>
      </c>
      <c r="K121" s="26">
        <v>4</v>
      </c>
      <c r="L121" s="26" t="s">
        <v>120</v>
      </c>
      <c r="M121" s="26">
        <v>3</v>
      </c>
      <c r="N121" s="26" t="s">
        <v>120</v>
      </c>
      <c r="O121" s="26">
        <v>4</v>
      </c>
      <c r="P121" s="26" t="s">
        <v>120</v>
      </c>
    </row>
    <row r="122" spans="1:16" x14ac:dyDescent="0.15">
      <c r="A122" s="26">
        <v>512</v>
      </c>
      <c r="B122" t="s">
        <v>323</v>
      </c>
      <c r="C122" t="s">
        <v>324</v>
      </c>
      <c r="D122" s="26" t="s">
        <v>123</v>
      </c>
      <c r="E122" s="26" t="s">
        <v>121</v>
      </c>
      <c r="F122" s="26">
        <v>2</v>
      </c>
      <c r="G122" s="26" t="s">
        <v>119</v>
      </c>
      <c r="H122" s="26">
        <v>2</v>
      </c>
      <c r="I122" s="26" t="s">
        <v>120</v>
      </c>
      <c r="J122" s="26" t="s">
        <v>122</v>
      </c>
      <c r="K122" s="26">
        <v>4</v>
      </c>
      <c r="L122" s="26" t="s">
        <v>120</v>
      </c>
      <c r="M122" s="26">
        <v>3</v>
      </c>
      <c r="N122" s="26" t="s">
        <v>120</v>
      </c>
      <c r="O122" s="26">
        <v>4</v>
      </c>
      <c r="P122" s="26" t="s">
        <v>120</v>
      </c>
    </row>
    <row r="123" spans="1:16" x14ac:dyDescent="0.15">
      <c r="A123" s="26">
        <v>513</v>
      </c>
      <c r="B123" t="s">
        <v>325</v>
      </c>
      <c r="C123" t="s">
        <v>326</v>
      </c>
      <c r="D123" s="26" t="s">
        <v>123</v>
      </c>
      <c r="E123" s="26" t="s">
        <v>121</v>
      </c>
      <c r="F123" s="26">
        <v>2</v>
      </c>
      <c r="G123" s="26" t="s">
        <v>119</v>
      </c>
      <c r="H123" s="26">
        <v>2</v>
      </c>
      <c r="I123" s="26" t="s">
        <v>120</v>
      </c>
      <c r="J123" s="26" t="s">
        <v>122</v>
      </c>
      <c r="K123" s="26">
        <v>4</v>
      </c>
      <c r="L123" s="26" t="s">
        <v>120</v>
      </c>
      <c r="M123" s="26">
        <v>3</v>
      </c>
      <c r="N123" s="26" t="s">
        <v>120</v>
      </c>
      <c r="O123" s="26">
        <v>4</v>
      </c>
      <c r="P123" s="26" t="s">
        <v>120</v>
      </c>
    </row>
    <row r="124" spans="1:16" x14ac:dyDescent="0.15">
      <c r="A124" s="26">
        <v>514</v>
      </c>
      <c r="B124" t="s">
        <v>327</v>
      </c>
      <c r="C124" t="s">
        <v>328</v>
      </c>
      <c r="D124" s="26" t="s">
        <v>123</v>
      </c>
      <c r="E124" s="26" t="s">
        <v>121</v>
      </c>
      <c r="F124" s="26">
        <v>2</v>
      </c>
      <c r="G124" s="26" t="s">
        <v>119</v>
      </c>
      <c r="H124" s="26">
        <v>2</v>
      </c>
      <c r="I124" s="26" t="s">
        <v>120</v>
      </c>
      <c r="J124" s="26" t="s">
        <v>122</v>
      </c>
      <c r="K124" s="26">
        <v>4</v>
      </c>
      <c r="L124" s="26" t="s">
        <v>120</v>
      </c>
      <c r="M124" s="26">
        <v>3</v>
      </c>
      <c r="N124" s="26" t="s">
        <v>120</v>
      </c>
      <c r="O124" s="26">
        <v>4</v>
      </c>
      <c r="P124" s="26" t="s">
        <v>120</v>
      </c>
    </row>
    <row r="125" spans="1:16" x14ac:dyDescent="0.15">
      <c r="A125" s="26">
        <v>515</v>
      </c>
      <c r="B125" t="s">
        <v>329</v>
      </c>
      <c r="C125" t="s">
        <v>330</v>
      </c>
      <c r="D125" s="26" t="s">
        <v>123</v>
      </c>
      <c r="E125" s="26" t="s">
        <v>121</v>
      </c>
      <c r="F125" s="26">
        <v>2</v>
      </c>
      <c r="G125" s="26" t="s">
        <v>119</v>
      </c>
      <c r="H125" s="26">
        <v>2</v>
      </c>
      <c r="I125" s="26" t="s">
        <v>120</v>
      </c>
      <c r="J125" s="26" t="s">
        <v>122</v>
      </c>
      <c r="K125" s="26">
        <v>4</v>
      </c>
      <c r="L125" s="26" t="s">
        <v>120</v>
      </c>
      <c r="M125" s="26">
        <v>3</v>
      </c>
      <c r="N125" s="26" t="s">
        <v>120</v>
      </c>
      <c r="O125" s="26">
        <v>4</v>
      </c>
      <c r="P125" s="26" t="s">
        <v>120</v>
      </c>
    </row>
    <row r="126" spans="1:16" x14ac:dyDescent="0.15">
      <c r="A126" s="26">
        <v>601</v>
      </c>
      <c r="B126" t="s">
        <v>331</v>
      </c>
      <c r="C126" t="s">
        <v>515</v>
      </c>
      <c r="D126" s="26" t="s">
        <v>123</v>
      </c>
      <c r="E126" s="26" t="s">
        <v>121</v>
      </c>
      <c r="F126" s="26">
        <v>1</v>
      </c>
      <c r="G126" s="26" t="s">
        <v>120</v>
      </c>
      <c r="H126" s="26">
        <v>3</v>
      </c>
      <c r="I126" s="26" t="s">
        <v>120</v>
      </c>
      <c r="J126" s="26" t="s">
        <v>122</v>
      </c>
      <c r="K126" s="26">
        <v>2</v>
      </c>
      <c r="L126" s="26" t="s">
        <v>120</v>
      </c>
      <c r="O126" s="26">
        <v>3</v>
      </c>
      <c r="P126" s="26" t="s">
        <v>123</v>
      </c>
    </row>
    <row r="127" spans="1:16" x14ac:dyDescent="0.15">
      <c r="A127" s="26">
        <v>602</v>
      </c>
      <c r="B127" t="s">
        <v>332</v>
      </c>
      <c r="C127" t="s">
        <v>516</v>
      </c>
      <c r="D127" s="26" t="s">
        <v>123</v>
      </c>
      <c r="E127" s="26" t="s">
        <v>121</v>
      </c>
      <c r="F127" s="26">
        <v>1</v>
      </c>
      <c r="G127" s="26" t="s">
        <v>120</v>
      </c>
      <c r="H127" s="26">
        <v>3</v>
      </c>
      <c r="I127" s="26" t="s">
        <v>120</v>
      </c>
      <c r="J127" s="26" t="s">
        <v>122</v>
      </c>
      <c r="K127" s="26">
        <v>2</v>
      </c>
      <c r="L127" s="26" t="s">
        <v>120</v>
      </c>
      <c r="O127" s="26">
        <v>3</v>
      </c>
      <c r="P127" s="26" t="s">
        <v>123</v>
      </c>
    </row>
    <row r="128" spans="1:16" x14ac:dyDescent="0.15">
      <c r="A128" s="26">
        <v>603</v>
      </c>
      <c r="B128" t="s">
        <v>333</v>
      </c>
      <c r="C128" t="s">
        <v>517</v>
      </c>
      <c r="D128" s="26" t="s">
        <v>123</v>
      </c>
      <c r="E128" s="26" t="s">
        <v>121</v>
      </c>
      <c r="F128" s="26">
        <v>1</v>
      </c>
      <c r="G128" s="26" t="s">
        <v>120</v>
      </c>
      <c r="H128" s="26">
        <v>3</v>
      </c>
      <c r="I128" s="26" t="s">
        <v>120</v>
      </c>
      <c r="J128" s="26" t="s">
        <v>122</v>
      </c>
      <c r="K128" s="26">
        <v>2</v>
      </c>
      <c r="L128" s="26" t="s">
        <v>120</v>
      </c>
      <c r="O128" s="26">
        <v>3</v>
      </c>
      <c r="P128" s="26" t="s">
        <v>123</v>
      </c>
    </row>
    <row r="129" spans="1:16" x14ac:dyDescent="0.15">
      <c r="A129" s="26">
        <v>604</v>
      </c>
      <c r="B129" t="s">
        <v>334</v>
      </c>
      <c r="C129" t="s">
        <v>518</v>
      </c>
      <c r="D129" s="26" t="s">
        <v>123</v>
      </c>
      <c r="E129" s="26" t="s">
        <v>121</v>
      </c>
      <c r="F129" s="26">
        <v>1</v>
      </c>
      <c r="G129" s="26" t="s">
        <v>120</v>
      </c>
      <c r="H129" s="26">
        <v>3</v>
      </c>
      <c r="I129" s="26" t="s">
        <v>120</v>
      </c>
      <c r="J129" s="26" t="s">
        <v>122</v>
      </c>
      <c r="K129" s="26">
        <v>2</v>
      </c>
      <c r="L129" s="26" t="s">
        <v>120</v>
      </c>
      <c r="O129" s="26">
        <v>3</v>
      </c>
      <c r="P129" s="26" t="s">
        <v>123</v>
      </c>
    </row>
    <row r="130" spans="1:16" x14ac:dyDescent="0.15">
      <c r="A130" s="26">
        <v>605</v>
      </c>
      <c r="B130" t="s">
        <v>335</v>
      </c>
      <c r="C130" t="s">
        <v>519</v>
      </c>
      <c r="D130" s="26" t="s">
        <v>123</v>
      </c>
      <c r="E130" s="26" t="s">
        <v>121</v>
      </c>
      <c r="F130" s="26">
        <v>2</v>
      </c>
      <c r="G130" s="26" t="s">
        <v>120</v>
      </c>
      <c r="H130" s="26">
        <v>4</v>
      </c>
      <c r="I130" s="26" t="s">
        <v>120</v>
      </c>
      <c r="J130" s="26" t="s">
        <v>122</v>
      </c>
      <c r="K130" s="26">
        <v>4</v>
      </c>
      <c r="L130" s="26" t="s">
        <v>119</v>
      </c>
      <c r="O130" s="26">
        <v>3</v>
      </c>
      <c r="P130" s="26" t="s">
        <v>123</v>
      </c>
    </row>
    <row r="131" spans="1:16" x14ac:dyDescent="0.15">
      <c r="A131" s="26">
        <v>606</v>
      </c>
      <c r="B131" t="s">
        <v>336</v>
      </c>
      <c r="C131" t="s">
        <v>520</v>
      </c>
      <c r="D131" s="26" t="s">
        <v>123</v>
      </c>
      <c r="E131" s="26" t="s">
        <v>121</v>
      </c>
      <c r="F131" s="26">
        <v>2</v>
      </c>
      <c r="G131" s="26" t="s">
        <v>120</v>
      </c>
      <c r="H131" s="26">
        <v>4</v>
      </c>
      <c r="I131" s="26" t="s">
        <v>120</v>
      </c>
      <c r="J131" s="26" t="s">
        <v>122</v>
      </c>
      <c r="K131" s="26">
        <v>4</v>
      </c>
      <c r="L131" s="26" t="s">
        <v>119</v>
      </c>
      <c r="O131" s="26">
        <v>3</v>
      </c>
      <c r="P131" s="26" t="s">
        <v>123</v>
      </c>
    </row>
    <row r="132" spans="1:16" x14ac:dyDescent="0.15">
      <c r="A132" s="26">
        <v>607</v>
      </c>
      <c r="B132" t="s">
        <v>337</v>
      </c>
      <c r="C132" t="s">
        <v>521</v>
      </c>
      <c r="D132" s="26" t="s">
        <v>123</v>
      </c>
      <c r="E132" s="26" t="s">
        <v>121</v>
      </c>
      <c r="F132" s="26">
        <v>2</v>
      </c>
      <c r="G132" s="26" t="s">
        <v>120</v>
      </c>
      <c r="H132" s="26">
        <v>4</v>
      </c>
      <c r="I132" s="26" t="s">
        <v>120</v>
      </c>
      <c r="J132" s="26" t="s">
        <v>122</v>
      </c>
      <c r="K132" s="26">
        <v>4</v>
      </c>
      <c r="L132" s="26" t="s">
        <v>119</v>
      </c>
      <c r="O132" s="26">
        <v>3</v>
      </c>
      <c r="P132" s="26" t="s">
        <v>123</v>
      </c>
    </row>
    <row r="133" spans="1:16" x14ac:dyDescent="0.15">
      <c r="A133" s="26">
        <v>608</v>
      </c>
      <c r="B133" t="s">
        <v>338</v>
      </c>
      <c r="C133" t="s">
        <v>522</v>
      </c>
      <c r="D133" s="26" t="s">
        <v>123</v>
      </c>
      <c r="E133" s="26" t="s">
        <v>121</v>
      </c>
      <c r="F133" s="26">
        <v>3</v>
      </c>
      <c r="G133" s="26" t="s">
        <v>120</v>
      </c>
      <c r="H133" s="26">
        <v>4</v>
      </c>
      <c r="I133" s="26" t="s">
        <v>120</v>
      </c>
      <c r="J133" s="26" t="s">
        <v>122</v>
      </c>
      <c r="K133" s="26">
        <v>4</v>
      </c>
      <c r="L133" s="26" t="s">
        <v>119</v>
      </c>
      <c r="O133" s="26">
        <v>3</v>
      </c>
      <c r="P133" s="26" t="s">
        <v>123</v>
      </c>
    </row>
    <row r="134" spans="1:16" x14ac:dyDescent="0.15">
      <c r="A134" s="26">
        <v>609</v>
      </c>
      <c r="B134" t="s">
        <v>339</v>
      </c>
      <c r="C134" t="s">
        <v>523</v>
      </c>
      <c r="D134" s="26" t="s">
        <v>123</v>
      </c>
      <c r="E134" s="26" t="s">
        <v>121</v>
      </c>
      <c r="F134" s="26">
        <v>3</v>
      </c>
      <c r="G134" s="26" t="s">
        <v>120</v>
      </c>
      <c r="H134" s="26">
        <v>4</v>
      </c>
      <c r="I134" s="26" t="s">
        <v>120</v>
      </c>
      <c r="J134" s="26" t="s">
        <v>122</v>
      </c>
      <c r="K134" s="26">
        <v>4</v>
      </c>
      <c r="L134" s="26" t="s">
        <v>119</v>
      </c>
      <c r="O134" s="26">
        <v>3</v>
      </c>
      <c r="P134" s="26" t="s">
        <v>123</v>
      </c>
    </row>
    <row r="135" spans="1:16" x14ac:dyDescent="0.15">
      <c r="A135" s="26">
        <v>610</v>
      </c>
      <c r="B135" t="s">
        <v>340</v>
      </c>
      <c r="C135" t="s">
        <v>524</v>
      </c>
      <c r="D135" s="26" t="s">
        <v>123</v>
      </c>
      <c r="E135" s="26" t="s">
        <v>121</v>
      </c>
      <c r="F135" s="26">
        <v>3</v>
      </c>
      <c r="G135" s="26" t="s">
        <v>120</v>
      </c>
      <c r="H135" s="26">
        <v>4</v>
      </c>
      <c r="I135" s="26" t="s">
        <v>120</v>
      </c>
      <c r="J135" s="26" t="s">
        <v>122</v>
      </c>
      <c r="K135" s="26">
        <v>4</v>
      </c>
      <c r="L135" s="26" t="s">
        <v>119</v>
      </c>
      <c r="O135" s="26">
        <v>3</v>
      </c>
      <c r="P135" s="26" t="s">
        <v>123</v>
      </c>
    </row>
    <row r="136" spans="1:16" x14ac:dyDescent="0.15">
      <c r="A136" s="26">
        <v>611</v>
      </c>
      <c r="B136" t="s">
        <v>341</v>
      </c>
      <c r="C136" t="s">
        <v>525</v>
      </c>
      <c r="D136" s="26" t="s">
        <v>123</v>
      </c>
      <c r="E136" s="26" t="s">
        <v>121</v>
      </c>
      <c r="F136" s="26">
        <v>3</v>
      </c>
      <c r="G136" s="26" t="s">
        <v>120</v>
      </c>
      <c r="H136" s="26">
        <v>4</v>
      </c>
      <c r="I136" s="26" t="s">
        <v>120</v>
      </c>
      <c r="J136" s="26" t="s">
        <v>122</v>
      </c>
      <c r="K136" s="26">
        <v>4</v>
      </c>
      <c r="L136" s="26" t="s">
        <v>119</v>
      </c>
      <c r="O136" s="26">
        <v>3</v>
      </c>
      <c r="P136" s="26" t="s">
        <v>123</v>
      </c>
    </row>
    <row r="137" spans="1:16" x14ac:dyDescent="0.15">
      <c r="A137" s="26">
        <v>615</v>
      </c>
      <c r="B137" t="s">
        <v>342</v>
      </c>
      <c r="C137" t="s">
        <v>526</v>
      </c>
      <c r="D137" s="26" t="s">
        <v>123</v>
      </c>
      <c r="E137" s="26" t="s">
        <v>121</v>
      </c>
      <c r="F137" s="26">
        <v>3</v>
      </c>
      <c r="G137" s="26" t="s">
        <v>120</v>
      </c>
      <c r="H137" s="26">
        <v>4</v>
      </c>
      <c r="I137" s="26" t="s">
        <v>120</v>
      </c>
      <c r="J137" s="26" t="s">
        <v>122</v>
      </c>
      <c r="K137" s="26">
        <v>4</v>
      </c>
      <c r="L137" s="26" t="s">
        <v>119</v>
      </c>
      <c r="O137" s="26">
        <v>3</v>
      </c>
      <c r="P137" s="26" t="s">
        <v>123</v>
      </c>
    </row>
    <row r="138" spans="1:16" x14ac:dyDescent="0.15">
      <c r="A138" s="26">
        <v>612</v>
      </c>
      <c r="B138" t="s">
        <v>343</v>
      </c>
      <c r="C138" t="s">
        <v>527</v>
      </c>
      <c r="D138" s="26" t="s">
        <v>123</v>
      </c>
      <c r="E138" s="26" t="s">
        <v>121</v>
      </c>
      <c r="F138" s="26">
        <v>3</v>
      </c>
      <c r="G138" s="26" t="s">
        <v>120</v>
      </c>
      <c r="H138" s="26">
        <v>4</v>
      </c>
      <c r="I138" s="26" t="s">
        <v>120</v>
      </c>
      <c r="J138" s="26" t="s">
        <v>122</v>
      </c>
      <c r="K138" s="26">
        <v>2</v>
      </c>
      <c r="L138" s="26" t="s">
        <v>120</v>
      </c>
      <c r="O138" s="26">
        <v>3</v>
      </c>
      <c r="P138" s="26" t="s">
        <v>123</v>
      </c>
    </row>
    <row r="139" spans="1:16" x14ac:dyDescent="0.15">
      <c r="A139" s="164">
        <v>701</v>
      </c>
      <c r="B139" t="s">
        <v>532</v>
      </c>
      <c r="C139" t="s">
        <v>344</v>
      </c>
      <c r="D139" s="26" t="s">
        <v>119</v>
      </c>
      <c r="E139" s="26" t="s">
        <v>120</v>
      </c>
      <c r="F139" s="26">
        <v>2</v>
      </c>
      <c r="G139" s="26" t="s">
        <v>122</v>
      </c>
      <c r="H139" s="26">
        <v>3</v>
      </c>
      <c r="I139" s="26" t="s">
        <v>121</v>
      </c>
      <c r="J139" s="26" t="s">
        <v>123</v>
      </c>
      <c r="K139" s="26">
        <v>3</v>
      </c>
      <c r="L139" s="26" t="s">
        <v>506</v>
      </c>
      <c r="O139" s="26">
        <v>4</v>
      </c>
      <c r="P139" s="26" t="s">
        <v>215</v>
      </c>
    </row>
    <row r="140" spans="1:16" x14ac:dyDescent="0.15">
      <c r="A140" s="26">
        <v>702</v>
      </c>
      <c r="B140" t="s">
        <v>345</v>
      </c>
      <c r="C140" t="s">
        <v>346</v>
      </c>
      <c r="D140" s="26" t="s">
        <v>119</v>
      </c>
      <c r="E140" s="26" t="s">
        <v>120</v>
      </c>
      <c r="F140" s="26">
        <v>2</v>
      </c>
      <c r="G140" s="26" t="s">
        <v>122</v>
      </c>
      <c r="H140" s="26">
        <v>3</v>
      </c>
      <c r="I140" s="26" t="s">
        <v>121</v>
      </c>
      <c r="J140" s="26" t="s">
        <v>123</v>
      </c>
      <c r="K140" s="26">
        <v>3</v>
      </c>
      <c r="L140" s="26" t="s">
        <v>506</v>
      </c>
      <c r="O140" s="26">
        <v>4</v>
      </c>
      <c r="P140" s="26" t="s">
        <v>215</v>
      </c>
    </row>
    <row r="141" spans="1:16" x14ac:dyDescent="0.15">
      <c r="A141" s="26">
        <v>703</v>
      </c>
      <c r="B141" t="s">
        <v>528</v>
      </c>
      <c r="C141" t="s">
        <v>529</v>
      </c>
      <c r="D141" s="26" t="s">
        <v>119</v>
      </c>
      <c r="E141" s="26" t="s">
        <v>120</v>
      </c>
      <c r="F141" s="26">
        <v>3</v>
      </c>
      <c r="G141" s="26" t="s">
        <v>122</v>
      </c>
      <c r="H141" s="26">
        <v>3</v>
      </c>
      <c r="I141" s="26" t="s">
        <v>121</v>
      </c>
      <c r="J141" s="26" t="s">
        <v>123</v>
      </c>
      <c r="K141" s="26">
        <v>2</v>
      </c>
      <c r="L141" s="26" t="s">
        <v>506</v>
      </c>
      <c r="O141" s="26">
        <v>4</v>
      </c>
      <c r="P141" s="26" t="s">
        <v>215</v>
      </c>
    </row>
    <row r="142" spans="1:16" x14ac:dyDescent="0.15">
      <c r="A142" s="26">
        <v>704</v>
      </c>
      <c r="B142" t="s">
        <v>347</v>
      </c>
      <c r="C142" t="s">
        <v>348</v>
      </c>
      <c r="D142" s="26" t="s">
        <v>119</v>
      </c>
      <c r="E142" s="26" t="s">
        <v>120</v>
      </c>
      <c r="F142" s="26">
        <v>3</v>
      </c>
      <c r="G142" s="26" t="s">
        <v>122</v>
      </c>
      <c r="H142" s="26">
        <v>3</v>
      </c>
      <c r="I142" s="26" t="s">
        <v>121</v>
      </c>
      <c r="J142" s="26" t="s">
        <v>123</v>
      </c>
      <c r="K142" s="26">
        <v>2</v>
      </c>
      <c r="L142" s="26" t="s">
        <v>506</v>
      </c>
      <c r="O142" s="26">
        <v>4</v>
      </c>
      <c r="P142" s="26" t="s">
        <v>215</v>
      </c>
    </row>
    <row r="143" spans="1:16" x14ac:dyDescent="0.15">
      <c r="A143" s="26">
        <v>705</v>
      </c>
      <c r="B143" t="s">
        <v>349</v>
      </c>
      <c r="C143" t="s">
        <v>350</v>
      </c>
      <c r="D143" s="26" t="s">
        <v>119</v>
      </c>
      <c r="E143" s="26" t="s">
        <v>120</v>
      </c>
      <c r="F143" s="26">
        <v>3</v>
      </c>
      <c r="G143" s="26" t="s">
        <v>122</v>
      </c>
      <c r="H143" s="26">
        <v>3</v>
      </c>
      <c r="I143" s="26" t="s">
        <v>121</v>
      </c>
      <c r="J143" s="26" t="s">
        <v>123</v>
      </c>
      <c r="K143" s="26">
        <v>2</v>
      </c>
      <c r="L143" s="26" t="s">
        <v>506</v>
      </c>
      <c r="O143" s="26">
        <v>4</v>
      </c>
      <c r="P143" s="26" t="s">
        <v>215</v>
      </c>
    </row>
    <row r="144" spans="1:16" x14ac:dyDescent="0.15">
      <c r="A144" s="26">
        <v>706</v>
      </c>
      <c r="B144" t="s">
        <v>351</v>
      </c>
      <c r="C144" t="s">
        <v>352</v>
      </c>
      <c r="D144" s="26" t="s">
        <v>119</v>
      </c>
      <c r="E144" s="26" t="s">
        <v>120</v>
      </c>
      <c r="F144" s="26">
        <v>3</v>
      </c>
      <c r="G144" s="26" t="s">
        <v>122</v>
      </c>
      <c r="H144" s="26">
        <v>3</v>
      </c>
      <c r="I144" s="26" t="s">
        <v>121</v>
      </c>
      <c r="J144" s="26" t="s">
        <v>123</v>
      </c>
      <c r="K144" s="26">
        <v>2</v>
      </c>
      <c r="L144" s="26" t="s">
        <v>506</v>
      </c>
      <c r="O144" s="26">
        <v>4</v>
      </c>
      <c r="P144" s="26" t="s">
        <v>215</v>
      </c>
    </row>
    <row r="145" spans="1:16" x14ac:dyDescent="0.15">
      <c r="A145" s="26">
        <v>707</v>
      </c>
      <c r="B145" t="s">
        <v>530</v>
      </c>
      <c r="C145" t="s">
        <v>531</v>
      </c>
      <c r="D145" s="26" t="s">
        <v>119</v>
      </c>
      <c r="E145" s="26" t="s">
        <v>120</v>
      </c>
      <c r="F145" s="26">
        <v>2</v>
      </c>
      <c r="G145" s="26" t="s">
        <v>123</v>
      </c>
      <c r="H145" s="26">
        <v>4</v>
      </c>
      <c r="I145" s="26" t="s">
        <v>121</v>
      </c>
      <c r="J145" s="26" t="s">
        <v>122</v>
      </c>
      <c r="K145" s="26">
        <v>2</v>
      </c>
      <c r="L145" s="26" t="s">
        <v>121</v>
      </c>
      <c r="O145" s="26">
        <v>4</v>
      </c>
      <c r="P145" s="26" t="s">
        <v>215</v>
      </c>
    </row>
    <row r="146" spans="1:16" x14ac:dyDescent="0.15">
      <c r="A146" s="26">
        <v>708</v>
      </c>
      <c r="B146" t="s">
        <v>353</v>
      </c>
      <c r="C146" t="s">
        <v>354</v>
      </c>
      <c r="D146" s="26" t="s">
        <v>119</v>
      </c>
      <c r="E146" s="26" t="s">
        <v>120</v>
      </c>
      <c r="F146" s="26">
        <v>2</v>
      </c>
      <c r="G146" s="26" t="s">
        <v>123</v>
      </c>
      <c r="H146" s="26">
        <v>4</v>
      </c>
      <c r="I146" s="26" t="s">
        <v>121</v>
      </c>
      <c r="J146" s="26" t="s">
        <v>122</v>
      </c>
      <c r="K146" s="26">
        <v>2</v>
      </c>
      <c r="L146" s="26" t="s">
        <v>121</v>
      </c>
      <c r="O146" s="26">
        <v>4</v>
      </c>
      <c r="P146" s="26" t="s">
        <v>215</v>
      </c>
    </row>
    <row r="147" spans="1:16" x14ac:dyDescent="0.15">
      <c r="A147" s="26">
        <v>709</v>
      </c>
      <c r="B147" t="s">
        <v>355</v>
      </c>
      <c r="C147" t="s">
        <v>356</v>
      </c>
      <c r="D147" s="26" t="s">
        <v>119</v>
      </c>
      <c r="E147" s="26" t="s">
        <v>120</v>
      </c>
      <c r="F147" s="26">
        <v>2</v>
      </c>
      <c r="G147" s="26" t="s">
        <v>123</v>
      </c>
      <c r="H147" s="26">
        <v>4</v>
      </c>
      <c r="I147" s="26" t="s">
        <v>121</v>
      </c>
      <c r="J147" s="26" t="s">
        <v>122</v>
      </c>
      <c r="K147" s="26">
        <v>2</v>
      </c>
      <c r="L147" s="26" t="s">
        <v>121</v>
      </c>
      <c r="O147" s="26">
        <v>4</v>
      </c>
      <c r="P147" s="26" t="s">
        <v>215</v>
      </c>
    </row>
    <row r="148" spans="1:16" x14ac:dyDescent="0.15">
      <c r="A148" s="26">
        <v>710</v>
      </c>
      <c r="B148" t="s">
        <v>503</v>
      </c>
      <c r="C148" t="s">
        <v>504</v>
      </c>
      <c r="D148" s="26" t="s">
        <v>119</v>
      </c>
      <c r="E148" s="26" t="s">
        <v>120</v>
      </c>
      <c r="F148" s="26">
        <v>2</v>
      </c>
      <c r="G148" s="26" t="s">
        <v>123</v>
      </c>
      <c r="H148" s="26">
        <v>4</v>
      </c>
      <c r="I148" s="26" t="s">
        <v>121</v>
      </c>
      <c r="J148" s="26" t="s">
        <v>122</v>
      </c>
      <c r="K148" s="26">
        <v>2</v>
      </c>
      <c r="L148" s="26" t="s">
        <v>121</v>
      </c>
      <c r="O148" s="26">
        <v>4</v>
      </c>
      <c r="P148" s="26" t="s">
        <v>215</v>
      </c>
    </row>
    <row r="149" spans="1:16" x14ac:dyDescent="0.15">
      <c r="A149" s="26">
        <v>711</v>
      </c>
      <c r="B149" t="s">
        <v>357</v>
      </c>
      <c r="C149" t="s">
        <v>249</v>
      </c>
      <c r="D149" s="26" t="s">
        <v>119</v>
      </c>
      <c r="E149" s="26" t="s">
        <v>120</v>
      </c>
      <c r="F149" s="26">
        <v>1</v>
      </c>
      <c r="G149" s="26" t="s">
        <v>123</v>
      </c>
      <c r="H149" s="26">
        <v>4</v>
      </c>
      <c r="I149" s="26" t="s">
        <v>121</v>
      </c>
      <c r="J149" s="26" t="s">
        <v>122</v>
      </c>
      <c r="K149" s="26">
        <v>2</v>
      </c>
      <c r="L149" s="26" t="s">
        <v>121</v>
      </c>
      <c r="O149" s="26">
        <v>4</v>
      </c>
      <c r="P149" s="26" t="s">
        <v>215</v>
      </c>
    </row>
    <row r="150" spans="1:16" x14ac:dyDescent="0.15">
      <c r="A150" s="26">
        <v>712</v>
      </c>
      <c r="B150" t="s">
        <v>358</v>
      </c>
      <c r="C150" t="s">
        <v>359</v>
      </c>
      <c r="D150" s="26" t="s">
        <v>119</v>
      </c>
      <c r="E150" s="26" t="s">
        <v>120</v>
      </c>
      <c r="F150" s="26">
        <v>1</v>
      </c>
      <c r="G150" s="26" t="s">
        <v>123</v>
      </c>
      <c r="H150" s="26">
        <v>4</v>
      </c>
      <c r="I150" s="26" t="s">
        <v>121</v>
      </c>
      <c r="J150" s="26" t="s">
        <v>122</v>
      </c>
      <c r="K150" s="26">
        <v>2</v>
      </c>
      <c r="L150" s="26" t="s">
        <v>121</v>
      </c>
      <c r="O150" s="26">
        <v>4</v>
      </c>
      <c r="P150" s="26" t="s">
        <v>215</v>
      </c>
    </row>
    <row r="151" spans="1:16" x14ac:dyDescent="0.15">
      <c r="A151" s="26">
        <v>713</v>
      </c>
      <c r="B151" t="s">
        <v>360</v>
      </c>
      <c r="C151" t="s">
        <v>361</v>
      </c>
      <c r="D151" s="26" t="s">
        <v>119</v>
      </c>
      <c r="E151" s="26" t="s">
        <v>120</v>
      </c>
      <c r="F151" s="26">
        <v>1</v>
      </c>
      <c r="G151" s="26" t="s">
        <v>123</v>
      </c>
      <c r="H151" s="26">
        <v>4</v>
      </c>
      <c r="I151" s="26" t="s">
        <v>121</v>
      </c>
      <c r="J151" s="26" t="s">
        <v>122</v>
      </c>
      <c r="K151" s="26">
        <v>2</v>
      </c>
      <c r="L151" s="26" t="s">
        <v>121</v>
      </c>
      <c r="O151" s="26">
        <v>4</v>
      </c>
      <c r="P151" s="26" t="s">
        <v>215</v>
      </c>
    </row>
    <row r="152" spans="1:16" x14ac:dyDescent="0.15">
      <c r="A152" s="26">
        <v>801</v>
      </c>
      <c r="B152" t="s">
        <v>362</v>
      </c>
      <c r="C152" t="s">
        <v>467</v>
      </c>
      <c r="D152" s="26" t="s">
        <v>123</v>
      </c>
      <c r="E152" s="26" t="s">
        <v>121</v>
      </c>
      <c r="F152" s="26">
        <v>4</v>
      </c>
      <c r="G152" s="26" t="s">
        <v>120</v>
      </c>
      <c r="H152" s="26">
        <v>2</v>
      </c>
      <c r="I152" s="26" t="s">
        <v>120</v>
      </c>
      <c r="J152" s="26" t="s">
        <v>122</v>
      </c>
      <c r="K152" s="26">
        <v>3</v>
      </c>
      <c r="L152" s="26" t="s">
        <v>119</v>
      </c>
      <c r="O152" s="26">
        <v>3</v>
      </c>
      <c r="P152" s="26" t="s">
        <v>123</v>
      </c>
    </row>
    <row r="153" spans="1:16" x14ac:dyDescent="0.15">
      <c r="A153" s="26">
        <v>802</v>
      </c>
      <c r="B153" t="s">
        <v>363</v>
      </c>
      <c r="C153" t="s">
        <v>468</v>
      </c>
      <c r="D153" s="26" t="s">
        <v>123</v>
      </c>
      <c r="E153" s="26" t="s">
        <v>121</v>
      </c>
      <c r="F153" s="26">
        <v>4</v>
      </c>
      <c r="G153" s="26" t="s">
        <v>120</v>
      </c>
      <c r="H153" s="26">
        <v>2</v>
      </c>
      <c r="I153" s="26" t="s">
        <v>120</v>
      </c>
      <c r="J153" s="26" t="s">
        <v>122</v>
      </c>
      <c r="K153" s="26">
        <v>3</v>
      </c>
      <c r="L153" s="26" t="s">
        <v>119</v>
      </c>
      <c r="M153" s="26">
        <v>3</v>
      </c>
      <c r="N153" s="26" t="s">
        <v>120</v>
      </c>
      <c r="O153" s="26">
        <v>3</v>
      </c>
      <c r="P153" s="26" t="s">
        <v>123</v>
      </c>
    </row>
    <row r="154" spans="1:16" x14ac:dyDescent="0.15">
      <c r="A154" s="26">
        <v>803</v>
      </c>
      <c r="B154" t="s">
        <v>364</v>
      </c>
      <c r="C154" t="s">
        <v>469</v>
      </c>
      <c r="D154" s="26" t="s">
        <v>123</v>
      </c>
      <c r="E154" s="26" t="s">
        <v>121</v>
      </c>
      <c r="F154" s="26">
        <v>4</v>
      </c>
      <c r="G154" s="26" t="s">
        <v>120</v>
      </c>
      <c r="H154" s="26">
        <v>2</v>
      </c>
      <c r="I154" s="26" t="s">
        <v>120</v>
      </c>
      <c r="J154" s="26" t="s">
        <v>122</v>
      </c>
      <c r="K154" s="26">
        <v>3</v>
      </c>
      <c r="L154" s="26" t="s">
        <v>119</v>
      </c>
      <c r="M154" s="26">
        <v>3</v>
      </c>
      <c r="N154" s="26" t="s">
        <v>120</v>
      </c>
      <c r="O154" s="26">
        <v>3</v>
      </c>
      <c r="P154" s="26" t="s">
        <v>123</v>
      </c>
    </row>
    <row r="155" spans="1:16" x14ac:dyDescent="0.15">
      <c r="A155" s="26">
        <v>804</v>
      </c>
      <c r="B155" t="s">
        <v>365</v>
      </c>
      <c r="C155" t="s">
        <v>470</v>
      </c>
      <c r="D155" s="26" t="s">
        <v>366</v>
      </c>
      <c r="E155" s="26" t="s">
        <v>367</v>
      </c>
      <c r="F155" s="26">
        <v>4</v>
      </c>
      <c r="G155" s="26" t="s">
        <v>121</v>
      </c>
      <c r="H155" s="26">
        <v>2</v>
      </c>
      <c r="I155" s="26" t="s">
        <v>123</v>
      </c>
      <c r="J155" s="26" t="s">
        <v>122</v>
      </c>
      <c r="K155" s="26">
        <v>3</v>
      </c>
      <c r="L155" s="26" t="s">
        <v>121</v>
      </c>
      <c r="M155" s="26">
        <v>2</v>
      </c>
      <c r="N155" s="26" t="s">
        <v>121</v>
      </c>
      <c r="O155" s="26">
        <v>3</v>
      </c>
      <c r="P155" s="26" t="s">
        <v>123</v>
      </c>
    </row>
    <row r="156" spans="1:16" x14ac:dyDescent="0.15">
      <c r="A156" s="26">
        <v>805</v>
      </c>
      <c r="B156" t="s">
        <v>368</v>
      </c>
      <c r="C156" t="s">
        <v>471</v>
      </c>
      <c r="D156" s="26" t="s">
        <v>366</v>
      </c>
      <c r="E156" s="26" t="s">
        <v>367</v>
      </c>
      <c r="F156" s="26">
        <v>4</v>
      </c>
      <c r="G156" s="26" t="s">
        <v>121</v>
      </c>
      <c r="H156" s="26">
        <v>2</v>
      </c>
      <c r="I156" s="26" t="s">
        <v>123</v>
      </c>
      <c r="J156" s="26" t="s">
        <v>122</v>
      </c>
      <c r="K156" s="26">
        <v>3</v>
      </c>
      <c r="L156" s="26" t="s">
        <v>121</v>
      </c>
      <c r="M156" s="26">
        <v>2</v>
      </c>
      <c r="N156" s="26" t="s">
        <v>121</v>
      </c>
      <c r="O156" s="26">
        <v>3</v>
      </c>
      <c r="P156" s="26" t="s">
        <v>123</v>
      </c>
    </row>
    <row r="157" spans="1:16" x14ac:dyDescent="0.15">
      <c r="A157" s="26">
        <v>806</v>
      </c>
      <c r="B157" t="s">
        <v>369</v>
      </c>
      <c r="C157" t="s">
        <v>472</v>
      </c>
      <c r="D157" s="26" t="s">
        <v>366</v>
      </c>
      <c r="E157" s="26" t="s">
        <v>367</v>
      </c>
      <c r="F157" s="26">
        <v>4</v>
      </c>
      <c r="G157" s="26" t="s">
        <v>121</v>
      </c>
      <c r="H157" s="26">
        <v>2</v>
      </c>
      <c r="I157" s="26" t="s">
        <v>123</v>
      </c>
      <c r="J157" s="26" t="s">
        <v>122</v>
      </c>
      <c r="K157" s="26">
        <v>3</v>
      </c>
      <c r="L157" s="26" t="s">
        <v>121</v>
      </c>
      <c r="M157" s="26">
        <v>2</v>
      </c>
      <c r="N157" s="26" t="s">
        <v>121</v>
      </c>
      <c r="O157" s="26">
        <v>3</v>
      </c>
      <c r="P157" s="26" t="s">
        <v>123</v>
      </c>
    </row>
    <row r="158" spans="1:16" x14ac:dyDescent="0.15">
      <c r="A158" s="26">
        <v>901</v>
      </c>
      <c r="B158" t="s">
        <v>370</v>
      </c>
      <c r="C158" t="s">
        <v>371</v>
      </c>
      <c r="D158" s="26" t="s">
        <v>366</v>
      </c>
      <c r="E158" s="26" t="s">
        <v>367</v>
      </c>
      <c r="F158" s="26">
        <v>2</v>
      </c>
      <c r="G158" s="26" t="s">
        <v>121</v>
      </c>
      <c r="H158" s="26">
        <v>1</v>
      </c>
      <c r="I158" s="26" t="s">
        <v>121</v>
      </c>
      <c r="J158" s="26" t="s">
        <v>122</v>
      </c>
      <c r="K158" s="26">
        <v>3</v>
      </c>
      <c r="L158" s="26" t="s">
        <v>121</v>
      </c>
      <c r="M158" s="26">
        <v>4</v>
      </c>
      <c r="N158" s="26" t="s">
        <v>121</v>
      </c>
      <c r="O158" s="26">
        <v>2</v>
      </c>
      <c r="P158" s="26" t="s">
        <v>215</v>
      </c>
    </row>
    <row r="159" spans="1:16" x14ac:dyDescent="0.15">
      <c r="A159" s="26">
        <v>902</v>
      </c>
      <c r="B159" t="s">
        <v>372</v>
      </c>
      <c r="C159" t="s">
        <v>373</v>
      </c>
      <c r="D159" s="26" t="s">
        <v>366</v>
      </c>
      <c r="E159" s="26" t="s">
        <v>367</v>
      </c>
      <c r="F159" s="26">
        <v>2</v>
      </c>
      <c r="G159" s="26" t="s">
        <v>121</v>
      </c>
      <c r="H159" s="26">
        <v>1</v>
      </c>
      <c r="I159" s="26" t="s">
        <v>121</v>
      </c>
      <c r="J159" s="26" t="s">
        <v>122</v>
      </c>
      <c r="K159" s="26">
        <v>3</v>
      </c>
      <c r="L159" s="26" t="s">
        <v>121</v>
      </c>
      <c r="M159" s="26">
        <v>4</v>
      </c>
      <c r="N159" s="26" t="s">
        <v>121</v>
      </c>
      <c r="O159" s="26">
        <v>2</v>
      </c>
      <c r="P159" s="26" t="s">
        <v>215</v>
      </c>
    </row>
    <row r="160" spans="1:16" x14ac:dyDescent="0.15">
      <c r="A160" s="26">
        <v>903</v>
      </c>
      <c r="B160" t="s">
        <v>374</v>
      </c>
      <c r="C160" t="s">
        <v>375</v>
      </c>
      <c r="D160" s="26" t="s">
        <v>366</v>
      </c>
      <c r="E160" s="26" t="s">
        <v>367</v>
      </c>
      <c r="F160" s="26">
        <v>2</v>
      </c>
      <c r="G160" s="26" t="s">
        <v>121</v>
      </c>
      <c r="H160" s="26">
        <v>1</v>
      </c>
      <c r="I160" s="26" t="s">
        <v>121</v>
      </c>
      <c r="J160" s="26" t="s">
        <v>122</v>
      </c>
      <c r="K160" s="26">
        <v>3</v>
      </c>
      <c r="L160" s="26" t="s">
        <v>121</v>
      </c>
      <c r="M160" s="26">
        <v>4</v>
      </c>
      <c r="N160" s="26" t="s">
        <v>121</v>
      </c>
      <c r="O160" s="26">
        <v>2</v>
      </c>
      <c r="P160" s="26" t="s">
        <v>215</v>
      </c>
    </row>
    <row r="161" spans="1:16" x14ac:dyDescent="0.15">
      <c r="A161" s="26">
        <v>904</v>
      </c>
      <c r="B161" t="s">
        <v>376</v>
      </c>
      <c r="C161" t="s">
        <v>377</v>
      </c>
      <c r="D161" s="26" t="s">
        <v>366</v>
      </c>
      <c r="E161" s="26" t="s">
        <v>367</v>
      </c>
      <c r="F161" s="26">
        <v>2</v>
      </c>
      <c r="G161" s="26" t="s">
        <v>121</v>
      </c>
      <c r="H161" s="26">
        <v>1</v>
      </c>
      <c r="I161" s="26" t="s">
        <v>121</v>
      </c>
      <c r="J161" s="26" t="s">
        <v>122</v>
      </c>
      <c r="K161" s="26">
        <v>3</v>
      </c>
      <c r="L161" s="26" t="s">
        <v>121</v>
      </c>
      <c r="M161" s="26">
        <v>4</v>
      </c>
      <c r="N161" s="26" t="s">
        <v>121</v>
      </c>
      <c r="O161" s="26">
        <v>2</v>
      </c>
      <c r="P161" s="26" t="s">
        <v>215</v>
      </c>
    </row>
    <row r="162" spans="1:16" x14ac:dyDescent="0.15">
      <c r="A162" s="26">
        <v>905</v>
      </c>
      <c r="B162" t="s">
        <v>378</v>
      </c>
      <c r="C162" t="s">
        <v>379</v>
      </c>
      <c r="D162" s="26" t="s">
        <v>366</v>
      </c>
      <c r="E162" s="26" t="s">
        <v>367</v>
      </c>
      <c r="F162" s="26">
        <v>2</v>
      </c>
      <c r="G162" s="26" t="s">
        <v>121</v>
      </c>
      <c r="H162" s="26">
        <v>1</v>
      </c>
      <c r="I162" s="26" t="s">
        <v>121</v>
      </c>
      <c r="J162" s="26" t="s">
        <v>122</v>
      </c>
      <c r="K162" s="26">
        <v>3</v>
      </c>
      <c r="L162" s="26" t="s">
        <v>121</v>
      </c>
      <c r="O162" s="26">
        <v>2</v>
      </c>
      <c r="P162" s="26" t="s">
        <v>215</v>
      </c>
    </row>
    <row r="163" spans="1:16" x14ac:dyDescent="0.15">
      <c r="A163" s="26">
        <v>906</v>
      </c>
      <c r="B163" t="s">
        <v>380</v>
      </c>
      <c r="C163" t="s">
        <v>381</v>
      </c>
      <c r="D163" s="26" t="s">
        <v>366</v>
      </c>
      <c r="E163" s="26" t="s">
        <v>367</v>
      </c>
      <c r="F163" s="26">
        <v>2</v>
      </c>
      <c r="G163" s="26" t="s">
        <v>121</v>
      </c>
      <c r="H163" s="26">
        <v>1</v>
      </c>
      <c r="I163" s="26" t="s">
        <v>121</v>
      </c>
      <c r="J163" s="26" t="s">
        <v>122</v>
      </c>
      <c r="K163" s="26">
        <v>3</v>
      </c>
      <c r="L163" s="26" t="s">
        <v>121</v>
      </c>
      <c r="O163" s="26">
        <v>2</v>
      </c>
      <c r="P163" s="26" t="s">
        <v>215</v>
      </c>
    </row>
    <row r="164" spans="1:16" x14ac:dyDescent="0.15">
      <c r="A164" s="26">
        <v>907</v>
      </c>
      <c r="B164" t="s">
        <v>382</v>
      </c>
      <c r="C164" t="s">
        <v>383</v>
      </c>
      <c r="D164" s="26" t="s">
        <v>366</v>
      </c>
      <c r="E164" s="26" t="s">
        <v>367</v>
      </c>
      <c r="F164" s="26">
        <v>2</v>
      </c>
      <c r="G164" s="26" t="s">
        <v>121</v>
      </c>
      <c r="H164" s="26">
        <v>1</v>
      </c>
      <c r="I164" s="26" t="s">
        <v>121</v>
      </c>
      <c r="J164" s="26" t="s">
        <v>122</v>
      </c>
      <c r="K164" s="26">
        <v>3</v>
      </c>
      <c r="L164" s="26" t="s">
        <v>121</v>
      </c>
      <c r="M164" s="26">
        <v>4</v>
      </c>
      <c r="N164" s="26" t="s">
        <v>121</v>
      </c>
      <c r="O164" s="26">
        <v>2</v>
      </c>
      <c r="P164" s="26" t="s">
        <v>215</v>
      </c>
    </row>
    <row r="165" spans="1:16" x14ac:dyDescent="0.15">
      <c r="A165" s="26">
        <v>908</v>
      </c>
      <c r="B165" t="s">
        <v>384</v>
      </c>
      <c r="C165" t="s">
        <v>385</v>
      </c>
      <c r="D165" s="26" t="s">
        <v>366</v>
      </c>
      <c r="E165" s="26" t="s">
        <v>367</v>
      </c>
      <c r="F165" s="26">
        <v>2</v>
      </c>
      <c r="G165" s="26" t="s">
        <v>121</v>
      </c>
      <c r="H165" s="26">
        <v>1</v>
      </c>
      <c r="I165" s="26" t="s">
        <v>121</v>
      </c>
      <c r="J165" s="26" t="s">
        <v>122</v>
      </c>
      <c r="K165" s="26">
        <v>3</v>
      </c>
      <c r="L165" s="26" t="s">
        <v>121</v>
      </c>
      <c r="O165" s="26">
        <v>2</v>
      </c>
      <c r="P165" s="26" t="s">
        <v>215</v>
      </c>
    </row>
    <row r="166" spans="1:16" x14ac:dyDescent="0.15">
      <c r="A166" s="26">
        <v>909</v>
      </c>
      <c r="B166" t="s">
        <v>386</v>
      </c>
      <c r="C166" t="s">
        <v>387</v>
      </c>
      <c r="D166" s="26" t="s">
        <v>366</v>
      </c>
      <c r="E166" s="26" t="s">
        <v>367</v>
      </c>
      <c r="F166" s="26">
        <v>2</v>
      </c>
      <c r="G166" s="26" t="s">
        <v>121</v>
      </c>
      <c r="H166" s="26">
        <v>1</v>
      </c>
      <c r="I166" s="26" t="s">
        <v>121</v>
      </c>
      <c r="J166" s="26" t="s">
        <v>122</v>
      </c>
      <c r="K166" s="26">
        <v>3</v>
      </c>
      <c r="L166" s="26" t="s">
        <v>121</v>
      </c>
      <c r="O166" s="26">
        <v>2</v>
      </c>
      <c r="P166" s="26" t="s">
        <v>215</v>
      </c>
    </row>
    <row r="167" spans="1:16" x14ac:dyDescent="0.15">
      <c r="A167" s="26">
        <v>913</v>
      </c>
      <c r="B167" t="s">
        <v>388</v>
      </c>
      <c r="C167" t="s">
        <v>389</v>
      </c>
      <c r="D167" s="26" t="s">
        <v>366</v>
      </c>
      <c r="E167" s="26" t="s">
        <v>367</v>
      </c>
      <c r="F167" s="26">
        <v>2</v>
      </c>
      <c r="G167" s="26" t="s">
        <v>121</v>
      </c>
      <c r="H167" s="26">
        <v>1</v>
      </c>
      <c r="I167" s="26" t="s">
        <v>121</v>
      </c>
      <c r="J167" s="26" t="s">
        <v>122</v>
      </c>
      <c r="K167" s="26">
        <v>3</v>
      </c>
      <c r="L167" s="26" t="s">
        <v>121</v>
      </c>
      <c r="M167" s="26">
        <v>4</v>
      </c>
      <c r="N167" s="26" t="s">
        <v>121</v>
      </c>
      <c r="O167" s="26">
        <v>2</v>
      </c>
      <c r="P167" s="26" t="s">
        <v>215</v>
      </c>
    </row>
    <row r="168" spans="1:16" x14ac:dyDescent="0.15">
      <c r="A168" s="26">
        <v>929</v>
      </c>
      <c r="B168" t="s">
        <v>390</v>
      </c>
      <c r="C168" t="s">
        <v>391</v>
      </c>
      <c r="D168" s="26" t="s">
        <v>366</v>
      </c>
      <c r="E168" s="26" t="s">
        <v>367</v>
      </c>
      <c r="F168" s="26">
        <v>2</v>
      </c>
      <c r="G168" s="26" t="s">
        <v>121</v>
      </c>
      <c r="H168" s="26">
        <v>1</v>
      </c>
      <c r="I168" s="26" t="s">
        <v>121</v>
      </c>
      <c r="J168" s="26" t="s">
        <v>122</v>
      </c>
      <c r="K168" s="26">
        <v>3</v>
      </c>
      <c r="L168" s="26" t="s">
        <v>121</v>
      </c>
      <c r="O168" s="26">
        <v>2</v>
      </c>
      <c r="P168" s="26" t="s">
        <v>215</v>
      </c>
    </row>
    <row r="169" spans="1:16" x14ac:dyDescent="0.15">
      <c r="A169" s="26">
        <v>910</v>
      </c>
      <c r="B169" t="s">
        <v>392</v>
      </c>
      <c r="C169" t="s">
        <v>393</v>
      </c>
      <c r="D169" s="26" t="s">
        <v>366</v>
      </c>
      <c r="E169" s="26" t="s">
        <v>367</v>
      </c>
      <c r="F169" s="26">
        <v>2</v>
      </c>
      <c r="G169" s="26" t="s">
        <v>121</v>
      </c>
      <c r="H169" s="26">
        <v>1</v>
      </c>
      <c r="I169" s="26" t="s">
        <v>121</v>
      </c>
      <c r="J169" s="26" t="s">
        <v>122</v>
      </c>
      <c r="K169" s="26">
        <v>3</v>
      </c>
      <c r="L169" s="26" t="s">
        <v>121</v>
      </c>
      <c r="M169" s="26">
        <v>4</v>
      </c>
      <c r="N169" s="26" t="s">
        <v>121</v>
      </c>
      <c r="O169" s="26">
        <v>2</v>
      </c>
      <c r="P169" s="26" t="s">
        <v>215</v>
      </c>
    </row>
    <row r="170" spans="1:16" x14ac:dyDescent="0.15">
      <c r="A170" s="26">
        <v>911</v>
      </c>
      <c r="B170" t="s">
        <v>394</v>
      </c>
      <c r="C170" t="s">
        <v>395</v>
      </c>
      <c r="D170" s="26" t="s">
        <v>366</v>
      </c>
      <c r="E170" s="26" t="s">
        <v>367</v>
      </c>
      <c r="F170" s="26">
        <v>2</v>
      </c>
      <c r="G170" s="26" t="s">
        <v>121</v>
      </c>
      <c r="H170" s="26">
        <v>1</v>
      </c>
      <c r="I170" s="26" t="s">
        <v>121</v>
      </c>
      <c r="J170" s="26" t="s">
        <v>122</v>
      </c>
      <c r="K170" s="26">
        <v>3</v>
      </c>
      <c r="L170" s="26" t="s">
        <v>121</v>
      </c>
      <c r="M170" s="26">
        <v>4</v>
      </c>
      <c r="N170" s="26" t="s">
        <v>121</v>
      </c>
      <c r="O170" s="26">
        <v>2</v>
      </c>
      <c r="P170" s="26" t="s">
        <v>215</v>
      </c>
    </row>
    <row r="171" spans="1:16" x14ac:dyDescent="0.15">
      <c r="A171" s="26">
        <v>912</v>
      </c>
      <c r="B171" t="s">
        <v>396</v>
      </c>
      <c r="C171" t="s">
        <v>397</v>
      </c>
      <c r="D171" s="26" t="s">
        <v>366</v>
      </c>
      <c r="E171" s="26" t="s">
        <v>367</v>
      </c>
      <c r="F171" s="26">
        <v>2</v>
      </c>
      <c r="G171" s="26" t="s">
        <v>121</v>
      </c>
      <c r="H171" s="26">
        <v>1</v>
      </c>
      <c r="I171" s="26" t="s">
        <v>121</v>
      </c>
      <c r="J171" s="26" t="s">
        <v>122</v>
      </c>
      <c r="K171" s="26">
        <v>3</v>
      </c>
      <c r="L171" s="26" t="s">
        <v>121</v>
      </c>
      <c r="M171" s="26">
        <v>4</v>
      </c>
      <c r="N171" s="26" t="s">
        <v>121</v>
      </c>
      <c r="O171" s="26">
        <v>2</v>
      </c>
      <c r="P171" s="26" t="s">
        <v>215</v>
      </c>
    </row>
    <row r="172" spans="1:16" x14ac:dyDescent="0.15">
      <c r="A172" s="26">
        <v>925</v>
      </c>
      <c r="B172" t="s">
        <v>398</v>
      </c>
      <c r="C172" t="s">
        <v>399</v>
      </c>
      <c r="D172" s="26" t="s">
        <v>366</v>
      </c>
      <c r="E172" s="26" t="s">
        <v>367</v>
      </c>
      <c r="F172" s="26">
        <v>2</v>
      </c>
      <c r="G172" s="26" t="s">
        <v>121</v>
      </c>
      <c r="H172" s="26">
        <v>1</v>
      </c>
      <c r="I172" s="26" t="s">
        <v>121</v>
      </c>
      <c r="J172" s="26" t="s">
        <v>122</v>
      </c>
      <c r="K172" s="26">
        <v>3</v>
      </c>
      <c r="L172" s="26" t="s">
        <v>121</v>
      </c>
      <c r="M172" s="26">
        <v>4</v>
      </c>
      <c r="N172" s="26" t="s">
        <v>121</v>
      </c>
      <c r="O172" s="26">
        <v>2</v>
      </c>
      <c r="P172" s="26" t="s">
        <v>121</v>
      </c>
    </row>
    <row r="173" spans="1:16" x14ac:dyDescent="0.15">
      <c r="A173" s="26">
        <v>926</v>
      </c>
      <c r="B173" t="s">
        <v>400</v>
      </c>
      <c r="C173" t="s">
        <v>401</v>
      </c>
      <c r="D173" s="26" t="s">
        <v>366</v>
      </c>
      <c r="E173" s="26" t="s">
        <v>367</v>
      </c>
      <c r="F173" s="26">
        <v>2</v>
      </c>
      <c r="G173" s="26" t="s">
        <v>121</v>
      </c>
      <c r="H173" s="26">
        <v>1</v>
      </c>
      <c r="I173" s="26" t="s">
        <v>121</v>
      </c>
      <c r="J173" s="26" t="s">
        <v>122</v>
      </c>
      <c r="K173" s="26">
        <v>3</v>
      </c>
      <c r="L173" s="26" t="s">
        <v>121</v>
      </c>
      <c r="M173" s="26">
        <v>4</v>
      </c>
      <c r="N173" s="26" t="s">
        <v>121</v>
      </c>
      <c r="O173" s="26">
        <v>2</v>
      </c>
      <c r="P173" s="26" t="s">
        <v>121</v>
      </c>
    </row>
    <row r="174" spans="1:16" x14ac:dyDescent="0.15">
      <c r="A174" s="26">
        <v>927</v>
      </c>
      <c r="B174" t="s">
        <v>402</v>
      </c>
      <c r="C174" t="s">
        <v>403</v>
      </c>
      <c r="D174" s="26" t="s">
        <v>366</v>
      </c>
      <c r="E174" s="26" t="s">
        <v>367</v>
      </c>
      <c r="F174" s="26">
        <v>2</v>
      </c>
      <c r="G174" s="26" t="s">
        <v>121</v>
      </c>
      <c r="H174" s="26">
        <v>1</v>
      </c>
      <c r="I174" s="26" t="s">
        <v>121</v>
      </c>
      <c r="J174" s="26" t="s">
        <v>122</v>
      </c>
      <c r="K174" s="26">
        <v>3</v>
      </c>
      <c r="L174" s="26" t="s">
        <v>121</v>
      </c>
      <c r="M174" s="26">
        <v>4</v>
      </c>
      <c r="N174" s="26" t="s">
        <v>121</v>
      </c>
      <c r="O174" s="26">
        <v>2</v>
      </c>
      <c r="P174" s="26" t="s">
        <v>121</v>
      </c>
    </row>
    <row r="175" spans="1:16" x14ac:dyDescent="0.15">
      <c r="A175" s="26">
        <v>928</v>
      </c>
      <c r="B175" t="s">
        <v>404</v>
      </c>
      <c r="C175" t="s">
        <v>405</v>
      </c>
      <c r="D175" s="26" t="s">
        <v>366</v>
      </c>
      <c r="E175" s="26" t="s">
        <v>367</v>
      </c>
      <c r="F175" s="26">
        <v>2</v>
      </c>
      <c r="G175" s="26" t="s">
        <v>121</v>
      </c>
      <c r="H175" s="26">
        <v>1</v>
      </c>
      <c r="I175" s="26" t="s">
        <v>121</v>
      </c>
      <c r="J175" s="26" t="s">
        <v>122</v>
      </c>
      <c r="K175" s="26">
        <v>3</v>
      </c>
      <c r="L175" s="26" t="s">
        <v>121</v>
      </c>
      <c r="O175" s="26">
        <v>2</v>
      </c>
      <c r="P175" s="26" t="s">
        <v>121</v>
      </c>
    </row>
    <row r="176" spans="1:16" x14ac:dyDescent="0.15">
      <c r="A176" s="26">
        <v>933</v>
      </c>
      <c r="B176" t="s">
        <v>406</v>
      </c>
      <c r="C176" t="s">
        <v>407</v>
      </c>
      <c r="D176" s="26" t="s">
        <v>366</v>
      </c>
      <c r="E176" s="26" t="s">
        <v>367</v>
      </c>
      <c r="F176" s="26">
        <v>2</v>
      </c>
      <c r="G176" s="26" t="s">
        <v>121</v>
      </c>
      <c r="H176" s="26">
        <v>1</v>
      </c>
      <c r="I176" s="26" t="s">
        <v>121</v>
      </c>
      <c r="J176" s="26" t="s">
        <v>122</v>
      </c>
      <c r="K176" s="26">
        <v>3</v>
      </c>
      <c r="L176" s="26" t="s">
        <v>121</v>
      </c>
      <c r="O176" s="26">
        <v>2</v>
      </c>
      <c r="P176" s="26" t="s">
        <v>121</v>
      </c>
    </row>
    <row r="177" spans="1:16" x14ac:dyDescent="0.15">
      <c r="A177" s="26">
        <v>934</v>
      </c>
      <c r="B177" t="s">
        <v>408</v>
      </c>
      <c r="C177" t="s">
        <v>409</v>
      </c>
      <c r="D177" s="26" t="s">
        <v>366</v>
      </c>
      <c r="E177" s="26" t="s">
        <v>367</v>
      </c>
      <c r="F177" s="26">
        <v>2</v>
      </c>
      <c r="G177" s="26" t="s">
        <v>121</v>
      </c>
      <c r="H177" s="26">
        <v>1</v>
      </c>
      <c r="I177" s="26" t="s">
        <v>121</v>
      </c>
      <c r="J177" s="26" t="s">
        <v>122</v>
      </c>
      <c r="K177" s="26">
        <v>3</v>
      </c>
      <c r="L177" s="26" t="s">
        <v>121</v>
      </c>
      <c r="O177" s="26">
        <v>2</v>
      </c>
      <c r="P177" s="26" t="s">
        <v>121</v>
      </c>
    </row>
    <row r="178" spans="1:16" x14ac:dyDescent="0.15">
      <c r="A178" s="26">
        <v>914</v>
      </c>
      <c r="B178" t="s">
        <v>410</v>
      </c>
      <c r="C178" t="s">
        <v>411</v>
      </c>
      <c r="D178" s="26" t="s">
        <v>412</v>
      </c>
      <c r="E178" s="26" t="s">
        <v>413</v>
      </c>
      <c r="F178" s="26">
        <v>2</v>
      </c>
      <c r="G178" s="26" t="s">
        <v>120</v>
      </c>
      <c r="H178" s="26">
        <v>1</v>
      </c>
      <c r="I178" s="26" t="s">
        <v>120</v>
      </c>
      <c r="J178" s="26" t="s">
        <v>122</v>
      </c>
      <c r="K178" s="26">
        <v>3</v>
      </c>
      <c r="L178" s="26" t="s">
        <v>120</v>
      </c>
      <c r="M178" s="26">
        <v>4</v>
      </c>
      <c r="N178" s="26" t="s">
        <v>120</v>
      </c>
      <c r="O178" s="26">
        <v>2</v>
      </c>
      <c r="P178" s="26" t="s">
        <v>215</v>
      </c>
    </row>
    <row r="179" spans="1:16" x14ac:dyDescent="0.15">
      <c r="A179" s="26">
        <v>915</v>
      </c>
      <c r="B179" t="s">
        <v>414</v>
      </c>
      <c r="C179" t="s">
        <v>415</v>
      </c>
      <c r="D179" s="26" t="s">
        <v>412</v>
      </c>
      <c r="E179" s="26" t="s">
        <v>413</v>
      </c>
      <c r="F179" s="26">
        <v>2</v>
      </c>
      <c r="G179" s="26" t="s">
        <v>120</v>
      </c>
      <c r="H179" s="26">
        <v>1</v>
      </c>
      <c r="I179" s="26" t="s">
        <v>120</v>
      </c>
      <c r="J179" s="26" t="s">
        <v>122</v>
      </c>
      <c r="K179" s="26">
        <v>3</v>
      </c>
      <c r="L179" s="26" t="s">
        <v>120</v>
      </c>
      <c r="M179" s="26">
        <v>4</v>
      </c>
      <c r="N179" s="26" t="s">
        <v>120</v>
      </c>
      <c r="O179" s="26">
        <v>2</v>
      </c>
      <c r="P179" s="26" t="s">
        <v>215</v>
      </c>
    </row>
    <row r="180" spans="1:16" x14ac:dyDescent="0.15">
      <c r="A180" s="26">
        <v>916</v>
      </c>
      <c r="B180" t="s">
        <v>416</v>
      </c>
      <c r="C180" t="s">
        <v>417</v>
      </c>
      <c r="D180" s="26" t="s">
        <v>412</v>
      </c>
      <c r="E180" s="26" t="s">
        <v>413</v>
      </c>
      <c r="F180" s="26">
        <v>2</v>
      </c>
      <c r="G180" s="26" t="s">
        <v>120</v>
      </c>
      <c r="H180" s="26">
        <v>1</v>
      </c>
      <c r="I180" s="26" t="s">
        <v>120</v>
      </c>
      <c r="J180" s="26" t="s">
        <v>122</v>
      </c>
      <c r="K180" s="26">
        <v>3</v>
      </c>
      <c r="L180" s="26" t="s">
        <v>120</v>
      </c>
      <c r="M180" s="26">
        <v>4</v>
      </c>
      <c r="N180" s="26" t="s">
        <v>120</v>
      </c>
      <c r="O180" s="26">
        <v>2</v>
      </c>
      <c r="P180" s="26" t="s">
        <v>215</v>
      </c>
    </row>
    <row r="181" spans="1:16" x14ac:dyDescent="0.15">
      <c r="A181" s="26">
        <v>935</v>
      </c>
      <c r="B181" t="s">
        <v>418</v>
      </c>
      <c r="C181" t="s">
        <v>419</v>
      </c>
      <c r="D181" s="26" t="s">
        <v>412</v>
      </c>
      <c r="E181" s="26" t="s">
        <v>413</v>
      </c>
      <c r="F181" s="26">
        <v>2</v>
      </c>
      <c r="G181" s="26" t="s">
        <v>120</v>
      </c>
      <c r="H181" s="26">
        <v>1</v>
      </c>
      <c r="I181" s="26" t="s">
        <v>120</v>
      </c>
      <c r="J181" s="26" t="s">
        <v>122</v>
      </c>
      <c r="K181" s="26">
        <v>3</v>
      </c>
      <c r="L181" s="26" t="s">
        <v>120</v>
      </c>
      <c r="O181" s="26">
        <v>2</v>
      </c>
      <c r="P181" s="26" t="s">
        <v>215</v>
      </c>
    </row>
    <row r="182" spans="1:16" x14ac:dyDescent="0.15">
      <c r="A182" s="26">
        <v>936</v>
      </c>
      <c r="B182" t="s">
        <v>420</v>
      </c>
      <c r="C182" t="s">
        <v>421</v>
      </c>
      <c r="D182" s="26" t="s">
        <v>412</v>
      </c>
      <c r="E182" s="26" t="s">
        <v>413</v>
      </c>
      <c r="F182" s="26">
        <v>2</v>
      </c>
      <c r="G182" s="26" t="s">
        <v>120</v>
      </c>
      <c r="H182" s="26">
        <v>1</v>
      </c>
      <c r="I182" s="26" t="s">
        <v>120</v>
      </c>
      <c r="J182" s="26" t="s">
        <v>122</v>
      </c>
      <c r="K182" s="26">
        <v>3</v>
      </c>
      <c r="L182" s="26" t="s">
        <v>120</v>
      </c>
      <c r="O182" s="26">
        <v>2</v>
      </c>
      <c r="P182" s="26" t="s">
        <v>215</v>
      </c>
    </row>
    <row r="183" spans="1:16" x14ac:dyDescent="0.15">
      <c r="A183" s="26">
        <v>937</v>
      </c>
      <c r="B183" t="s">
        <v>422</v>
      </c>
      <c r="C183" t="s">
        <v>423</v>
      </c>
      <c r="D183" s="26" t="s">
        <v>412</v>
      </c>
      <c r="E183" s="26" t="s">
        <v>413</v>
      </c>
      <c r="F183" s="26">
        <v>2</v>
      </c>
      <c r="G183" s="26" t="s">
        <v>120</v>
      </c>
      <c r="H183" s="26">
        <v>1</v>
      </c>
      <c r="I183" s="26" t="s">
        <v>120</v>
      </c>
      <c r="J183" s="26" t="s">
        <v>122</v>
      </c>
      <c r="K183" s="26">
        <v>3</v>
      </c>
      <c r="L183" s="26" t="s">
        <v>120</v>
      </c>
      <c r="M183" s="26">
        <v>4</v>
      </c>
      <c r="N183" s="26" t="s">
        <v>120</v>
      </c>
      <c r="O183" s="26">
        <v>2</v>
      </c>
      <c r="P183" s="26" t="s">
        <v>215</v>
      </c>
    </row>
    <row r="184" spans="1:16" x14ac:dyDescent="0.15">
      <c r="A184" s="26">
        <v>938</v>
      </c>
      <c r="B184" t="s">
        <v>424</v>
      </c>
      <c r="C184" t="s">
        <v>425</v>
      </c>
      <c r="D184" s="26" t="s">
        <v>412</v>
      </c>
      <c r="E184" s="26" t="s">
        <v>413</v>
      </c>
      <c r="F184" s="26">
        <v>2</v>
      </c>
      <c r="G184" s="26" t="s">
        <v>120</v>
      </c>
      <c r="H184" s="26">
        <v>1</v>
      </c>
      <c r="I184" s="26" t="s">
        <v>120</v>
      </c>
      <c r="J184" s="26" t="s">
        <v>122</v>
      </c>
      <c r="K184" s="26">
        <v>3</v>
      </c>
      <c r="L184" s="26" t="s">
        <v>120</v>
      </c>
      <c r="M184" s="26">
        <v>4</v>
      </c>
      <c r="N184" s="26" t="s">
        <v>120</v>
      </c>
      <c r="O184" s="26">
        <v>2</v>
      </c>
      <c r="P184" s="26" t="s">
        <v>215</v>
      </c>
    </row>
    <row r="185" spans="1:16" x14ac:dyDescent="0.15">
      <c r="A185" s="26">
        <v>939</v>
      </c>
      <c r="B185" t="s">
        <v>426</v>
      </c>
      <c r="C185" t="s">
        <v>427</v>
      </c>
      <c r="D185" s="26" t="s">
        <v>412</v>
      </c>
      <c r="E185" s="26" t="s">
        <v>413</v>
      </c>
      <c r="F185" s="26">
        <v>2</v>
      </c>
      <c r="G185" s="26" t="s">
        <v>120</v>
      </c>
      <c r="H185" s="26">
        <v>1</v>
      </c>
      <c r="I185" s="26" t="s">
        <v>120</v>
      </c>
      <c r="J185" s="26" t="s">
        <v>122</v>
      </c>
      <c r="K185" s="26">
        <v>3</v>
      </c>
      <c r="L185" s="26" t="s">
        <v>120</v>
      </c>
      <c r="O185" s="26">
        <v>2</v>
      </c>
      <c r="P185" s="26" t="s">
        <v>215</v>
      </c>
    </row>
    <row r="186" spans="1:16" x14ac:dyDescent="0.15">
      <c r="A186" s="26">
        <v>940</v>
      </c>
      <c r="B186" t="s">
        <v>428</v>
      </c>
      <c r="C186" t="s">
        <v>161</v>
      </c>
      <c r="D186" s="26" t="s">
        <v>412</v>
      </c>
      <c r="E186" s="26" t="s">
        <v>413</v>
      </c>
      <c r="F186" s="26">
        <v>2</v>
      </c>
      <c r="G186" s="26" t="s">
        <v>120</v>
      </c>
      <c r="H186" s="26">
        <v>1</v>
      </c>
      <c r="I186" s="26" t="s">
        <v>120</v>
      </c>
      <c r="J186" s="26" t="s">
        <v>122</v>
      </c>
      <c r="K186" s="26">
        <v>3</v>
      </c>
      <c r="L186" s="26" t="s">
        <v>120</v>
      </c>
      <c r="O186" s="26">
        <v>2</v>
      </c>
      <c r="P186" s="26" t="s">
        <v>215</v>
      </c>
    </row>
    <row r="187" spans="1:16" x14ac:dyDescent="0.15">
      <c r="A187" s="26">
        <v>941</v>
      </c>
      <c r="B187" t="s">
        <v>429</v>
      </c>
      <c r="C187" t="s">
        <v>430</v>
      </c>
      <c r="D187" s="26" t="s">
        <v>412</v>
      </c>
      <c r="E187" s="26" t="s">
        <v>413</v>
      </c>
      <c r="F187" s="26">
        <v>2</v>
      </c>
      <c r="G187" s="26" t="s">
        <v>120</v>
      </c>
      <c r="H187" s="26">
        <v>1</v>
      </c>
      <c r="I187" s="26" t="s">
        <v>120</v>
      </c>
      <c r="J187" s="26" t="s">
        <v>122</v>
      </c>
      <c r="K187" s="26">
        <v>3</v>
      </c>
      <c r="L187" s="26" t="s">
        <v>120</v>
      </c>
      <c r="O187" s="26">
        <v>2</v>
      </c>
      <c r="P187" s="26" t="s">
        <v>215</v>
      </c>
    </row>
    <row r="188" spans="1:16" x14ac:dyDescent="0.15">
      <c r="A188" s="26">
        <v>942</v>
      </c>
      <c r="B188" t="s">
        <v>431</v>
      </c>
      <c r="C188" t="s">
        <v>432</v>
      </c>
      <c r="D188" s="26" t="s">
        <v>412</v>
      </c>
      <c r="E188" s="26" t="s">
        <v>413</v>
      </c>
      <c r="F188" s="26">
        <v>2</v>
      </c>
      <c r="G188" s="26" t="s">
        <v>120</v>
      </c>
      <c r="H188" s="26">
        <v>1</v>
      </c>
      <c r="I188" s="26" t="s">
        <v>120</v>
      </c>
      <c r="J188" s="26" t="s">
        <v>122</v>
      </c>
      <c r="K188" s="26">
        <v>3</v>
      </c>
      <c r="L188" s="26" t="s">
        <v>120</v>
      </c>
      <c r="M188" s="26">
        <v>4</v>
      </c>
      <c r="N188" s="26" t="s">
        <v>120</v>
      </c>
      <c r="O188" s="26">
        <v>2</v>
      </c>
      <c r="P188" s="26" t="s">
        <v>215</v>
      </c>
    </row>
    <row r="189" spans="1:16" x14ac:dyDescent="0.15">
      <c r="A189" s="26">
        <v>917</v>
      </c>
      <c r="B189" t="s">
        <v>433</v>
      </c>
      <c r="C189" t="s">
        <v>434</v>
      </c>
      <c r="D189" s="26" t="s">
        <v>412</v>
      </c>
      <c r="E189" s="26" t="s">
        <v>413</v>
      </c>
      <c r="F189" s="26">
        <v>2</v>
      </c>
      <c r="G189" s="26" t="s">
        <v>120</v>
      </c>
      <c r="H189" s="26">
        <v>1</v>
      </c>
      <c r="I189" s="26" t="s">
        <v>120</v>
      </c>
      <c r="J189" s="26" t="s">
        <v>122</v>
      </c>
      <c r="K189" s="26">
        <v>3</v>
      </c>
      <c r="L189" s="26" t="s">
        <v>120</v>
      </c>
      <c r="M189" s="26">
        <v>4</v>
      </c>
      <c r="N189" s="26" t="s">
        <v>120</v>
      </c>
      <c r="O189" s="26">
        <v>2</v>
      </c>
      <c r="P189" s="26" t="s">
        <v>121</v>
      </c>
    </row>
    <row r="190" spans="1:16" x14ac:dyDescent="0.15">
      <c r="A190" s="26">
        <v>943</v>
      </c>
      <c r="B190" t="s">
        <v>435</v>
      </c>
      <c r="C190" t="s">
        <v>436</v>
      </c>
      <c r="D190" s="26" t="s">
        <v>412</v>
      </c>
      <c r="E190" s="26" t="s">
        <v>413</v>
      </c>
      <c r="F190" s="26">
        <v>2</v>
      </c>
      <c r="G190" s="26" t="s">
        <v>120</v>
      </c>
      <c r="H190" s="26">
        <v>1</v>
      </c>
      <c r="I190" s="26" t="s">
        <v>120</v>
      </c>
      <c r="J190" s="26" t="s">
        <v>122</v>
      </c>
      <c r="K190" s="26">
        <v>3</v>
      </c>
      <c r="L190" s="26" t="s">
        <v>120</v>
      </c>
      <c r="M190" s="26">
        <v>4</v>
      </c>
      <c r="N190" s="26" t="s">
        <v>120</v>
      </c>
      <c r="O190" s="26">
        <v>2</v>
      </c>
      <c r="P190" s="26" t="s">
        <v>121</v>
      </c>
    </row>
    <row r="191" spans="1:16" x14ac:dyDescent="0.15">
      <c r="A191" s="26">
        <v>918</v>
      </c>
      <c r="B191" t="s">
        <v>437</v>
      </c>
      <c r="C191" t="s">
        <v>438</v>
      </c>
      <c r="D191" s="26" t="s">
        <v>412</v>
      </c>
      <c r="E191" s="26" t="s">
        <v>413</v>
      </c>
      <c r="F191" s="26">
        <v>2</v>
      </c>
      <c r="G191" s="26" t="s">
        <v>120</v>
      </c>
      <c r="H191" s="26">
        <v>1</v>
      </c>
      <c r="I191" s="26" t="s">
        <v>120</v>
      </c>
      <c r="J191" s="26" t="s">
        <v>122</v>
      </c>
      <c r="K191" s="26">
        <v>3</v>
      </c>
      <c r="L191" s="26" t="s">
        <v>120</v>
      </c>
      <c r="O191" s="26">
        <v>2</v>
      </c>
      <c r="P191" s="26" t="s">
        <v>121</v>
      </c>
    </row>
    <row r="192" spans="1:16" x14ac:dyDescent="0.15">
      <c r="A192" s="26">
        <v>919</v>
      </c>
      <c r="B192" t="s">
        <v>439</v>
      </c>
      <c r="C192" t="s">
        <v>440</v>
      </c>
      <c r="D192" s="26" t="s">
        <v>412</v>
      </c>
      <c r="E192" s="26" t="s">
        <v>413</v>
      </c>
      <c r="F192" s="26">
        <v>2</v>
      </c>
      <c r="G192" s="26" t="s">
        <v>120</v>
      </c>
      <c r="H192" s="26">
        <v>1</v>
      </c>
      <c r="I192" s="26" t="s">
        <v>120</v>
      </c>
      <c r="J192" s="26" t="s">
        <v>122</v>
      </c>
      <c r="K192" s="26">
        <v>3</v>
      </c>
      <c r="L192" s="26" t="s">
        <v>120</v>
      </c>
      <c r="M192" s="26">
        <v>4</v>
      </c>
      <c r="N192" s="26" t="s">
        <v>120</v>
      </c>
      <c r="O192" s="26">
        <v>2</v>
      </c>
      <c r="P192" s="26" t="s">
        <v>121</v>
      </c>
    </row>
    <row r="193" spans="1:16" x14ac:dyDescent="0.15">
      <c r="A193" s="26">
        <v>920</v>
      </c>
      <c r="B193" t="s">
        <v>441</v>
      </c>
      <c r="C193" t="s">
        <v>442</v>
      </c>
      <c r="D193" s="26" t="s">
        <v>412</v>
      </c>
      <c r="E193" s="26" t="s">
        <v>413</v>
      </c>
      <c r="F193" s="26">
        <v>2</v>
      </c>
      <c r="G193" s="26" t="s">
        <v>120</v>
      </c>
      <c r="H193" s="26">
        <v>1</v>
      </c>
      <c r="I193" s="26" t="s">
        <v>120</v>
      </c>
      <c r="J193" s="26" t="s">
        <v>122</v>
      </c>
      <c r="K193" s="26">
        <v>3</v>
      </c>
      <c r="L193" s="26" t="s">
        <v>120</v>
      </c>
      <c r="O193" s="26">
        <v>2</v>
      </c>
      <c r="P193" s="26" t="s">
        <v>121</v>
      </c>
    </row>
    <row r="194" spans="1:16" x14ac:dyDescent="0.15">
      <c r="A194" s="26">
        <v>921</v>
      </c>
      <c r="B194" t="s">
        <v>443</v>
      </c>
      <c r="C194" t="s">
        <v>444</v>
      </c>
      <c r="D194" s="26" t="s">
        <v>412</v>
      </c>
      <c r="E194" s="26" t="s">
        <v>413</v>
      </c>
      <c r="F194" s="26">
        <v>2</v>
      </c>
      <c r="G194" s="26" t="s">
        <v>120</v>
      </c>
      <c r="H194" s="26">
        <v>1</v>
      </c>
      <c r="I194" s="26" t="s">
        <v>120</v>
      </c>
      <c r="J194" s="26" t="s">
        <v>122</v>
      </c>
      <c r="K194" s="26">
        <v>3</v>
      </c>
      <c r="L194" s="26" t="s">
        <v>120</v>
      </c>
      <c r="M194" s="26">
        <v>4</v>
      </c>
      <c r="N194" s="26" t="s">
        <v>120</v>
      </c>
      <c r="O194" s="26">
        <v>2</v>
      </c>
      <c r="P194" s="26" t="s">
        <v>121</v>
      </c>
    </row>
    <row r="195" spans="1:16" x14ac:dyDescent="0.15">
      <c r="A195" s="26">
        <v>922</v>
      </c>
      <c r="B195" t="s">
        <v>445</v>
      </c>
      <c r="C195" t="s">
        <v>446</v>
      </c>
      <c r="D195" s="26" t="s">
        <v>412</v>
      </c>
      <c r="E195" s="26" t="s">
        <v>413</v>
      </c>
      <c r="F195" s="26">
        <v>2</v>
      </c>
      <c r="G195" s="26" t="s">
        <v>120</v>
      </c>
      <c r="H195" s="26">
        <v>1</v>
      </c>
      <c r="I195" s="26" t="s">
        <v>120</v>
      </c>
      <c r="J195" s="26" t="s">
        <v>122</v>
      </c>
      <c r="K195" s="26">
        <v>3</v>
      </c>
      <c r="L195" s="26" t="s">
        <v>120</v>
      </c>
      <c r="O195" s="26">
        <v>2</v>
      </c>
      <c r="P195" s="26" t="s">
        <v>121</v>
      </c>
    </row>
    <row r="196" spans="1:16" x14ac:dyDescent="0.15">
      <c r="A196" s="26">
        <v>923</v>
      </c>
      <c r="B196" t="s">
        <v>447</v>
      </c>
      <c r="C196" t="s">
        <v>448</v>
      </c>
      <c r="D196" s="26" t="s">
        <v>412</v>
      </c>
      <c r="E196" s="26" t="s">
        <v>413</v>
      </c>
      <c r="F196" s="26">
        <v>2</v>
      </c>
      <c r="G196" s="26" t="s">
        <v>120</v>
      </c>
      <c r="H196" s="26">
        <v>1</v>
      </c>
      <c r="I196" s="26" t="s">
        <v>120</v>
      </c>
      <c r="J196" s="26" t="s">
        <v>122</v>
      </c>
      <c r="K196" s="26">
        <v>3</v>
      </c>
      <c r="L196" s="26" t="s">
        <v>120</v>
      </c>
      <c r="O196" s="26">
        <v>2</v>
      </c>
      <c r="P196" s="26" t="s">
        <v>121</v>
      </c>
    </row>
    <row r="197" spans="1:16" x14ac:dyDescent="0.15">
      <c r="A197" s="26">
        <v>924</v>
      </c>
      <c r="B197" t="s">
        <v>449</v>
      </c>
      <c r="C197" t="s">
        <v>450</v>
      </c>
      <c r="D197" s="26" t="s">
        <v>412</v>
      </c>
      <c r="E197" s="26" t="s">
        <v>413</v>
      </c>
      <c r="F197" s="26">
        <v>2</v>
      </c>
      <c r="G197" s="26" t="s">
        <v>120</v>
      </c>
      <c r="H197" s="26">
        <v>1</v>
      </c>
      <c r="I197" s="26" t="s">
        <v>120</v>
      </c>
      <c r="J197" s="26" t="s">
        <v>122</v>
      </c>
      <c r="K197" s="26">
        <v>3</v>
      </c>
      <c r="L197" s="26" t="s">
        <v>120</v>
      </c>
      <c r="O197" s="26">
        <v>2</v>
      </c>
      <c r="P197" s="26" t="s">
        <v>121</v>
      </c>
    </row>
    <row r="198" spans="1:16" x14ac:dyDescent="0.15">
      <c r="A198" s="26">
        <v>930</v>
      </c>
      <c r="B198" t="s">
        <v>451</v>
      </c>
      <c r="C198" t="s">
        <v>452</v>
      </c>
      <c r="D198" s="26" t="s">
        <v>412</v>
      </c>
      <c r="E198" s="26" t="s">
        <v>413</v>
      </c>
      <c r="F198" s="26">
        <v>2</v>
      </c>
      <c r="G198" s="26" t="s">
        <v>120</v>
      </c>
      <c r="H198" s="26">
        <v>1</v>
      </c>
      <c r="I198" s="26" t="s">
        <v>120</v>
      </c>
      <c r="J198" s="26" t="s">
        <v>122</v>
      </c>
      <c r="K198" s="26">
        <v>3</v>
      </c>
      <c r="L198" s="26" t="s">
        <v>120</v>
      </c>
      <c r="O198" s="26">
        <v>2</v>
      </c>
      <c r="P198" s="26" t="s">
        <v>121</v>
      </c>
    </row>
    <row r="199" spans="1:16" x14ac:dyDescent="0.15">
      <c r="A199" s="26">
        <v>931</v>
      </c>
      <c r="B199" t="s">
        <v>453</v>
      </c>
      <c r="C199" t="s">
        <v>454</v>
      </c>
      <c r="D199" s="26" t="s">
        <v>412</v>
      </c>
      <c r="E199" s="26" t="s">
        <v>413</v>
      </c>
      <c r="F199" s="26">
        <v>2</v>
      </c>
      <c r="G199" s="26" t="s">
        <v>120</v>
      </c>
      <c r="H199" s="26">
        <v>1</v>
      </c>
      <c r="I199" s="26" t="s">
        <v>120</v>
      </c>
      <c r="J199" s="26" t="s">
        <v>122</v>
      </c>
      <c r="K199" s="26">
        <v>3</v>
      </c>
      <c r="L199" s="26" t="s">
        <v>120</v>
      </c>
      <c r="O199" s="26">
        <v>2</v>
      </c>
      <c r="P199" s="26" t="s">
        <v>121</v>
      </c>
    </row>
    <row r="200" spans="1:16" x14ac:dyDescent="0.15">
      <c r="A200" s="26">
        <v>932</v>
      </c>
      <c r="B200" t="s">
        <v>455</v>
      </c>
      <c r="C200" t="s">
        <v>456</v>
      </c>
      <c r="D200" s="26" t="s">
        <v>412</v>
      </c>
      <c r="E200" s="26" t="s">
        <v>413</v>
      </c>
      <c r="F200" s="26">
        <v>2</v>
      </c>
      <c r="G200" s="26" t="s">
        <v>120</v>
      </c>
      <c r="H200" s="26">
        <v>1</v>
      </c>
      <c r="I200" s="26" t="s">
        <v>120</v>
      </c>
      <c r="J200" s="26" t="s">
        <v>122</v>
      </c>
      <c r="K200" s="26">
        <v>3</v>
      </c>
      <c r="L200" s="26" t="s">
        <v>120</v>
      </c>
      <c r="O200" s="26">
        <v>2</v>
      </c>
      <c r="P200" s="26" t="s">
        <v>121</v>
      </c>
    </row>
    <row r="201" spans="1:16" x14ac:dyDescent="0.15">
      <c r="A201" s="26">
        <v>944</v>
      </c>
      <c r="B201" t="s">
        <v>457</v>
      </c>
      <c r="C201" t="s">
        <v>458</v>
      </c>
      <c r="D201" s="26" t="s">
        <v>412</v>
      </c>
      <c r="E201" s="26" t="s">
        <v>413</v>
      </c>
      <c r="F201" s="26">
        <v>2</v>
      </c>
      <c r="G201" s="26" t="s">
        <v>120</v>
      </c>
      <c r="H201" s="26">
        <v>1</v>
      </c>
      <c r="I201" s="26" t="s">
        <v>120</v>
      </c>
      <c r="J201" s="26" t="s">
        <v>122</v>
      </c>
      <c r="K201" s="26">
        <v>3</v>
      </c>
      <c r="L201" s="26" t="s">
        <v>120</v>
      </c>
      <c r="M201" s="26">
        <v>4</v>
      </c>
      <c r="N201" s="26" t="s">
        <v>120</v>
      </c>
      <c r="O201" s="26">
        <v>2</v>
      </c>
      <c r="P201" s="26" t="s">
        <v>121</v>
      </c>
    </row>
    <row r="202" spans="1:16" x14ac:dyDescent="0.15">
      <c r="A202" s="26">
        <v>945</v>
      </c>
      <c r="B202" t="s">
        <v>459</v>
      </c>
      <c r="C202" t="s">
        <v>460</v>
      </c>
      <c r="D202" s="26" t="s">
        <v>412</v>
      </c>
      <c r="E202" s="26" t="s">
        <v>413</v>
      </c>
      <c r="F202" s="26">
        <v>2</v>
      </c>
      <c r="G202" s="26" t="s">
        <v>120</v>
      </c>
      <c r="H202" s="26">
        <v>1</v>
      </c>
      <c r="I202" s="26" t="s">
        <v>120</v>
      </c>
      <c r="J202" s="26" t="s">
        <v>122</v>
      </c>
      <c r="K202" s="26">
        <v>3</v>
      </c>
      <c r="L202" s="26" t="s">
        <v>120</v>
      </c>
      <c r="O202" s="26">
        <v>2</v>
      </c>
      <c r="P202" s="26" t="s">
        <v>121</v>
      </c>
    </row>
    <row r="203" spans="1:16" x14ac:dyDescent="0.15">
      <c r="A203" s="26">
        <v>946</v>
      </c>
      <c r="B203" t="s">
        <v>461</v>
      </c>
      <c r="C203" t="s">
        <v>462</v>
      </c>
      <c r="D203" s="26" t="s">
        <v>412</v>
      </c>
      <c r="E203" s="26" t="s">
        <v>413</v>
      </c>
      <c r="F203" s="26">
        <v>2</v>
      </c>
      <c r="G203" s="26" t="s">
        <v>120</v>
      </c>
      <c r="H203" s="26">
        <v>1</v>
      </c>
      <c r="I203" s="26" t="s">
        <v>120</v>
      </c>
      <c r="J203" s="26" t="s">
        <v>122</v>
      </c>
      <c r="K203" s="26">
        <v>3</v>
      </c>
      <c r="L203" s="26" t="s">
        <v>120</v>
      </c>
      <c r="M203" s="26">
        <v>4</v>
      </c>
      <c r="N203" s="26" t="s">
        <v>120</v>
      </c>
      <c r="O203" s="26">
        <v>2</v>
      </c>
      <c r="P203" s="26" t="s">
        <v>121</v>
      </c>
    </row>
    <row r="204" spans="1:16" ht="21.75" x14ac:dyDescent="0.15">
      <c r="D204" s="26" ph="1"/>
    </row>
    <row r="205" spans="1:16" ht="21.75" x14ac:dyDescent="0.15">
      <c r="D205" s="26" ph="1"/>
    </row>
    <row r="206" spans="1:16" ht="21.75" x14ac:dyDescent="0.15">
      <c r="D206" s="26" ph="1"/>
    </row>
    <row r="207" spans="1:16" ht="21.75" x14ac:dyDescent="0.15">
      <c r="D207" s="26" ph="1"/>
    </row>
    <row r="208" spans="1:16" ht="21.75" x14ac:dyDescent="0.15">
      <c r="D208" s="26" ph="1"/>
    </row>
    <row r="209" spans="4:4" ht="21.75" x14ac:dyDescent="0.15">
      <c r="D209" s="26" ph="1"/>
    </row>
    <row r="210" spans="4:4" ht="21.75" x14ac:dyDescent="0.15">
      <c r="D210" s="26" ph="1"/>
    </row>
    <row r="211" spans="4:4" ht="21.75" x14ac:dyDescent="0.15">
      <c r="D211" s="26" ph="1"/>
    </row>
    <row r="212" spans="4:4" ht="21.75" x14ac:dyDescent="0.15">
      <c r="D212" s="26" ph="1"/>
    </row>
    <row r="213" spans="4:4" ht="21.75" x14ac:dyDescent="0.15">
      <c r="D213" s="26" ph="1"/>
    </row>
    <row r="214" spans="4:4" ht="21.75" x14ac:dyDescent="0.15">
      <c r="D214" s="26" ph="1"/>
    </row>
    <row r="215" spans="4:4" ht="21.75" x14ac:dyDescent="0.15">
      <c r="D215" s="26" ph="1"/>
    </row>
    <row r="216" spans="4:4" ht="21.75" x14ac:dyDescent="0.15">
      <c r="D216" s="26" ph="1"/>
    </row>
    <row r="217" spans="4:4" ht="21.75" x14ac:dyDescent="0.15">
      <c r="D217" s="26" ph="1"/>
    </row>
    <row r="218" spans="4:4" ht="21.75" x14ac:dyDescent="0.15">
      <c r="D218" s="26" ph="1"/>
    </row>
    <row r="219" spans="4:4" ht="21.75" x14ac:dyDescent="0.15">
      <c r="D219" s="26" ph="1"/>
    </row>
    <row r="220" spans="4:4" ht="21.75" x14ac:dyDescent="0.15">
      <c r="D220" s="26" ph="1"/>
    </row>
    <row r="221" spans="4:4" ht="21.75" x14ac:dyDescent="0.15">
      <c r="D221" s="26" ph="1"/>
    </row>
    <row r="222" spans="4:4" ht="21.75" x14ac:dyDescent="0.15">
      <c r="D222" s="26" ph="1"/>
    </row>
    <row r="223" spans="4:4" ht="21.75" x14ac:dyDescent="0.15">
      <c r="D223" s="26" ph="1"/>
    </row>
    <row r="224" spans="4:4" ht="21.75" x14ac:dyDescent="0.15">
      <c r="D224" s="26" ph="1"/>
    </row>
    <row r="225" spans="4:4" ht="21.75" x14ac:dyDescent="0.15">
      <c r="D225" s="26" ph="1"/>
    </row>
    <row r="226" spans="4:4" ht="21.75" x14ac:dyDescent="0.15">
      <c r="D226" s="26" ph="1"/>
    </row>
    <row r="227" spans="4:4" ht="21.75" x14ac:dyDescent="0.15">
      <c r="D227" s="26" ph="1"/>
    </row>
    <row r="228" spans="4:4" ht="21.75" x14ac:dyDescent="0.15">
      <c r="D228" s="26" ph="1"/>
    </row>
    <row r="229" spans="4:4" ht="21.75" x14ac:dyDescent="0.15">
      <c r="D229" s="26" ph="1"/>
    </row>
    <row r="230" spans="4:4" ht="21.75" x14ac:dyDescent="0.15">
      <c r="D230" s="26" ph="1"/>
    </row>
    <row r="231" spans="4:4" ht="21.75" x14ac:dyDescent="0.15">
      <c r="D231" s="26" ph="1"/>
    </row>
    <row r="232" spans="4:4" ht="21.75" x14ac:dyDescent="0.15">
      <c r="D232" s="26" ph="1"/>
    </row>
    <row r="233" spans="4:4" ht="21.75" x14ac:dyDescent="0.15">
      <c r="D233" s="26" ph="1"/>
    </row>
    <row r="234" spans="4:4" ht="21.75" x14ac:dyDescent="0.15">
      <c r="D234" s="26" ph="1"/>
    </row>
    <row r="235" spans="4:4" ht="21.75" x14ac:dyDescent="0.15">
      <c r="D235" s="26" ph="1"/>
    </row>
    <row r="236" spans="4:4" ht="21.75" x14ac:dyDescent="0.15">
      <c r="D236" s="26" ph="1"/>
    </row>
    <row r="237" spans="4:4" ht="21.75" x14ac:dyDescent="0.15">
      <c r="D237" s="26" ph="1"/>
    </row>
    <row r="238" spans="4:4" ht="21.75" x14ac:dyDescent="0.15">
      <c r="D238" s="26" ph="1"/>
    </row>
    <row r="239" spans="4:4" ht="21.75" x14ac:dyDescent="0.15">
      <c r="D239" s="26" ph="1"/>
    </row>
    <row r="240" spans="4:4" ht="21.75" x14ac:dyDescent="0.15">
      <c r="D240" s="26" ph="1"/>
    </row>
    <row r="241" spans="4:4" ht="21.75" x14ac:dyDescent="0.15">
      <c r="D241" s="26" ph="1"/>
    </row>
    <row r="242" spans="4:4" ht="21.75" x14ac:dyDescent="0.15">
      <c r="D242" s="26" ph="1"/>
    </row>
    <row r="243" spans="4:4" ht="21.75" x14ac:dyDescent="0.15">
      <c r="D243" s="26" ph="1"/>
    </row>
    <row r="244" spans="4:4" ht="21.75" x14ac:dyDescent="0.15">
      <c r="D244" s="26" ph="1"/>
    </row>
    <row r="245" spans="4:4" ht="21.75" x14ac:dyDescent="0.15">
      <c r="D245" s="26" ph="1"/>
    </row>
    <row r="246" spans="4:4" ht="21.75" x14ac:dyDescent="0.15">
      <c r="D246" s="26" ph="1"/>
    </row>
  </sheetData>
  <autoFilter ref="A2:D203" xr:uid="{BA6CF0B8-C4B1-4830-B964-BD47A0E1A2E4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やさしい日本語</vt:lpstr>
      <vt:lpstr>DB(収集リスト順)</vt:lpstr>
      <vt:lpstr>やさしい日本語!Print_Area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三木市役所</dc:creator>
  <cp:lastModifiedBy>MJ5203</cp:lastModifiedBy>
  <cp:lastPrinted>2026-08-13T04:33:16Z</cp:lastPrinted>
  <dcterms:created xsi:type="dcterms:W3CDTF">2013-08-15T01:36:56Z</dcterms:created>
  <dcterms:modified xsi:type="dcterms:W3CDTF">2026-08-13T04:33:48Z</dcterms:modified>
</cp:coreProperties>
</file>