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<sst xmlns="http://schemas.openxmlformats.org/spreadsheetml/2006/main" count="232" uniqueCount="120">
  <si>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</si>
  <si>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</si>
  <si>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</si>
  <si>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</si>
  <si>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</si>
  <si>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</si>
  <si>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</si>
  <si>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</si>
  <si>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</si>
  <si>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</si>
  <si>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</si>
  <si>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</si>
  <si>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</si>
  <si>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</si>
  <si>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</si>
  <si>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</si>
  <si>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</si>
  <si>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</si>
  <si>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</si>
  <si>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</si>
  <si>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</si>
  <si>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</si>
  <si>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</si>
  <si>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</si>
  <si>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</si>
  <si>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</si>
  <si>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</si>
  <si>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</si>
  <si>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</si>
  <si>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</si>
  <si>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</si>
  <si>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</si>
  <si>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</si>
  <si>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</si>
  <si>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</si>
  <si>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</si>
  <si>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</si>
  <si>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</si>
  <si>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</si>
  <si>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</si>
  <si>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</si>
  <si>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</si>
  <si>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</si>
  <si>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</si>
  <si>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</si>
  <si>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</si>
  <si>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</si>
  <si>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</si>
  <si>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</si>
  <si>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</si>
  <si>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</si>
  <si>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</si>
  <si>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</si>
  <si>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</si>
  <si>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</si>
  <si>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</si>
  <si>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</si>
  <si>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</si>
  <si>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</si>
  <si>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</si>
  <si>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</si>
  <si>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</si>
  <si>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</si>
  <si>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</si>
  <si>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</si>
  <si>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</si>
  <si>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</si>
  <si>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</si>
  <si>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</si>
  <si>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</si>
  <si>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</si>
  <si>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</si>
  <si>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</si>
  <si>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</si>
  <si>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</si>
  <si>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</si>
  <si>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</si>
  <si>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</si>
  <si>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</si>
  <si>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</si>
  <si>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</si>
  <si>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</si>
  <si>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</si>
  <si>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</si>
  <si>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</si>
  <si>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</si>
  <si>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</si>
  <si>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</si>
  <si>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</si>
  <si>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</si>
  <si>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</si>
  <si>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</si>
  <si>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</si>
  <si>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</si>
  <si>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</si>
  <si>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</si>
  <si>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</si>
  <si>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</si>
  <si>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</si>
  <si>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</si>
  <si>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</si>
  <si>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</si>
  <si>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</si>
  <si>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</si>
  <si>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</si>
  <si>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兵庫県　三木市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</si>
  <si>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</si>
  <si>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</si>
  <si>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</si>
  <si>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</si>
  <si>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</si>
  <si>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</si>
  <si>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</si>
  <si>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</si>
  <si>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</si>
  <si>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</si>
  <si>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</si>
  <si>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・本年度において、中長期的な経営の基本計画と
　なる「経営戦略」を策定している。
・今後とも健全経営を維持し、管路の更新・耐震
　化を計画的に推進していく。
・人口減少や需要量減少などが想定される中、給
　水サービスの向上を図り、より安全で安定した
　水道水の供給に努め、市民から信頼される水道
　事業を目指す。</t>
    <rPh sb="1" eb="4">
      <t>ホンネンド</t>
    </rPh>
    <rPh sb="9" eb="13">
      <t>チュウチョウキテキ</t>
    </rPh>
    <rPh sb="14" eb="16">
      <t>ケイエイ</t>
    </rPh>
    <rPh sb="17" eb="19">
      <t>キホン</t>
    </rPh>
    <rPh sb="19" eb="21">
      <t>ケイカク</t>
    </rPh>
    <rPh sb="27" eb="29">
      <t>ケイエイ</t>
    </rPh>
    <rPh sb="29" eb="31">
      <t>センリャク</t>
    </rPh>
    <rPh sb="33" eb="35">
      <t>サクテイ</t>
    </rPh>
    <rPh sb="82" eb="84">
      <t>ジンコウ</t>
    </rPh>
    <rPh sb="84" eb="86">
      <t>ゲンショウ</t>
    </rPh>
    <rPh sb="87" eb="89">
      <t>ジュヨウ</t>
    </rPh>
    <rPh sb="89" eb="90">
      <t>リョウ</t>
    </rPh>
    <rPh sb="90" eb="92">
      <t>ゲンショウ</t>
    </rPh>
    <rPh sb="95" eb="97">
      <t>ソウテイ</t>
    </rPh>
    <rPh sb="100" eb="101">
      <t>ナカ</t>
    </rPh>
    <rPh sb="111" eb="113">
      <t>コウジョウ</t>
    </rPh>
    <rPh sb="114" eb="115">
      <t>ハカ</t>
    </rPh>
    <rPh sb="119" eb="121">
      <t>アンゼン</t>
    </rPh>
    <rPh sb="122" eb="124">
      <t>アンテイ</t>
    </rPh>
    <rPh sb="128" eb="130">
      <t>スイドウ</t>
    </rPh>
    <rPh sb="130" eb="131">
      <t>ミズ</t>
    </rPh>
    <rPh sb="132" eb="134">
      <t>キョウキュウ</t>
    </rPh>
    <rPh sb="135" eb="136">
      <t>ツト</t>
    </rPh>
    <rPh sb="138" eb="140">
      <t>シミン</t>
    </rPh>
    <rPh sb="142" eb="144">
      <t>シンライ</t>
    </rPh>
    <rPh sb="147" eb="149">
      <t>スイドウ</t>
    </rPh>
    <rPh sb="151" eb="153">
      <t>ジギョウ</t>
    </rPh>
    <rPh sb="154" eb="156">
      <t>メザ</t>
    </rPh>
    <phoneticPr fontId="4"/>
  </si>
  <si>
    <t>・「経常収支比率」が常に 100％を超え、安価な
　料金設定のもとでも「料金回収率」が 100％を
　上回っている。
・「累積欠損金」の発生しない黒字経営を継続し
　ている。
・「流動比率」は平均を大きく上回り、依然とし
　て高い流動性を保っている。
・本年度において企業債の償還が終了し、借入金
　に依存しない経営を進めている。
・以上のことから、財務状況及び収支状況ともに
　健全経営を確保し、効率的な経営を行っている。</t>
    <rPh sb="2" eb="4">
      <t>ケイジョウ</t>
    </rPh>
    <rPh sb="4" eb="6">
      <t>シュウシ</t>
    </rPh>
    <rPh sb="6" eb="8">
      <t>ヒリツ</t>
    </rPh>
    <rPh sb="10" eb="11">
      <t>ツネ</t>
    </rPh>
    <rPh sb="18" eb="19">
      <t>コ</t>
    </rPh>
    <rPh sb="21" eb="23">
      <t>アンカ</t>
    </rPh>
    <rPh sb="26" eb="27">
      <t>リョウ</t>
    </rPh>
    <rPh sb="27" eb="28">
      <t>カネ</t>
    </rPh>
    <rPh sb="28" eb="30">
      <t>セッテイ</t>
    </rPh>
    <rPh sb="36" eb="38">
      <t>リョウキン</t>
    </rPh>
    <rPh sb="38" eb="40">
      <t>カイシュウ</t>
    </rPh>
    <rPh sb="40" eb="41">
      <t>リツ</t>
    </rPh>
    <rPh sb="62" eb="64">
      <t>ルイセキ</t>
    </rPh>
    <rPh sb="64" eb="67">
      <t>ケッソンキン</t>
    </rPh>
    <rPh sb="69" eb="71">
      <t>ハッセイ</t>
    </rPh>
    <rPh sb="74" eb="76">
      <t>クロジ</t>
    </rPh>
    <rPh sb="76" eb="78">
      <t>ケイエイ</t>
    </rPh>
    <rPh sb="79" eb="81">
      <t>ケイゾク</t>
    </rPh>
    <rPh sb="98" eb="100">
      <t>ヘイキン</t>
    </rPh>
    <rPh sb="101" eb="102">
      <t>オオ</t>
    </rPh>
    <rPh sb="104" eb="106">
      <t>ウワマワ</t>
    </rPh>
    <rPh sb="108" eb="110">
      <t>イゼン</t>
    </rPh>
    <rPh sb="115" eb="116">
      <t>タカ</t>
    </rPh>
    <rPh sb="117" eb="120">
      <t>リュウドウセイ</t>
    </rPh>
    <rPh sb="121" eb="122">
      <t>タモ</t>
    </rPh>
    <rPh sb="130" eb="133">
      <t>ホンネンド</t>
    </rPh>
    <rPh sb="137" eb="139">
      <t>キギョウ</t>
    </rPh>
    <rPh sb="139" eb="140">
      <t>サイ</t>
    </rPh>
    <rPh sb="141" eb="143">
      <t>ショウカン</t>
    </rPh>
    <rPh sb="144" eb="146">
      <t>シュウリョウ</t>
    </rPh>
    <rPh sb="148" eb="150">
      <t>カリイレ</t>
    </rPh>
    <rPh sb="150" eb="151">
      <t>キン</t>
    </rPh>
    <rPh sb="154" eb="156">
      <t>イゾン</t>
    </rPh>
    <rPh sb="159" eb="161">
      <t>ケイエイ</t>
    </rPh>
    <rPh sb="162" eb="163">
      <t>スス</t>
    </rPh>
    <rPh sb="171" eb="173">
      <t>イジョウ</t>
    </rPh>
    <rPh sb="179" eb="181">
      <t>ザイム</t>
    </rPh>
    <rPh sb="181" eb="183">
      <t>ジョウキョウ</t>
    </rPh>
    <rPh sb="183" eb="184">
      <t>オヨ</t>
    </rPh>
    <rPh sb="185" eb="187">
      <t>シュウシ</t>
    </rPh>
    <rPh sb="187" eb="189">
      <t>ジョウキョウ</t>
    </rPh>
    <phoneticPr fontId="4"/>
  </si>
  <si>
    <t>・阪神淡路大震災の経験を踏まえ、水道耐震化の
　優先順位を「緊急時に水を貯留する」ことを最
　優先とし、配水池の耐震化を先行して進めてき
　たことから、主要配水池の耐震化は 100％完了
　した。
・近年、経年化により漏水が多発している塩ビ管
　路の更新・耐震化を優先的に進めている。
・布設総延長の 1％にあたる 6kmと新設延長 1km
　の計 7kmを年間更新目標としている。</t>
    <rPh sb="1" eb="3">
      <t>ハンシン</t>
    </rPh>
    <rPh sb="3" eb="5">
      <t>アワジ</t>
    </rPh>
    <rPh sb="5" eb="8">
      <t>ダイシンサイ</t>
    </rPh>
    <rPh sb="9" eb="11">
      <t>ケイケン</t>
    </rPh>
    <rPh sb="12" eb="13">
      <t>フ</t>
    </rPh>
    <rPh sb="16" eb="18">
      <t>スイドウ</t>
    </rPh>
    <rPh sb="18" eb="21">
      <t>タイシンカ</t>
    </rPh>
    <rPh sb="24" eb="25">
      <t>ユウ</t>
    </rPh>
    <rPh sb="25" eb="26">
      <t>サキ</t>
    </rPh>
    <rPh sb="26" eb="28">
      <t>ジュンイ</t>
    </rPh>
    <rPh sb="30" eb="33">
      <t>キンキュウジ</t>
    </rPh>
    <rPh sb="34" eb="35">
      <t>ミズ</t>
    </rPh>
    <rPh sb="36" eb="38">
      <t>チョリュウ</t>
    </rPh>
    <rPh sb="44" eb="45">
      <t>サイ</t>
    </rPh>
    <rPh sb="47" eb="49">
      <t>ユウセン</t>
    </rPh>
    <rPh sb="52" eb="55">
      <t>ハイスイチ</t>
    </rPh>
    <rPh sb="56" eb="59">
      <t>タイシンカ</t>
    </rPh>
    <rPh sb="60" eb="62">
      <t>センコウ</t>
    </rPh>
    <rPh sb="64" eb="65">
      <t>スス</t>
    </rPh>
    <rPh sb="76" eb="78">
      <t>シュヨウ</t>
    </rPh>
    <rPh sb="78" eb="81">
      <t>ハイスイチ</t>
    </rPh>
    <rPh sb="82" eb="85">
      <t>タイシンカ</t>
    </rPh>
    <rPh sb="91" eb="93">
      <t>カンリョウ</t>
    </rPh>
    <rPh sb="101" eb="103">
      <t>キンネン</t>
    </rPh>
    <rPh sb="104" eb="107">
      <t>ケイネンカ</t>
    </rPh>
    <rPh sb="110" eb="112">
      <t>ロウスイ</t>
    </rPh>
    <rPh sb="113" eb="115">
      <t>タハツ</t>
    </rPh>
    <rPh sb="119" eb="120">
      <t>エン</t>
    </rPh>
    <rPh sb="126" eb="128">
      <t>コウシン</t>
    </rPh>
    <rPh sb="129" eb="132">
      <t>タイシンカ</t>
    </rPh>
    <rPh sb="133" eb="136">
      <t>ユウセンテキ</t>
    </rPh>
    <rPh sb="137" eb="138">
      <t>スス</t>
    </rPh>
    <rPh sb="146" eb="148">
      <t>フセツ</t>
    </rPh>
    <rPh sb="148" eb="151">
      <t>ソウエンチョウ</t>
    </rPh>
    <rPh sb="164" eb="166">
      <t>シンセツ</t>
    </rPh>
    <rPh sb="166" eb="168">
      <t>エンチョウ</t>
    </rPh>
    <rPh sb="175" eb="176">
      <t>ケイ</t>
    </rPh>
    <rPh sb="181" eb="183">
      <t>ネンカン</t>
    </rPh>
    <rPh sb="183" eb="185">
      <t>コウシン</t>
    </rPh>
    <rPh sb="185" eb="187">
      <t>モクヒョウ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</si>
</sst>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16" fillId="0" borderId="9" xfId="1" applyFont="1" applyBorder="1" applyAlignment="1" applyProtection="1">
      <alignment horizontal="left" vertical="top" wrapText="1"/>
      <protection locked="0"/>
    </xf>
    <xf numFmtId="0" fontId="16" fillId="0" borderId="0" xfId="1" applyFont="1" applyBorder="1" applyAlignment="1" applyProtection="1">
      <alignment horizontal="left" vertical="top" wrapText="1"/>
      <protection locked="0"/>
    </xf>
    <xf numFmtId="0" fontId="16" fillId="0" borderId="10" xfId="1" applyFont="1" applyBorder="1" applyAlignment="1" applyProtection="1">
      <alignment horizontal="left" vertical="top" wrapText="1"/>
      <protection locked="0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0.92</c:v>
                </c:pt>
                <c:pt idx="1">
                  <c:v>0.77</c:v>
                </c:pt>
                <c:pt idx="2">
                  <c:v>0.55000000000000004</c:v>
                </c:pt>
                <c:pt idx="3">
                  <c:v>0.85</c:v>
                </c:pt>
                <c:pt idx="4">
                  <c:v>0.69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86688"/>
        <c:axId val="16427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0.83</c:v>
                </c:pt>
                <c:pt idx="2">
                  <c:v>0.72</c:v>
                </c:pt>
                <c:pt idx="3">
                  <c:v>0.71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86688"/>
        <c:axId val="164274944"/>
      </c:lineChart>
      <c:dateAx>
        <c:axId val="14438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274944"/>
        <c:crosses val="autoZero"/>
        <c:auto val="1"/>
        <c:lblOffset val="100"/>
        <c:baseTimeUnit val="years"/>
      </c:dateAx>
      <c:valAx>
        <c:axId val="16427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38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63.58</c:v>
                </c:pt>
                <c:pt idx="1">
                  <c:v>62.91</c:v>
                </c:pt>
                <c:pt idx="2">
                  <c:v>61.18</c:v>
                </c:pt>
                <c:pt idx="3">
                  <c:v>61.77</c:v>
                </c:pt>
                <c:pt idx="4">
                  <c:v>62.48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34400"/>
        <c:axId val="17053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59.88</c:v>
                </c:pt>
                <c:pt idx="1">
                  <c:v>59.68</c:v>
                </c:pt>
                <c:pt idx="2">
                  <c:v>59.17</c:v>
                </c:pt>
                <c:pt idx="3">
                  <c:v>59.34</c:v>
                </c:pt>
                <c:pt idx="4">
                  <c:v>59.11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34400"/>
        <c:axId val="170536320"/>
      </c:lineChart>
      <c:dateAx>
        <c:axId val="17053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536320"/>
        <c:crosses val="autoZero"/>
        <c:auto val="1"/>
        <c:lblOffset val="100"/>
        <c:baseTimeUnit val="years"/>
      </c:dateAx>
      <c:valAx>
        <c:axId val="17053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53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91.28</c:v>
                </c:pt>
                <c:pt idx="1">
                  <c:v>91.92</c:v>
                </c:pt>
                <c:pt idx="2">
                  <c:v>91.32</c:v>
                </c:pt>
                <c:pt idx="3">
                  <c:v>91.3</c:v>
                </c:pt>
                <c:pt idx="4">
                  <c:v>91.18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50400"/>
        <c:axId val="17055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87.65</c:v>
                </c:pt>
                <c:pt idx="1">
                  <c:v>87.63</c:v>
                </c:pt>
                <c:pt idx="2">
                  <c:v>87.6</c:v>
                </c:pt>
                <c:pt idx="3">
                  <c:v>87.74</c:v>
                </c:pt>
                <c:pt idx="4">
                  <c:v>87.91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50400"/>
        <c:axId val="170552320"/>
      </c:lineChart>
      <c:dateAx>
        <c:axId val="17055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552320"/>
        <c:crosses val="autoZero"/>
        <c:auto val="1"/>
        <c:lblOffset val="100"/>
        <c:baseTimeUnit val="years"/>
      </c:dateAx>
      <c:valAx>
        <c:axId val="17055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55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101.42</c:v>
                </c:pt>
                <c:pt idx="1">
                  <c:v>102.83</c:v>
                </c:pt>
                <c:pt idx="2">
                  <c:v>101.49</c:v>
                </c:pt>
                <c:pt idx="3">
                  <c:v>106.07</c:v>
                </c:pt>
                <c:pt idx="4">
                  <c:v>111.75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78976"/>
        <c:axId val="19065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107.8</c:v>
                </c:pt>
                <c:pt idx="2">
                  <c:v>111.96</c:v>
                </c:pt>
                <c:pt idx="3">
                  <c:v>112.69</c:v>
                </c:pt>
                <c:pt idx="4">
                  <c:v>113.16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78976"/>
        <c:axId val="190658048"/>
      </c:lineChart>
      <c:dateAx>
        <c:axId val="188478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658048"/>
        <c:crosses val="autoZero"/>
        <c:auto val="1"/>
        <c:lblOffset val="100"/>
        <c:baseTimeUnit val="years"/>
      </c:dateAx>
      <c:valAx>
        <c:axId val="190658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478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41.29</c:v>
                </c:pt>
                <c:pt idx="1">
                  <c:v>42.17</c:v>
                </c:pt>
                <c:pt idx="2">
                  <c:v>43.39</c:v>
                </c:pt>
                <c:pt idx="3">
                  <c:v>44.16</c:v>
                </c:pt>
                <c:pt idx="4">
                  <c:v>44.84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16608"/>
        <c:axId val="16811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38.69</c:v>
                </c:pt>
                <c:pt idx="1">
                  <c:v>39.65</c:v>
                </c:pt>
                <c:pt idx="2">
                  <c:v>45.25</c:v>
                </c:pt>
                <c:pt idx="3">
                  <c:v>46.27</c:v>
                </c:pt>
                <c:pt idx="4">
                  <c:v>46.88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16608"/>
        <c:axId val="168118528"/>
      </c:lineChart>
      <c:dateAx>
        <c:axId val="16811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118528"/>
        <c:crosses val="autoZero"/>
        <c:auto val="1"/>
        <c:lblOffset val="100"/>
        <c:baseTimeUnit val="years"/>
      </c:dateAx>
      <c:valAx>
        <c:axId val="16811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11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7.11</c:v>
                </c:pt>
                <c:pt idx="1">
                  <c:v>11.9</c:v>
                </c:pt>
                <c:pt idx="2">
                  <c:v>12.82</c:v>
                </c:pt>
                <c:pt idx="3">
                  <c:v>14.93</c:v>
                </c:pt>
                <c:pt idx="4">
                  <c:v>15.85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34432"/>
        <c:axId val="16923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</c:v>
                </c:pt>
                <c:pt idx="1">
                  <c:v>9.7100000000000009</c:v>
                </c:pt>
                <c:pt idx="2">
                  <c:v>10.71</c:v>
                </c:pt>
                <c:pt idx="3">
                  <c:v>10.93</c:v>
                </c:pt>
                <c:pt idx="4">
                  <c:v>13.39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34432"/>
        <c:axId val="169236352"/>
      </c:lineChart>
      <c:dateAx>
        <c:axId val="16923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236352"/>
        <c:crosses val="autoZero"/>
        <c:auto val="1"/>
        <c:lblOffset val="100"/>
        <c:baseTimeUnit val="years"/>
      </c:dateAx>
      <c:valAx>
        <c:axId val="16923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23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58368"/>
        <c:axId val="16927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4.46</c:v>
                </c:pt>
                <c:pt idx="1">
                  <c:v>4.3899999999999997</c:v>
                </c:pt>
                <c:pt idx="2">
                  <c:v>0.41</c:v>
                </c:pt>
                <c:pt idx="3">
                  <c:v>0.54</c:v>
                </c:pt>
                <c:pt idx="4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58368"/>
        <c:axId val="169276928"/>
      </c:lineChart>
      <c:dateAx>
        <c:axId val="16925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276928"/>
        <c:crosses val="autoZero"/>
        <c:auto val="1"/>
        <c:lblOffset val="100"/>
        <c:baseTimeUnit val="years"/>
      </c:dateAx>
      <c:valAx>
        <c:axId val="169276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258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1165.68</c:v>
                </c:pt>
                <c:pt idx="1">
                  <c:v>413.23</c:v>
                </c:pt>
                <c:pt idx="2">
                  <c:v>651.78</c:v>
                </c:pt>
                <c:pt idx="3">
                  <c:v>805.21</c:v>
                </c:pt>
                <c:pt idx="4">
                  <c:v>641.33000000000004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83968"/>
        <c:axId val="16969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701</c:v>
                </c:pt>
                <c:pt idx="1">
                  <c:v>739.59</c:v>
                </c:pt>
                <c:pt idx="2">
                  <c:v>335.95</c:v>
                </c:pt>
                <c:pt idx="3">
                  <c:v>346.59</c:v>
                </c:pt>
                <c:pt idx="4">
                  <c:v>357.82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83968"/>
        <c:axId val="169698432"/>
      </c:lineChart>
      <c:dateAx>
        <c:axId val="16968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698432"/>
        <c:crosses val="autoZero"/>
        <c:auto val="1"/>
        <c:lblOffset val="100"/>
        <c:baseTimeUnit val="years"/>
      </c:dateAx>
      <c:valAx>
        <c:axId val="169698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68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1.62</c:v>
                </c:pt>
                <c:pt idx="1">
                  <c:v>1.04</c:v>
                </c:pt>
                <c:pt idx="2">
                  <c:v>0.55000000000000004</c:v>
                </c:pt>
                <c:pt idx="3">
                  <c:v>0.28000000000000003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28640"/>
        <c:axId val="17000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330.99</c:v>
                </c:pt>
                <c:pt idx="1">
                  <c:v>324.08999999999997</c:v>
                </c:pt>
                <c:pt idx="2">
                  <c:v>319.82</c:v>
                </c:pt>
                <c:pt idx="3">
                  <c:v>312.02999999999997</c:v>
                </c:pt>
                <c:pt idx="4">
                  <c:v>307.45999999999998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28640"/>
        <c:axId val="170001152"/>
      </c:lineChart>
      <c:dateAx>
        <c:axId val="16972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001152"/>
        <c:crosses val="autoZero"/>
        <c:auto val="1"/>
        <c:lblOffset val="100"/>
        <c:baseTimeUnit val="years"/>
      </c:dateAx>
      <c:valAx>
        <c:axId val="170001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72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93.97</c:v>
                </c:pt>
                <c:pt idx="1">
                  <c:v>93.07</c:v>
                </c:pt>
                <c:pt idx="2">
                  <c:v>94.38</c:v>
                </c:pt>
                <c:pt idx="3">
                  <c:v>99.5</c:v>
                </c:pt>
                <c:pt idx="4">
                  <c:v>105.24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31360"/>
        <c:axId val="17003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100.27</c:v>
                </c:pt>
                <c:pt idx="1">
                  <c:v>99.46</c:v>
                </c:pt>
                <c:pt idx="2">
                  <c:v>105.21</c:v>
                </c:pt>
                <c:pt idx="3">
                  <c:v>105.71</c:v>
                </c:pt>
                <c:pt idx="4">
                  <c:v>106.01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31360"/>
        <c:axId val="170037632"/>
      </c:lineChart>
      <c:dateAx>
        <c:axId val="17003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037632"/>
        <c:crosses val="autoZero"/>
        <c:auto val="1"/>
        <c:lblOffset val="100"/>
        <c:baseTimeUnit val="years"/>
      </c:dateAx>
      <c:valAx>
        <c:axId val="17003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03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165.46</c:v>
                </c:pt>
                <c:pt idx="1">
                  <c:v>167.32</c:v>
                </c:pt>
                <c:pt idx="2">
                  <c:v>165.15</c:v>
                </c:pt>
                <c:pt idx="3">
                  <c:v>156.85</c:v>
                </c:pt>
                <c:pt idx="4">
                  <c:v>148.47999999999999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47360"/>
        <c:axId val="17005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169.62</c:v>
                </c:pt>
                <c:pt idx="1">
                  <c:v>171.78</c:v>
                </c:pt>
                <c:pt idx="2">
                  <c:v>162.59</c:v>
                </c:pt>
                <c:pt idx="3">
                  <c:v>162.15</c:v>
                </c:pt>
                <c:pt idx="4">
                  <c:v>162.24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47360"/>
        <c:axId val="170057728"/>
      </c:lineChart>
      <c:dateAx>
        <c:axId val="17004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057728"/>
        <c:crosses val="autoZero"/>
        <c:auto val="1"/>
        <c:lblOffset val="100"/>
        <c:baseTimeUnit val="years"/>
      </c:dateAx>
      <c:valAx>
        <c:axId val="17005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04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0" zoomScaleNormal="70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3" spans="1:78" ht="9.75" customHeight="1" x14ac:dyDescent="0.15">
      <c r="A3" s="2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</row>
    <row r="4" spans="1:78" ht="9.75" customHeight="1" x14ac:dyDescent="0.15">
      <c r="A4" s="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9" t="str">
        <f>データ!H6</f>
        <v>兵庫県　三木市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0"/>
      <c r="AE6" s="90"/>
      <c r="AF6" s="90"/>
      <c r="AG6" s="90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9" t="s">
        <v>1</v>
      </c>
      <c r="C7" s="80"/>
      <c r="D7" s="80"/>
      <c r="E7" s="80"/>
      <c r="F7" s="80"/>
      <c r="G7" s="80"/>
      <c r="H7" s="80"/>
      <c r="I7" s="79" t="s">
        <v>2</v>
      </c>
      <c r="J7" s="80"/>
      <c r="K7" s="80"/>
      <c r="L7" s="80"/>
      <c r="M7" s="80"/>
      <c r="N7" s="80"/>
      <c r="O7" s="81"/>
      <c r="P7" s="82" t="s">
        <v>3</v>
      </c>
      <c r="Q7" s="82"/>
      <c r="R7" s="82"/>
      <c r="S7" s="82"/>
      <c r="T7" s="82"/>
      <c r="U7" s="82"/>
      <c r="V7" s="82"/>
      <c r="W7" s="82" t="s">
        <v>4</v>
      </c>
      <c r="X7" s="82"/>
      <c r="Y7" s="82"/>
      <c r="Z7" s="82"/>
      <c r="AA7" s="82"/>
      <c r="AB7" s="82"/>
      <c r="AC7" s="82"/>
      <c r="AD7" s="82" t="s">
        <v>5</v>
      </c>
      <c r="AE7" s="82"/>
      <c r="AF7" s="82"/>
      <c r="AG7" s="82"/>
      <c r="AH7" s="82"/>
      <c r="AI7" s="82"/>
      <c r="AJ7" s="82"/>
      <c r="AK7" s="5"/>
      <c r="AL7" s="82" t="s">
        <v>6</v>
      </c>
      <c r="AM7" s="82"/>
      <c r="AN7" s="82"/>
      <c r="AO7" s="82"/>
      <c r="AP7" s="82"/>
      <c r="AQ7" s="82"/>
      <c r="AR7" s="82"/>
      <c r="AS7" s="82"/>
      <c r="AT7" s="79" t="s">
        <v>7</v>
      </c>
      <c r="AU7" s="80"/>
      <c r="AV7" s="80"/>
      <c r="AW7" s="80"/>
      <c r="AX7" s="80"/>
      <c r="AY7" s="80"/>
      <c r="AZ7" s="80"/>
      <c r="BA7" s="80"/>
      <c r="BB7" s="82" t="s">
        <v>8</v>
      </c>
      <c r="BC7" s="82"/>
      <c r="BD7" s="82"/>
      <c r="BE7" s="82"/>
      <c r="BF7" s="82"/>
      <c r="BG7" s="82"/>
      <c r="BH7" s="82"/>
      <c r="BI7" s="82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83" t="str">
        <f>データ!$I$6</f>
        <v>法適用</v>
      </c>
      <c r="C8" s="84"/>
      <c r="D8" s="84"/>
      <c r="E8" s="84"/>
      <c r="F8" s="84"/>
      <c r="G8" s="84"/>
      <c r="H8" s="84"/>
      <c r="I8" s="83" t="str">
        <f>データ!$J$6</f>
        <v>水道事業</v>
      </c>
      <c r="J8" s="84"/>
      <c r="K8" s="84"/>
      <c r="L8" s="84"/>
      <c r="M8" s="84"/>
      <c r="N8" s="84"/>
      <c r="O8" s="85"/>
      <c r="P8" s="86" t="str">
        <f>データ!$K$6</f>
        <v>末端給水事業</v>
      </c>
      <c r="Q8" s="86"/>
      <c r="R8" s="86"/>
      <c r="S8" s="86"/>
      <c r="T8" s="86"/>
      <c r="U8" s="86"/>
      <c r="V8" s="86"/>
      <c r="W8" s="86" t="str">
        <f>データ!$L$6</f>
        <v>A4</v>
      </c>
      <c r="X8" s="86"/>
      <c r="Y8" s="86"/>
      <c r="Z8" s="86"/>
      <c r="AA8" s="86"/>
      <c r="AB8" s="86"/>
      <c r="AC8" s="86"/>
      <c r="AD8" s="87" t="s">
        <v>116</v>
      </c>
      <c r="AE8" s="87"/>
      <c r="AF8" s="87"/>
      <c r="AG8" s="87"/>
      <c r="AH8" s="87"/>
      <c r="AI8" s="87"/>
      <c r="AJ8" s="87"/>
      <c r="AK8" s="5"/>
      <c r="AL8" s="74">
        <f>データ!$R$6</f>
        <v>78803</v>
      </c>
      <c r="AM8" s="74"/>
      <c r="AN8" s="74"/>
      <c r="AO8" s="74"/>
      <c r="AP8" s="74"/>
      <c r="AQ8" s="74"/>
      <c r="AR8" s="74"/>
      <c r="AS8" s="74"/>
      <c r="AT8" s="70">
        <f>データ!$S$6</f>
        <v>176.51</v>
      </c>
      <c r="AU8" s="71"/>
      <c r="AV8" s="71"/>
      <c r="AW8" s="71"/>
      <c r="AX8" s="71"/>
      <c r="AY8" s="71"/>
      <c r="AZ8" s="71"/>
      <c r="BA8" s="71"/>
      <c r="BB8" s="73">
        <f>データ!$T$6</f>
        <v>446.45</v>
      </c>
      <c r="BC8" s="73"/>
      <c r="BD8" s="73"/>
      <c r="BE8" s="73"/>
      <c r="BF8" s="73"/>
      <c r="BG8" s="73"/>
      <c r="BH8" s="73"/>
      <c r="BI8" s="73"/>
      <c r="BJ8" s="4"/>
      <c r="BK8" s="4"/>
      <c r="BL8" s="77" t="s">
        <v>10</v>
      </c>
      <c r="BM8" s="78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79" t="s">
        <v>12</v>
      </c>
      <c r="C9" s="80"/>
      <c r="D9" s="80"/>
      <c r="E9" s="80"/>
      <c r="F9" s="80"/>
      <c r="G9" s="80"/>
      <c r="H9" s="80"/>
      <c r="I9" s="79" t="s">
        <v>13</v>
      </c>
      <c r="J9" s="80"/>
      <c r="K9" s="80"/>
      <c r="L9" s="80"/>
      <c r="M9" s="80"/>
      <c r="N9" s="80"/>
      <c r="O9" s="81"/>
      <c r="P9" s="82" t="s">
        <v>14</v>
      </c>
      <c r="Q9" s="82"/>
      <c r="R9" s="82"/>
      <c r="S9" s="82"/>
      <c r="T9" s="82"/>
      <c r="U9" s="82"/>
      <c r="V9" s="82"/>
      <c r="W9" s="82" t="s">
        <v>15</v>
      </c>
      <c r="X9" s="82"/>
      <c r="Y9" s="82"/>
      <c r="Z9" s="82"/>
      <c r="AA9" s="82"/>
      <c r="AB9" s="82"/>
      <c r="AC9" s="82"/>
      <c r="AD9" s="2"/>
      <c r="AE9" s="2"/>
      <c r="AF9" s="2"/>
      <c r="AG9" s="2"/>
      <c r="AH9" s="5"/>
      <c r="AI9" s="5"/>
      <c r="AJ9" s="5"/>
      <c r="AK9" s="5"/>
      <c r="AL9" s="82" t="s">
        <v>16</v>
      </c>
      <c r="AM9" s="82"/>
      <c r="AN9" s="82"/>
      <c r="AO9" s="82"/>
      <c r="AP9" s="82"/>
      <c r="AQ9" s="82"/>
      <c r="AR9" s="82"/>
      <c r="AS9" s="82"/>
      <c r="AT9" s="79" t="s">
        <v>17</v>
      </c>
      <c r="AU9" s="80"/>
      <c r="AV9" s="80"/>
      <c r="AW9" s="80"/>
      <c r="AX9" s="80"/>
      <c r="AY9" s="80"/>
      <c r="AZ9" s="80"/>
      <c r="BA9" s="80"/>
      <c r="BB9" s="82" t="s">
        <v>18</v>
      </c>
      <c r="BC9" s="82"/>
      <c r="BD9" s="82"/>
      <c r="BE9" s="82"/>
      <c r="BF9" s="82"/>
      <c r="BG9" s="82"/>
      <c r="BH9" s="82"/>
      <c r="BI9" s="82"/>
      <c r="BJ9" s="4"/>
      <c r="BK9" s="4"/>
      <c r="BL9" s="68" t="s">
        <v>19</v>
      </c>
      <c r="BM9" s="69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70" t="str">
        <f>データ!$N$6</f>
        <v>-</v>
      </c>
      <c r="C10" s="71"/>
      <c r="D10" s="71"/>
      <c r="E10" s="71"/>
      <c r="F10" s="71"/>
      <c r="G10" s="71"/>
      <c r="H10" s="71"/>
      <c r="I10" s="70">
        <f>データ!$O$6</f>
        <v>95.71</v>
      </c>
      <c r="J10" s="71"/>
      <c r="K10" s="71"/>
      <c r="L10" s="71"/>
      <c r="M10" s="71"/>
      <c r="N10" s="71"/>
      <c r="O10" s="72"/>
      <c r="P10" s="73">
        <f>データ!$P$6</f>
        <v>99.81</v>
      </c>
      <c r="Q10" s="73"/>
      <c r="R10" s="73"/>
      <c r="S10" s="73"/>
      <c r="T10" s="73"/>
      <c r="U10" s="73"/>
      <c r="V10" s="73"/>
      <c r="W10" s="74">
        <f>データ!$Q$6</f>
        <v>2592</v>
      </c>
      <c r="X10" s="74"/>
      <c r="Y10" s="74"/>
      <c r="Z10" s="74"/>
      <c r="AA10" s="74"/>
      <c r="AB10" s="74"/>
      <c r="AC10" s="74"/>
      <c r="AD10" s="2"/>
      <c r="AE10" s="2"/>
      <c r="AF10" s="2"/>
      <c r="AG10" s="2"/>
      <c r="AH10" s="5"/>
      <c r="AI10" s="5"/>
      <c r="AJ10" s="5"/>
      <c r="AK10" s="5"/>
      <c r="AL10" s="74">
        <f>データ!$U$6</f>
        <v>78370</v>
      </c>
      <c r="AM10" s="74"/>
      <c r="AN10" s="74"/>
      <c r="AO10" s="74"/>
      <c r="AP10" s="74"/>
      <c r="AQ10" s="74"/>
      <c r="AR10" s="74"/>
      <c r="AS10" s="74"/>
      <c r="AT10" s="70">
        <f>データ!$V$6</f>
        <v>139.69999999999999</v>
      </c>
      <c r="AU10" s="71"/>
      <c r="AV10" s="71"/>
      <c r="AW10" s="71"/>
      <c r="AX10" s="71"/>
      <c r="AY10" s="71"/>
      <c r="AZ10" s="71"/>
      <c r="BA10" s="71"/>
      <c r="BB10" s="73">
        <f>データ!$W$6</f>
        <v>560.99</v>
      </c>
      <c r="BC10" s="73"/>
      <c r="BD10" s="73"/>
      <c r="BE10" s="73"/>
      <c r="BF10" s="73"/>
      <c r="BG10" s="73"/>
      <c r="BH10" s="73"/>
      <c r="BI10" s="73"/>
      <c r="BJ10" s="2"/>
      <c r="BK10" s="2"/>
      <c r="BL10" s="75" t="s">
        <v>21</v>
      </c>
      <c r="BM10" s="7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23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 x14ac:dyDescent="0.15">
      <c r="A14" s="2"/>
      <c r="B14" s="65" t="s">
        <v>24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118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7" t="s">
        <v>119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60" t="s">
        <v>35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92" t="s">
        <v>62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98" t="s">
        <v>63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 t="s">
        <v>64</v>
      </c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</row>
    <row r="4" spans="1:144" x14ac:dyDescent="0.15">
      <c r="A4" s="29" t="s">
        <v>65</v>
      </c>
      <c r="B4" s="31"/>
      <c r="C4" s="31"/>
      <c r="D4" s="31"/>
      <c r="E4" s="31"/>
      <c r="F4" s="31"/>
      <c r="G4" s="31"/>
      <c r="H4" s="95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7"/>
      <c r="X4" s="91" t="s">
        <v>66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 t="s">
        <v>67</v>
      </c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 t="s">
        <v>68</v>
      </c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 t="s">
        <v>69</v>
      </c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 t="s">
        <v>70</v>
      </c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 t="s">
        <v>71</v>
      </c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 t="s">
        <v>72</v>
      </c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 t="s">
        <v>73</v>
      </c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 t="s">
        <v>74</v>
      </c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 t="s">
        <v>75</v>
      </c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 t="s">
        <v>76</v>
      </c>
      <c r="EE4" s="91"/>
      <c r="EF4" s="91"/>
      <c r="EG4" s="91"/>
      <c r="EH4" s="91"/>
      <c r="EI4" s="91"/>
      <c r="EJ4" s="91"/>
      <c r="EK4" s="91"/>
      <c r="EL4" s="91"/>
      <c r="EM4" s="91"/>
      <c r="EN4" s="91"/>
    </row>
    <row r="5" spans="1:144" x14ac:dyDescent="0.15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15">
      <c r="A6" s="29" t="s">
        <v>104</v>
      </c>
      <c r="B6" s="34">
        <f>B7</f>
        <v>2016</v>
      </c>
      <c r="C6" s="34">
        <f t="shared" ref="C6:W6" si="3">C7</f>
        <v>282154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兵庫県　三木市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>
        <f t="shared" si="3"/>
        <v>0</v>
      </c>
      <c r="N6" s="35" t="str">
        <f t="shared" si="3"/>
        <v>-</v>
      </c>
      <c r="O6" s="35">
        <f t="shared" si="3"/>
        <v>95.71</v>
      </c>
      <c r="P6" s="35">
        <f t="shared" si="3"/>
        <v>99.81</v>
      </c>
      <c r="Q6" s="35">
        <f t="shared" si="3"/>
        <v>2592</v>
      </c>
      <c r="R6" s="35">
        <f t="shared" si="3"/>
        <v>78803</v>
      </c>
      <c r="S6" s="35">
        <f t="shared" si="3"/>
        <v>176.51</v>
      </c>
      <c r="T6" s="35">
        <f t="shared" si="3"/>
        <v>446.45</v>
      </c>
      <c r="U6" s="35">
        <f t="shared" si="3"/>
        <v>78370</v>
      </c>
      <c r="V6" s="35">
        <f t="shared" si="3"/>
        <v>139.69999999999999</v>
      </c>
      <c r="W6" s="35">
        <f t="shared" si="3"/>
        <v>560.99</v>
      </c>
      <c r="X6" s="36">
        <f>IF(X7="",NA(),X7)</f>
        <v>101.42</v>
      </c>
      <c r="Y6" s="36">
        <f t="shared" ref="Y6:AG6" si="4">IF(Y7="",NA(),Y7)</f>
        <v>102.83</v>
      </c>
      <c r="Z6" s="36">
        <f t="shared" si="4"/>
        <v>101.49</v>
      </c>
      <c r="AA6" s="36">
        <f t="shared" si="4"/>
        <v>106.07</v>
      </c>
      <c r="AB6" s="36">
        <f t="shared" si="4"/>
        <v>111.75</v>
      </c>
      <c r="AC6" s="36">
        <f t="shared" si="4"/>
        <v>108.24</v>
      </c>
      <c r="AD6" s="36">
        <f t="shared" si="4"/>
        <v>107.8</v>
      </c>
      <c r="AE6" s="36">
        <f t="shared" si="4"/>
        <v>111.96</v>
      </c>
      <c r="AF6" s="36">
        <f t="shared" si="4"/>
        <v>112.69</v>
      </c>
      <c r="AG6" s="36">
        <f t="shared" si="4"/>
        <v>113.16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4.46</v>
      </c>
      <c r="AO6" s="36">
        <f t="shared" si="5"/>
        <v>4.3899999999999997</v>
      </c>
      <c r="AP6" s="36">
        <f t="shared" si="5"/>
        <v>0.41</v>
      </c>
      <c r="AQ6" s="36">
        <f t="shared" si="5"/>
        <v>0.54</v>
      </c>
      <c r="AR6" s="36">
        <f t="shared" si="5"/>
        <v>0.68</v>
      </c>
      <c r="AS6" s="35" t="str">
        <f>IF(AS7="","",IF(AS7="-","【-】","【"&amp;SUBSTITUTE(TEXT(AS7,"#,##0.00"),"-","△")&amp;"】"))</f>
        <v>【0.79】</v>
      </c>
      <c r="AT6" s="36">
        <f>IF(AT7="",NA(),AT7)</f>
        <v>1165.68</v>
      </c>
      <c r="AU6" s="36">
        <f t="shared" ref="AU6:BC6" si="6">IF(AU7="",NA(),AU7)</f>
        <v>413.23</v>
      </c>
      <c r="AV6" s="36">
        <f t="shared" si="6"/>
        <v>651.78</v>
      </c>
      <c r="AW6" s="36">
        <f t="shared" si="6"/>
        <v>805.21</v>
      </c>
      <c r="AX6" s="36">
        <f t="shared" si="6"/>
        <v>641.33000000000004</v>
      </c>
      <c r="AY6" s="36">
        <f t="shared" si="6"/>
        <v>701</v>
      </c>
      <c r="AZ6" s="36">
        <f t="shared" si="6"/>
        <v>739.59</v>
      </c>
      <c r="BA6" s="36">
        <f t="shared" si="6"/>
        <v>335.95</v>
      </c>
      <c r="BB6" s="36">
        <f t="shared" si="6"/>
        <v>346.59</v>
      </c>
      <c r="BC6" s="36">
        <f t="shared" si="6"/>
        <v>357.82</v>
      </c>
      <c r="BD6" s="35" t="str">
        <f>IF(BD7="","",IF(BD7="-","【-】","【"&amp;SUBSTITUTE(TEXT(BD7,"#,##0.00"),"-","△")&amp;"】"))</f>
        <v>【262.87】</v>
      </c>
      <c r="BE6" s="36">
        <f>IF(BE7="",NA(),BE7)</f>
        <v>1.62</v>
      </c>
      <c r="BF6" s="36">
        <f t="shared" ref="BF6:BN6" si="7">IF(BF7="",NA(),BF7)</f>
        <v>1.04</v>
      </c>
      <c r="BG6" s="36">
        <f t="shared" si="7"/>
        <v>0.55000000000000004</v>
      </c>
      <c r="BH6" s="36">
        <f t="shared" si="7"/>
        <v>0.28000000000000003</v>
      </c>
      <c r="BI6" s="35">
        <f t="shared" si="7"/>
        <v>0</v>
      </c>
      <c r="BJ6" s="36">
        <f t="shared" si="7"/>
        <v>330.99</v>
      </c>
      <c r="BK6" s="36">
        <f t="shared" si="7"/>
        <v>324.08999999999997</v>
      </c>
      <c r="BL6" s="36">
        <f t="shared" si="7"/>
        <v>319.82</v>
      </c>
      <c r="BM6" s="36">
        <f t="shared" si="7"/>
        <v>312.02999999999997</v>
      </c>
      <c r="BN6" s="36">
        <f t="shared" si="7"/>
        <v>307.45999999999998</v>
      </c>
      <c r="BO6" s="35" t="str">
        <f>IF(BO7="","",IF(BO7="-","【-】","【"&amp;SUBSTITUTE(TEXT(BO7,"#,##0.00"),"-","△")&amp;"】"))</f>
        <v>【270.87】</v>
      </c>
      <c r="BP6" s="36">
        <f>IF(BP7="",NA(),BP7)</f>
        <v>93.97</v>
      </c>
      <c r="BQ6" s="36">
        <f t="shared" ref="BQ6:BY6" si="8">IF(BQ7="",NA(),BQ7)</f>
        <v>93.07</v>
      </c>
      <c r="BR6" s="36">
        <f t="shared" si="8"/>
        <v>94.38</v>
      </c>
      <c r="BS6" s="36">
        <f t="shared" si="8"/>
        <v>99.5</v>
      </c>
      <c r="BT6" s="36">
        <f t="shared" si="8"/>
        <v>105.24</v>
      </c>
      <c r="BU6" s="36">
        <f t="shared" si="8"/>
        <v>100.27</v>
      </c>
      <c r="BV6" s="36">
        <f t="shared" si="8"/>
        <v>99.46</v>
      </c>
      <c r="BW6" s="36">
        <f t="shared" si="8"/>
        <v>105.21</v>
      </c>
      <c r="BX6" s="36">
        <f t="shared" si="8"/>
        <v>105.71</v>
      </c>
      <c r="BY6" s="36">
        <f t="shared" si="8"/>
        <v>106.01</v>
      </c>
      <c r="BZ6" s="35" t="str">
        <f>IF(BZ7="","",IF(BZ7="-","【-】","【"&amp;SUBSTITUTE(TEXT(BZ7,"#,##0.00"),"-","△")&amp;"】"))</f>
        <v>【105.59】</v>
      </c>
      <c r="CA6" s="36">
        <f>IF(CA7="",NA(),CA7)</f>
        <v>165.46</v>
      </c>
      <c r="CB6" s="36">
        <f t="shared" ref="CB6:CJ6" si="9">IF(CB7="",NA(),CB7)</f>
        <v>167.32</v>
      </c>
      <c r="CC6" s="36">
        <f t="shared" si="9"/>
        <v>165.15</v>
      </c>
      <c r="CD6" s="36">
        <f t="shared" si="9"/>
        <v>156.85</v>
      </c>
      <c r="CE6" s="36">
        <f t="shared" si="9"/>
        <v>148.47999999999999</v>
      </c>
      <c r="CF6" s="36">
        <f t="shared" si="9"/>
        <v>169.62</v>
      </c>
      <c r="CG6" s="36">
        <f t="shared" si="9"/>
        <v>171.78</v>
      </c>
      <c r="CH6" s="36">
        <f t="shared" si="9"/>
        <v>162.59</v>
      </c>
      <c r="CI6" s="36">
        <f t="shared" si="9"/>
        <v>162.15</v>
      </c>
      <c r="CJ6" s="36">
        <f t="shared" si="9"/>
        <v>162.24</v>
      </c>
      <c r="CK6" s="35" t="str">
        <f>IF(CK7="","",IF(CK7="-","【-】","【"&amp;SUBSTITUTE(TEXT(CK7,"#,##0.00"),"-","△")&amp;"】"))</f>
        <v>【163.27】</v>
      </c>
      <c r="CL6" s="36">
        <f>IF(CL7="",NA(),CL7)</f>
        <v>63.58</v>
      </c>
      <c r="CM6" s="36">
        <f t="shared" ref="CM6:CU6" si="10">IF(CM7="",NA(),CM7)</f>
        <v>62.91</v>
      </c>
      <c r="CN6" s="36">
        <f t="shared" si="10"/>
        <v>61.18</v>
      </c>
      <c r="CO6" s="36">
        <f t="shared" si="10"/>
        <v>61.77</v>
      </c>
      <c r="CP6" s="36">
        <f t="shared" si="10"/>
        <v>62.48</v>
      </c>
      <c r="CQ6" s="36">
        <f t="shared" si="10"/>
        <v>59.88</v>
      </c>
      <c r="CR6" s="36">
        <f t="shared" si="10"/>
        <v>59.68</v>
      </c>
      <c r="CS6" s="36">
        <f t="shared" si="10"/>
        <v>59.17</v>
      </c>
      <c r="CT6" s="36">
        <f t="shared" si="10"/>
        <v>59.34</v>
      </c>
      <c r="CU6" s="36">
        <f t="shared" si="10"/>
        <v>59.11</v>
      </c>
      <c r="CV6" s="35" t="str">
        <f>IF(CV7="","",IF(CV7="-","【-】","【"&amp;SUBSTITUTE(TEXT(CV7,"#,##0.00"),"-","△")&amp;"】"))</f>
        <v>【59.94】</v>
      </c>
      <c r="CW6" s="36">
        <f>IF(CW7="",NA(),CW7)</f>
        <v>91.28</v>
      </c>
      <c r="CX6" s="36">
        <f t="shared" ref="CX6:DF6" si="11">IF(CX7="",NA(),CX7)</f>
        <v>91.92</v>
      </c>
      <c r="CY6" s="36">
        <f t="shared" si="11"/>
        <v>91.32</v>
      </c>
      <c r="CZ6" s="36">
        <f t="shared" si="11"/>
        <v>91.3</v>
      </c>
      <c r="DA6" s="36">
        <f t="shared" si="11"/>
        <v>91.18</v>
      </c>
      <c r="DB6" s="36">
        <f t="shared" si="11"/>
        <v>87.65</v>
      </c>
      <c r="DC6" s="36">
        <f t="shared" si="11"/>
        <v>87.63</v>
      </c>
      <c r="DD6" s="36">
        <f t="shared" si="11"/>
        <v>87.6</v>
      </c>
      <c r="DE6" s="36">
        <f t="shared" si="11"/>
        <v>87.74</v>
      </c>
      <c r="DF6" s="36">
        <f t="shared" si="11"/>
        <v>87.91</v>
      </c>
      <c r="DG6" s="35" t="str">
        <f>IF(DG7="","",IF(DG7="-","【-】","【"&amp;SUBSTITUTE(TEXT(DG7,"#,##0.00"),"-","△")&amp;"】"))</f>
        <v>【90.22】</v>
      </c>
      <c r="DH6" s="36">
        <f>IF(DH7="",NA(),DH7)</f>
        <v>41.29</v>
      </c>
      <c r="DI6" s="36">
        <f t="shared" ref="DI6:DQ6" si="12">IF(DI7="",NA(),DI7)</f>
        <v>42.17</v>
      </c>
      <c r="DJ6" s="36">
        <f t="shared" si="12"/>
        <v>43.39</v>
      </c>
      <c r="DK6" s="36">
        <f t="shared" si="12"/>
        <v>44.16</v>
      </c>
      <c r="DL6" s="36">
        <f t="shared" si="12"/>
        <v>44.84</v>
      </c>
      <c r="DM6" s="36">
        <f t="shared" si="12"/>
        <v>38.69</v>
      </c>
      <c r="DN6" s="36">
        <f t="shared" si="12"/>
        <v>39.65</v>
      </c>
      <c r="DO6" s="36">
        <f t="shared" si="12"/>
        <v>45.25</v>
      </c>
      <c r="DP6" s="36">
        <f t="shared" si="12"/>
        <v>46.27</v>
      </c>
      <c r="DQ6" s="36">
        <f t="shared" si="12"/>
        <v>46.88</v>
      </c>
      <c r="DR6" s="35" t="str">
        <f>IF(DR7="","",IF(DR7="-","【-】","【"&amp;SUBSTITUTE(TEXT(DR7,"#,##0.00"),"-","△")&amp;"】"))</f>
        <v>【47.91】</v>
      </c>
      <c r="DS6" s="36">
        <f>IF(DS7="",NA(),DS7)</f>
        <v>7.11</v>
      </c>
      <c r="DT6" s="36">
        <f t="shared" ref="DT6:EB6" si="13">IF(DT7="",NA(),DT7)</f>
        <v>11.9</v>
      </c>
      <c r="DU6" s="36">
        <f t="shared" si="13"/>
        <v>12.82</v>
      </c>
      <c r="DV6" s="36">
        <f t="shared" si="13"/>
        <v>14.93</v>
      </c>
      <c r="DW6" s="36">
        <f t="shared" si="13"/>
        <v>15.85</v>
      </c>
      <c r="DX6" s="36">
        <f t="shared" si="13"/>
        <v>8.4</v>
      </c>
      <c r="DY6" s="36">
        <f t="shared" si="13"/>
        <v>9.7100000000000009</v>
      </c>
      <c r="DZ6" s="36">
        <f t="shared" si="13"/>
        <v>10.71</v>
      </c>
      <c r="EA6" s="36">
        <f t="shared" si="13"/>
        <v>10.93</v>
      </c>
      <c r="EB6" s="36">
        <f t="shared" si="13"/>
        <v>13.39</v>
      </c>
      <c r="EC6" s="35" t="str">
        <f>IF(EC7="","",IF(EC7="-","【-】","【"&amp;SUBSTITUTE(TEXT(EC7,"#,##0.00"),"-","△")&amp;"】"))</f>
        <v>【15.00】</v>
      </c>
      <c r="ED6" s="36">
        <f>IF(ED7="",NA(),ED7)</f>
        <v>0.92</v>
      </c>
      <c r="EE6" s="36">
        <f t="shared" ref="EE6:EM6" si="14">IF(EE7="",NA(),EE7)</f>
        <v>0.77</v>
      </c>
      <c r="EF6" s="36">
        <f t="shared" si="14"/>
        <v>0.55000000000000004</v>
      </c>
      <c r="EG6" s="36">
        <f t="shared" si="14"/>
        <v>0.85</v>
      </c>
      <c r="EH6" s="36">
        <f t="shared" si="14"/>
        <v>0.69</v>
      </c>
      <c r="EI6" s="36">
        <f t="shared" si="14"/>
        <v>0.78</v>
      </c>
      <c r="EJ6" s="36">
        <f t="shared" si="14"/>
        <v>0.83</v>
      </c>
      <c r="EK6" s="36">
        <f t="shared" si="14"/>
        <v>0.72</v>
      </c>
      <c r="EL6" s="36">
        <f t="shared" si="14"/>
        <v>0.71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15">
      <c r="A7" s="29"/>
      <c r="B7" s="38">
        <v>2016</v>
      </c>
      <c r="C7" s="38">
        <v>282154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95.71</v>
      </c>
      <c r="P7" s="39">
        <v>99.81</v>
      </c>
      <c r="Q7" s="39">
        <v>2592</v>
      </c>
      <c r="R7" s="39">
        <v>78803</v>
      </c>
      <c r="S7" s="39">
        <v>176.51</v>
      </c>
      <c r="T7" s="39">
        <v>446.45</v>
      </c>
      <c r="U7" s="39">
        <v>78370</v>
      </c>
      <c r="V7" s="39">
        <v>139.69999999999999</v>
      </c>
      <c r="W7" s="39">
        <v>560.99</v>
      </c>
      <c r="X7" s="39">
        <v>101.42</v>
      </c>
      <c r="Y7" s="39">
        <v>102.83</v>
      </c>
      <c r="Z7" s="39">
        <v>101.49</v>
      </c>
      <c r="AA7" s="39">
        <v>106.07</v>
      </c>
      <c r="AB7" s="39">
        <v>111.75</v>
      </c>
      <c r="AC7" s="39">
        <v>108.24</v>
      </c>
      <c r="AD7" s="39">
        <v>107.8</v>
      </c>
      <c r="AE7" s="39">
        <v>111.96</v>
      </c>
      <c r="AF7" s="39">
        <v>112.69</v>
      </c>
      <c r="AG7" s="39">
        <v>113.16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4.46</v>
      </c>
      <c r="AO7" s="39">
        <v>4.3899999999999997</v>
      </c>
      <c r="AP7" s="39">
        <v>0.41</v>
      </c>
      <c r="AQ7" s="39">
        <v>0.54</v>
      </c>
      <c r="AR7" s="39">
        <v>0.68</v>
      </c>
      <c r="AS7" s="39">
        <v>0.79</v>
      </c>
      <c r="AT7" s="39">
        <v>1165.68</v>
      </c>
      <c r="AU7" s="39">
        <v>413.23</v>
      </c>
      <c r="AV7" s="39">
        <v>651.78</v>
      </c>
      <c r="AW7" s="39">
        <v>805.21</v>
      </c>
      <c r="AX7" s="39">
        <v>641.33000000000004</v>
      </c>
      <c r="AY7" s="39">
        <v>701</v>
      </c>
      <c r="AZ7" s="39">
        <v>739.59</v>
      </c>
      <c r="BA7" s="39">
        <v>335.95</v>
      </c>
      <c r="BB7" s="39">
        <v>346.59</v>
      </c>
      <c r="BC7" s="39">
        <v>357.82</v>
      </c>
      <c r="BD7" s="39">
        <v>262.87</v>
      </c>
      <c r="BE7" s="39">
        <v>1.62</v>
      </c>
      <c r="BF7" s="39">
        <v>1.04</v>
      </c>
      <c r="BG7" s="39">
        <v>0.55000000000000004</v>
      </c>
      <c r="BH7" s="39">
        <v>0.28000000000000003</v>
      </c>
      <c r="BI7" s="39">
        <v>0</v>
      </c>
      <c r="BJ7" s="39">
        <v>330.99</v>
      </c>
      <c r="BK7" s="39">
        <v>324.08999999999997</v>
      </c>
      <c r="BL7" s="39">
        <v>319.82</v>
      </c>
      <c r="BM7" s="39">
        <v>312.02999999999997</v>
      </c>
      <c r="BN7" s="39">
        <v>307.45999999999998</v>
      </c>
      <c r="BO7" s="39">
        <v>270.87</v>
      </c>
      <c r="BP7" s="39">
        <v>93.97</v>
      </c>
      <c r="BQ7" s="39">
        <v>93.07</v>
      </c>
      <c r="BR7" s="39">
        <v>94.38</v>
      </c>
      <c r="BS7" s="39">
        <v>99.5</v>
      </c>
      <c r="BT7" s="39">
        <v>105.24</v>
      </c>
      <c r="BU7" s="39">
        <v>100.27</v>
      </c>
      <c r="BV7" s="39">
        <v>99.46</v>
      </c>
      <c r="BW7" s="39">
        <v>105.21</v>
      </c>
      <c r="BX7" s="39">
        <v>105.71</v>
      </c>
      <c r="BY7" s="39">
        <v>106.01</v>
      </c>
      <c r="BZ7" s="39">
        <v>105.59</v>
      </c>
      <c r="CA7" s="39">
        <v>165.46</v>
      </c>
      <c r="CB7" s="39">
        <v>167.32</v>
      </c>
      <c r="CC7" s="39">
        <v>165.15</v>
      </c>
      <c r="CD7" s="39">
        <v>156.85</v>
      </c>
      <c r="CE7" s="39">
        <v>148.47999999999999</v>
      </c>
      <c r="CF7" s="39">
        <v>169.62</v>
      </c>
      <c r="CG7" s="39">
        <v>171.78</v>
      </c>
      <c r="CH7" s="39">
        <v>162.59</v>
      </c>
      <c r="CI7" s="39">
        <v>162.15</v>
      </c>
      <c r="CJ7" s="39">
        <v>162.24</v>
      </c>
      <c r="CK7" s="39">
        <v>163.27000000000001</v>
      </c>
      <c r="CL7" s="39">
        <v>63.58</v>
      </c>
      <c r="CM7" s="39">
        <v>62.91</v>
      </c>
      <c r="CN7" s="39">
        <v>61.18</v>
      </c>
      <c r="CO7" s="39">
        <v>61.77</v>
      </c>
      <c r="CP7" s="39">
        <v>62.48</v>
      </c>
      <c r="CQ7" s="39">
        <v>59.88</v>
      </c>
      <c r="CR7" s="39">
        <v>59.68</v>
      </c>
      <c r="CS7" s="39">
        <v>59.17</v>
      </c>
      <c r="CT7" s="39">
        <v>59.34</v>
      </c>
      <c r="CU7" s="39">
        <v>59.11</v>
      </c>
      <c r="CV7" s="39">
        <v>59.94</v>
      </c>
      <c r="CW7" s="39">
        <v>91.28</v>
      </c>
      <c r="CX7" s="39">
        <v>91.92</v>
      </c>
      <c r="CY7" s="39">
        <v>91.32</v>
      </c>
      <c r="CZ7" s="39">
        <v>91.3</v>
      </c>
      <c r="DA7" s="39">
        <v>91.18</v>
      </c>
      <c r="DB7" s="39">
        <v>87.65</v>
      </c>
      <c r="DC7" s="39">
        <v>87.63</v>
      </c>
      <c r="DD7" s="39">
        <v>87.6</v>
      </c>
      <c r="DE7" s="39">
        <v>87.74</v>
      </c>
      <c r="DF7" s="39">
        <v>87.91</v>
      </c>
      <c r="DG7" s="39">
        <v>90.22</v>
      </c>
      <c r="DH7" s="39">
        <v>41.29</v>
      </c>
      <c r="DI7" s="39">
        <v>42.17</v>
      </c>
      <c r="DJ7" s="39">
        <v>43.39</v>
      </c>
      <c r="DK7" s="39">
        <v>44.16</v>
      </c>
      <c r="DL7" s="39">
        <v>44.84</v>
      </c>
      <c r="DM7" s="39">
        <v>38.69</v>
      </c>
      <c r="DN7" s="39">
        <v>39.65</v>
      </c>
      <c r="DO7" s="39">
        <v>45.25</v>
      </c>
      <c r="DP7" s="39">
        <v>46.27</v>
      </c>
      <c r="DQ7" s="39">
        <v>46.88</v>
      </c>
      <c r="DR7" s="39">
        <v>47.91</v>
      </c>
      <c r="DS7" s="39">
        <v>7.11</v>
      </c>
      <c r="DT7" s="39">
        <v>11.9</v>
      </c>
      <c r="DU7" s="39">
        <v>12.82</v>
      </c>
      <c r="DV7" s="39">
        <v>14.93</v>
      </c>
      <c r="DW7" s="39">
        <v>15.85</v>
      </c>
      <c r="DX7" s="39">
        <v>8.4</v>
      </c>
      <c r="DY7" s="39">
        <v>9.7100000000000009</v>
      </c>
      <c r="DZ7" s="39">
        <v>10.71</v>
      </c>
      <c r="EA7" s="39">
        <v>10.93</v>
      </c>
      <c r="EB7" s="39">
        <v>13.39</v>
      </c>
      <c r="EC7" s="39">
        <v>15</v>
      </c>
      <c r="ED7" s="39">
        <v>0.92</v>
      </c>
      <c r="EE7" s="39">
        <v>0.77</v>
      </c>
      <c r="EF7" s="39">
        <v>0.55000000000000004</v>
      </c>
      <c r="EG7" s="39">
        <v>0.85</v>
      </c>
      <c r="EH7" s="39">
        <v>0.69</v>
      </c>
      <c r="EI7" s="39">
        <v>0.78</v>
      </c>
      <c r="EJ7" s="39">
        <v>0.83</v>
      </c>
      <c r="EK7" s="39">
        <v>0.72</v>
      </c>
      <c r="EL7" s="39">
        <v>0.71</v>
      </c>
      <c r="EM7" s="39">
        <v>0.71</v>
      </c>
      <c r="EN7" s="39">
        <v>0.76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Jitsui（水道業務課）</cp:lastModifiedBy>
  <cp:lastPrinted>2018-01-30T05:40:09Z</cp:lastPrinted>
  <dcterms:created xsi:type="dcterms:W3CDTF">2017-12-25T01:32:25Z</dcterms:created>
  <dcterms:modified xsi:type="dcterms:W3CDTF">2018-03-02T05:39:20Z</dcterms:modified>
  <cp:category/>
</cp:coreProperties>
</file>