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目次" sheetId="1" r:id="rId1"/>
    <sheet name="7-1" sheetId="2" r:id="rId2"/>
    <sheet name="7-2" sheetId="3" r:id="rId3"/>
    <sheet name="7-3" sheetId="4" r:id="rId4"/>
    <sheet name="7-4" sheetId="5" r:id="rId5"/>
    <sheet name="7-5" sheetId="6" r:id="rId6"/>
  </sheets>
  <definedNames/>
  <calcPr fullCalcOnLoad="1"/>
</workbook>
</file>

<file path=xl/sharedStrings.xml><?xml version="1.0" encoding="utf-8"?>
<sst xmlns="http://schemas.openxmlformats.org/spreadsheetml/2006/main" count="270" uniqueCount="180">
  <si>
    <t>商　　　　業</t>
  </si>
  <si>
    <t>1. 産業分類別商店数・従業者数・年間販売額等</t>
  </si>
  <si>
    <t>区分</t>
  </si>
  <si>
    <t>商店数</t>
  </si>
  <si>
    <t>従業者数</t>
  </si>
  <si>
    <t>年間販売額</t>
  </si>
  <si>
    <t>商品手持額</t>
  </si>
  <si>
    <t>売場面積</t>
  </si>
  <si>
    <t>年次･産業分類別</t>
  </si>
  <si>
    <t>（店）</t>
  </si>
  <si>
    <t>（人）</t>
  </si>
  <si>
    <t>（万円）</t>
  </si>
  <si>
    <t>（㎡）</t>
  </si>
  <si>
    <t>　　　平成6年</t>
  </si>
  <si>
    <t>…</t>
  </si>
  <si>
    <t>　　　　　9</t>
  </si>
  <si>
    <t>　　　　　11</t>
  </si>
  <si>
    <t>　　　　　14</t>
  </si>
  <si>
    <t>　　　　　16</t>
  </si>
  <si>
    <t>　　　　　19</t>
  </si>
  <si>
    <t xml:space="preserve"> 26</t>
  </si>
  <si>
    <t>卸売業計</t>
  </si>
  <si>
    <t>一 般 卸 売 業</t>
  </si>
  <si>
    <t>小売業計</t>
  </si>
  <si>
    <t>各 種 商 品</t>
  </si>
  <si>
    <t>織 物 ･ 衣 服 ･</t>
  </si>
  <si>
    <t>身の回り品</t>
  </si>
  <si>
    <t>飲 食 料 品</t>
  </si>
  <si>
    <t>自動車･自転車</t>
  </si>
  <si>
    <t>家具･じゅう器・機械器具</t>
  </si>
  <si>
    <t>そ　の　他</t>
  </si>
  <si>
    <t>資料：兵庫県企画県民部統計課（「商業統計調査結果表」による）</t>
  </si>
  <si>
    <t xml:space="preserve"> （注）飲食店は含まない。</t>
  </si>
  <si>
    <t>2. 飲食店の業種別商店数・従業者数・年間販売額等</t>
  </si>
  <si>
    <t>　　　　　　　　区分
年次・業種別</t>
  </si>
  <si>
    <t>商　店</t>
  </si>
  <si>
    <t>来客収容人員</t>
  </si>
  <si>
    <t>1店当り年間</t>
  </si>
  <si>
    <t>販売額(千円)</t>
  </si>
  <si>
    <t>　　　昭和54年</t>
  </si>
  <si>
    <t>　　　　　57</t>
  </si>
  <si>
    <t>　　　　　60</t>
  </si>
  <si>
    <t>　　　　　63</t>
  </si>
  <si>
    <t>　　　平成４年</t>
  </si>
  <si>
    <t>食堂･レストラン</t>
  </si>
  <si>
    <t>そば･うどん店</t>
  </si>
  <si>
    <t>すし屋</t>
  </si>
  <si>
    <t>喫茶店</t>
  </si>
  <si>
    <t>その他の飲食店</t>
  </si>
  <si>
    <t>資料：兵庫県企画県民部統計課（「商業統計調査結果表」による）</t>
  </si>
  <si>
    <t>3. 産業小分類別商店数・従業者数・年間販売額等</t>
  </si>
  <si>
    <t>（平成26年7月1日現在）</t>
  </si>
  <si>
    <t>　　　　　　　　年次・区分
産業小分類</t>
  </si>
  <si>
    <t>平成26年</t>
  </si>
  <si>
    <t>平成26年</t>
  </si>
  <si>
    <t>総　　　　　　数</t>
  </si>
  <si>
    <t>卸売業計</t>
  </si>
  <si>
    <t>一般卸売業計</t>
  </si>
  <si>
    <t>…</t>
  </si>
  <si>
    <t>各種商品卸売業</t>
  </si>
  <si>
    <t>繊維品卸売業</t>
  </si>
  <si>
    <t>化学製品卸売業</t>
  </si>
  <si>
    <t>鉱物･金属材料卸売業</t>
  </si>
  <si>
    <t>機械器具卸売業</t>
  </si>
  <si>
    <t>建築材料卸売業</t>
  </si>
  <si>
    <t>再生資源卸売業</t>
  </si>
  <si>
    <t>衣服･身の回り品卸売業</t>
  </si>
  <si>
    <t>農畜産物･水産物卸売業</t>
  </si>
  <si>
    <t>食料･飲料卸売業</t>
  </si>
  <si>
    <t>医薬品･化粧品卸売業</t>
  </si>
  <si>
    <t>家具･建具･じゅう器卸売業</t>
  </si>
  <si>
    <t>その他の卸売業</t>
  </si>
  <si>
    <r>
      <t>各</t>
    </r>
    <r>
      <rPr>
        <sz val="9.5"/>
        <rFont val="ＭＳ 明朝"/>
        <family val="1"/>
      </rPr>
      <t>種</t>
    </r>
    <r>
      <rPr>
        <sz val="9.5"/>
        <rFont val="ＭＳ 明朝"/>
        <family val="1"/>
      </rPr>
      <t>商</t>
    </r>
    <r>
      <rPr>
        <sz val="9.5"/>
        <rFont val="ＭＳ 明朝"/>
        <family val="1"/>
      </rPr>
      <t>品</t>
    </r>
    <r>
      <rPr>
        <sz val="9.5"/>
        <rFont val="ＭＳ 明朝"/>
        <family val="1"/>
      </rPr>
      <t>小</t>
    </r>
    <r>
      <rPr>
        <sz val="9.5"/>
        <rFont val="ＭＳ 明朝"/>
        <family val="1"/>
      </rPr>
      <t>売</t>
    </r>
    <r>
      <rPr>
        <sz val="9.5"/>
        <rFont val="ＭＳ 明朝"/>
        <family val="1"/>
      </rPr>
      <t>業</t>
    </r>
  </si>
  <si>
    <t>百貨店</t>
  </si>
  <si>
    <t>その他の各種商品小売業</t>
  </si>
  <si>
    <t>織物･衣服･身の回り品小売業</t>
  </si>
  <si>
    <t>呉服･服地･寝具小売業</t>
  </si>
  <si>
    <t>男子服小売業</t>
  </si>
  <si>
    <t>婦人服･子供服小売業</t>
  </si>
  <si>
    <t>くつ･履物小売業</t>
  </si>
  <si>
    <t>その他の織物･衣服･</t>
  </si>
  <si>
    <t>身の回り品小売業</t>
  </si>
  <si>
    <t>飲食料品小売業</t>
  </si>
  <si>
    <t>各種食料品小売業</t>
  </si>
  <si>
    <t>酒小売業</t>
  </si>
  <si>
    <t>食肉小売業</t>
  </si>
  <si>
    <t>鮮魚小売業</t>
  </si>
  <si>
    <t>野菜･果実小売業</t>
  </si>
  <si>
    <t>菓子･パン小売業</t>
  </si>
  <si>
    <t>米穀類小売業</t>
  </si>
  <si>
    <t>その他の飲食料品小売業</t>
  </si>
  <si>
    <t>自動車･自転車小売業</t>
  </si>
  <si>
    <t>自動車小売業</t>
  </si>
  <si>
    <t>自転車小売業</t>
  </si>
  <si>
    <t>家具･じゅう器・機械器具小売業</t>
  </si>
  <si>
    <t>家具･建具･畳小売業</t>
  </si>
  <si>
    <t>機械器具小売業</t>
  </si>
  <si>
    <t>その他のじゅう器小売業</t>
  </si>
  <si>
    <t>その他の小売業</t>
  </si>
  <si>
    <t>医薬品･化粧品小売業</t>
  </si>
  <si>
    <t>農耕用品小売業</t>
  </si>
  <si>
    <t>燃料小売業</t>
  </si>
  <si>
    <t>書籍･文房具小売業</t>
  </si>
  <si>
    <t>スポーツ用品･がん具･</t>
  </si>
  <si>
    <t>娯楽用品･楽器小売業</t>
  </si>
  <si>
    <t>写真機･写真材料小売業</t>
  </si>
  <si>
    <t>時計･眼鏡･光学機械小売</t>
  </si>
  <si>
    <t>他に分類されない小売業</t>
  </si>
  <si>
    <t>資料：兵庫県企画県民部統計課(｢商業統計調査結果表｣による)</t>
  </si>
  <si>
    <t>4. 市別商店数・従業者数・年間販売額等</t>
  </si>
  <si>
    <t>　（平成26年7月1日現在）</t>
  </si>
  <si>
    <t>　　　　　　　区　分
市　別</t>
  </si>
  <si>
    <t>商　店　数</t>
  </si>
  <si>
    <t>従　業　者　数</t>
  </si>
  <si>
    <t>年　間　販　売　額</t>
  </si>
  <si>
    <t>（店）</t>
  </si>
  <si>
    <t>兵　庫　県</t>
  </si>
  <si>
    <t>神　戸　市</t>
  </si>
  <si>
    <t>姫　路　市</t>
  </si>
  <si>
    <t>尼　崎　市</t>
  </si>
  <si>
    <t>明　石　市</t>
  </si>
  <si>
    <t>西　宮　市</t>
  </si>
  <si>
    <t>洲　本　市</t>
  </si>
  <si>
    <t>芦　屋　市</t>
  </si>
  <si>
    <t>伊　丹　市</t>
  </si>
  <si>
    <t>相　生　市</t>
  </si>
  <si>
    <t>豊　岡　市</t>
  </si>
  <si>
    <t>加古川市</t>
  </si>
  <si>
    <t>赤　穂　市</t>
  </si>
  <si>
    <t>西　脇　市</t>
  </si>
  <si>
    <t>宝　塚　市</t>
  </si>
  <si>
    <t>三　木　市</t>
  </si>
  <si>
    <t>高　砂　市</t>
  </si>
  <si>
    <t>川　西　市</t>
  </si>
  <si>
    <t>小　野　市</t>
  </si>
  <si>
    <t>三　田　市</t>
  </si>
  <si>
    <t>加　西　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</si>
  <si>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</si>
  <si>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</si>
  <si>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</si>
  <si>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</si>
  <si>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</si>
  <si>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</si>
  <si>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</si>
  <si>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</si>
  <si>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</si>
  <si>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 xml:space="preserve"> （注）飲食店は含まない。</t>
  </si>
  <si>
    <t>5. 地域別金物輸出額</t>
  </si>
  <si>
    <t>　単位：万円</t>
  </si>
  <si>
    <t>　　　　　　　　年次
輸出地</t>
  </si>
  <si>
    <t>総　　　　　　　　額</t>
  </si>
  <si>
    <t>韓国</t>
  </si>
  <si>
    <t>台湾</t>
  </si>
  <si>
    <t>中国</t>
  </si>
  <si>
    <t>東南アジア</t>
  </si>
  <si>
    <t>インド以西アフリカ</t>
  </si>
  <si>
    <t>カナダ</t>
  </si>
  <si>
    <t>アメリカ</t>
  </si>
  <si>
    <t>中南米</t>
  </si>
  <si>
    <t>ヨーロッパ</t>
  </si>
  <si>
    <t>オセアニア</t>
  </si>
  <si>
    <t>資料：三木商工会議所</t>
  </si>
  <si>
    <t xml:space="preserve"> （注）　東南アジア･･････････････ﾐｬﾝﾏｰ･ﾀｲ･ﾍﾞﾄﾅﾑ･ｲﾝﾄﾞﾈｼｱ･ﾏﾚｰｼｱ･ﾌｨﾘﾋﾟﾝ･ｼﾝｶﾞﾎﾟｰﾙ</t>
  </si>
  <si>
    <t>　　 　　インド以西アフリカ･･････ｲﾝﾄﾞ･ﾊﾟｷｽﾀﾝ･ｽﾘﾗﾝｶ･ｲﾗﾝ･ｲﾗｸ･ﾄﾙｺ･ｻｳｼﾞｱﾗﾋﾞｱ･ｸｳｪｰﾄ･</t>
  </si>
  <si>
    <t>　　　　　　　　　　　　　　　　　ｱﾃﾞﾝ･ｼﾘｱ･ﾚﾊﾞﾉﾝ･ｲｽﾗｴﾙ等およびｱﾌﾘｶ全土</t>
  </si>
  <si>
    <t>　 　　　オセアニア･･････････････ｵｰｽﾄﾗﾘｱ･ﾆｭｰｼﾞｰﾗﾝﾄﾞ</t>
  </si>
  <si>
    <t>商業</t>
  </si>
  <si>
    <t>表番号</t>
  </si>
  <si>
    <t>表名</t>
  </si>
  <si>
    <t>シート</t>
  </si>
  <si>
    <t>産業分類別商店数・従業者数・年間販売額等</t>
  </si>
  <si>
    <t>7-1</t>
  </si>
  <si>
    <t>飲食店の業種別商店数・従業者数・年間販売額等</t>
  </si>
  <si>
    <t>7-2</t>
  </si>
  <si>
    <t>産業小分類別商店数・従業者数・年間販売額等</t>
  </si>
  <si>
    <t>7-3</t>
  </si>
  <si>
    <t>市別商店数・従業者数・年間販売額等</t>
  </si>
  <si>
    <t>7-4</t>
  </si>
  <si>
    <t>地域別金物輸出額</t>
  </si>
  <si>
    <t>7-5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</si>
</sst>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9.5"/>
      <name val="ＭＳ 明朝"/>
      <family val="1"/>
    </font>
    <font>
      <sz val="9.5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u val="single"/>
      <sz val="10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7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177" fontId="5" fillId="0" borderId="0" applyFill="0" applyBorder="0" applyProtection="0">
      <alignment vertical="center"/>
    </xf>
    <xf numFmtId="0" fontId="42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76" fontId="5" fillId="0" borderId="18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6" fontId="5" fillId="0" borderId="18" xfId="62" applyNumberFormat="1" applyFont="1" applyFill="1" applyBorder="1" applyAlignment="1">
      <alignment horizontal="right" vertical="center"/>
      <protection/>
    </xf>
    <xf numFmtId="176" fontId="5" fillId="0" borderId="19" xfId="62" applyNumberFormat="1" applyFont="1" applyFill="1" applyBorder="1" applyAlignment="1">
      <alignment horizontal="right" vertical="center"/>
      <protection/>
    </xf>
    <xf numFmtId="176" fontId="5" fillId="0" borderId="20" xfId="62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right" vertical="center" wrapText="1" indent="1"/>
    </xf>
    <xf numFmtId="0" fontId="4" fillId="0" borderId="21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 indent="1"/>
    </xf>
    <xf numFmtId="176" fontId="5" fillId="0" borderId="22" xfId="62" applyNumberFormat="1" applyFont="1" applyFill="1" applyBorder="1" applyAlignment="1">
      <alignment horizontal="right" vertical="center"/>
      <protection/>
    </xf>
    <xf numFmtId="176" fontId="5" fillId="0" borderId="17" xfId="62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6" fontId="5" fillId="0" borderId="18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176" fontId="5" fillId="0" borderId="15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76" fontId="5" fillId="0" borderId="26" xfId="62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left" vertical="center" wrapText="1" indent="2"/>
    </xf>
    <xf numFmtId="0" fontId="4" fillId="0" borderId="0" xfId="0" applyFont="1" applyFill="1" applyBorder="1" applyAlignment="1">
      <alignment horizontal="right" vertical="center" wrapText="1" indent="2"/>
    </xf>
    <xf numFmtId="176" fontId="5" fillId="0" borderId="0" xfId="62" applyNumberFormat="1" applyFont="1" applyFill="1" applyBorder="1" applyAlignment="1">
      <alignment horizontal="right" vertical="center"/>
      <protection/>
    </xf>
    <xf numFmtId="0" fontId="4" fillId="0" borderId="14" xfId="0" applyFont="1" applyFill="1" applyBorder="1" applyAlignment="1">
      <alignment horizontal="left" vertical="center" wrapText="1" indent="2"/>
    </xf>
    <xf numFmtId="176" fontId="5" fillId="0" borderId="15" xfId="62" applyNumberFormat="1" applyFont="1" applyFill="1" applyBorder="1" applyAlignment="1">
      <alignment horizontal="right" vertical="center"/>
      <protection/>
    </xf>
    <xf numFmtId="176" fontId="5" fillId="0" borderId="16" xfId="62" applyNumberFormat="1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 indent="1"/>
    </xf>
    <xf numFmtId="0" fontId="7" fillId="0" borderId="0" xfId="64" applyFont="1" applyAlignment="1">
      <alignment horizontal="right" vertical="center"/>
      <protection/>
    </xf>
    <xf numFmtId="0" fontId="7" fillId="0" borderId="0" xfId="64" applyFont="1">
      <alignment vertical="center"/>
      <protection/>
    </xf>
    <xf numFmtId="49" fontId="6" fillId="0" borderId="0" xfId="64" applyNumberFormat="1" applyAlignment="1">
      <alignment vertical="center"/>
      <protection/>
    </xf>
    <xf numFmtId="0" fontId="6" fillId="0" borderId="0" xfId="64">
      <alignment vertical="center"/>
      <protection/>
    </xf>
    <xf numFmtId="0" fontId="6" fillId="0" borderId="29" xfId="64" applyFont="1" applyBorder="1" applyAlignment="1">
      <alignment horizontal="distributed" vertical="center"/>
      <protection/>
    </xf>
    <xf numFmtId="0" fontId="6" fillId="0" borderId="30" xfId="64" applyBorder="1" applyAlignment="1">
      <alignment horizontal="distributed" vertical="center"/>
      <protection/>
    </xf>
    <xf numFmtId="0" fontId="6" fillId="0" borderId="31" xfId="64" applyBorder="1" applyAlignment="1">
      <alignment horizontal="distributed" vertical="center"/>
      <protection/>
    </xf>
    <xf numFmtId="0" fontId="6" fillId="0" borderId="0" xfId="64" applyAlignment="1">
      <alignment horizontal="center" vertical="center"/>
      <protection/>
    </xf>
    <xf numFmtId="0" fontId="7" fillId="0" borderId="32" xfId="64" applyFont="1" applyFill="1" applyBorder="1" applyAlignment="1">
      <alignment horizontal="distributed" vertical="center"/>
      <protection/>
    </xf>
    <xf numFmtId="0" fontId="9" fillId="0" borderId="32" xfId="43" applyFill="1" applyBorder="1" applyAlignment="1" applyProtection="1">
      <alignment vertical="center" wrapText="1"/>
      <protection/>
    </xf>
    <xf numFmtId="49" fontId="6" fillId="0" borderId="32" xfId="64" applyNumberFormat="1" applyFont="1" applyFill="1" applyBorder="1" applyAlignment="1">
      <alignment vertical="center"/>
      <protection/>
    </xf>
    <xf numFmtId="0" fontId="7" fillId="0" borderId="33" xfId="64" applyFont="1" applyFill="1" applyBorder="1" applyAlignment="1">
      <alignment horizontal="distributed" vertical="center"/>
      <protection/>
    </xf>
    <xf numFmtId="0" fontId="9" fillId="0" borderId="33" xfId="43" applyFill="1" applyBorder="1" applyAlignment="1" applyProtection="1">
      <alignment vertical="center" wrapText="1"/>
      <protection/>
    </xf>
    <xf numFmtId="49" fontId="6" fillId="0" borderId="33" xfId="64" applyNumberFormat="1" applyFont="1" applyFill="1" applyBorder="1" applyAlignment="1">
      <alignment vertical="center"/>
      <protection/>
    </xf>
    <xf numFmtId="0" fontId="7" fillId="0" borderId="34" xfId="64" applyFont="1" applyFill="1" applyBorder="1" applyAlignment="1">
      <alignment horizontal="distributed" vertical="center"/>
      <protection/>
    </xf>
    <xf numFmtId="0" fontId="9" fillId="0" borderId="34" xfId="43" applyFill="1" applyBorder="1" applyAlignment="1" applyProtection="1">
      <alignment vertical="center" wrapText="1"/>
      <protection/>
    </xf>
    <xf numFmtId="49" fontId="6" fillId="0" borderId="34" xfId="64" applyNumberFormat="1" applyFont="1" applyFill="1" applyBorder="1" applyAlignment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 inden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 vertical="center" wrapText="1" indent="2"/>
    </xf>
    <xf numFmtId="176" fontId="5" fillId="0" borderId="18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 wrapText="1" indent="2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distributed" vertical="center" wrapText="1" indent="2"/>
    </xf>
    <xf numFmtId="0" fontId="4" fillId="0" borderId="35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(作成中)2008index" xfId="64"/>
    <cellStyle name="表内_数字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219075</xdr:rowOff>
    </xdr:from>
    <xdr:to>
      <xdr:col>0</xdr:col>
      <xdr:colOff>1438275</xdr:colOff>
      <xdr:row>5</xdr:row>
      <xdr:rowOff>0</xdr:rowOff>
    </xdr:to>
    <xdr:sp>
      <xdr:nvSpPr>
        <xdr:cNvPr id="1" name="Freeform 1"/>
        <xdr:cNvSpPr>
          <a:spLocks/>
        </xdr:cNvSpPr>
      </xdr:nvSpPr>
      <xdr:spPr>
        <a:xfrm>
          <a:off x="9525" y="676275"/>
          <a:ext cx="1428750" cy="466725"/>
        </a:xfrm>
        <a:custGeom>
          <a:pathLst>
            <a:path h="49" w="150">
              <a:moveTo>
                <a:pt x="0" y="0"/>
              </a:moveTo>
              <a:lnTo>
                <a:pt x="39" y="25"/>
              </a:lnTo>
              <a:lnTo>
                <a:pt x="117" y="25"/>
              </a:lnTo>
              <a:lnTo>
                <a:pt x="150" y="4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B18" sqref="B18"/>
    </sheetView>
  </sheetViews>
  <sheetFormatPr defaultColWidth="9.00390625" defaultRowHeight="13.5"/>
  <cols>
    <col min="1" max="1" width="6.25390625" style="0" customWidth="1"/>
    <col min="2" max="2" width="56.25390625" style="0" customWidth="1"/>
    <col min="3" max="3" width="9.375" style="0" customWidth="1"/>
  </cols>
  <sheetData>
    <row r="1" spans="1:3" s="69" customFormat="1" ht="24" customHeight="1">
      <c r="A1" s="66">
        <v>7</v>
      </c>
      <c r="B1" s="67" t="s">
        <v>166</v>
      </c>
      <c r="C1" s="68"/>
    </row>
    <row r="2" spans="1:3" s="73" customFormat="1" ht="24" customHeight="1">
      <c r="A2" s="70" t="s">
        <v>167</v>
      </c>
      <c r="B2" s="71" t="s">
        <v>168</v>
      </c>
      <c r="C2" s="72" t="s">
        <v>169</v>
      </c>
    </row>
    <row r="3" spans="1:3" ht="20.25" customHeight="1">
      <c r="A3" s="74">
        <v>1</v>
      </c>
      <c r="B3" s="75" t="s">
        <v>170</v>
      </c>
      <c r="C3" s="76" t="s">
        <v>171</v>
      </c>
    </row>
    <row r="4" spans="1:3" ht="20.25" customHeight="1">
      <c r="A4" s="77">
        <v>2</v>
      </c>
      <c r="B4" s="78" t="s">
        <v>172</v>
      </c>
      <c r="C4" s="79" t="s">
        <v>173</v>
      </c>
    </row>
    <row r="5" spans="1:3" ht="20.25" customHeight="1">
      <c r="A5" s="77">
        <v>3</v>
      </c>
      <c r="B5" s="78" t="s">
        <v>174</v>
      </c>
      <c r="C5" s="79" t="s">
        <v>175</v>
      </c>
    </row>
    <row r="6" spans="1:3" ht="20.25" customHeight="1">
      <c r="A6" s="77">
        <v>4</v>
      </c>
      <c r="B6" s="78" t="s">
        <v>176</v>
      </c>
      <c r="C6" s="79" t="s">
        <v>177</v>
      </c>
    </row>
    <row r="7" spans="1:3" ht="20.25" customHeight="1">
      <c r="A7" s="80">
        <v>5</v>
      </c>
      <c r="B7" s="81" t="s">
        <v>178</v>
      </c>
      <c r="C7" s="82" t="s">
        <v>179</v>
      </c>
    </row>
  </sheetData>
  <sheetProtection/>
  <hyperlinks>
    <hyperlink ref="B3" location="'7-1'!A1" display="産業分類別商店数・従業者数・年間販売額等"/>
    <hyperlink ref="B4" location="'7-2'!A1" display="飲食店の業種別商店数・従業者数・年間販売額等"/>
    <hyperlink ref="B5" location="'7-3'!A1" display="産業小分類別商店数・従業者数・年間販売額等"/>
    <hyperlink ref="B6" location="'7-4'!A1" display="市別商店数・従業者数・年間販売額等"/>
    <hyperlink ref="B7" location="'7-5'!A1" display="地域別金物輸出額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K13" sqref="K13"/>
    </sheetView>
  </sheetViews>
  <sheetFormatPr defaultColWidth="9.00390625" defaultRowHeight="18" customHeight="1"/>
  <cols>
    <col min="1" max="1" width="19.00390625" style="1" customWidth="1"/>
    <col min="2" max="6" width="11.625" style="1" customWidth="1"/>
    <col min="7" max="16384" width="9.00390625" style="1" customWidth="1"/>
  </cols>
  <sheetData>
    <row r="1" spans="1:6" ht="18" customHeight="1">
      <c r="A1" s="83" t="s">
        <v>0</v>
      </c>
      <c r="B1" s="83"/>
      <c r="C1" s="83"/>
      <c r="D1" s="83"/>
      <c r="E1" s="83"/>
      <c r="F1" s="83"/>
    </row>
    <row r="2" spans="1:6" ht="18" customHeight="1">
      <c r="A2" s="2"/>
      <c r="B2" s="3"/>
      <c r="C2" s="3"/>
      <c r="D2" s="3"/>
      <c r="E2" s="3"/>
      <c r="F2" s="3"/>
    </row>
    <row r="3" spans="1:6" ht="18" customHeight="1" thickBot="1">
      <c r="A3" s="2" t="s">
        <v>1</v>
      </c>
      <c r="B3" s="3"/>
      <c r="C3" s="3"/>
      <c r="D3" s="3"/>
      <c r="E3" s="3"/>
      <c r="F3" s="3"/>
    </row>
    <row r="4" spans="1:6" ht="18" customHeight="1">
      <c r="A4" s="4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7" t="s">
        <v>7</v>
      </c>
    </row>
    <row r="5" spans="1:6" ht="18" customHeight="1" thickBot="1">
      <c r="A5" s="8" t="s">
        <v>8</v>
      </c>
      <c r="B5" s="9" t="s">
        <v>9</v>
      </c>
      <c r="C5" s="10" t="s">
        <v>10</v>
      </c>
      <c r="D5" s="10" t="s">
        <v>11</v>
      </c>
      <c r="E5" s="10" t="s">
        <v>11</v>
      </c>
      <c r="F5" s="11" t="s">
        <v>12</v>
      </c>
    </row>
    <row r="6" spans="1:6" ht="21" customHeight="1">
      <c r="A6" s="12" t="s">
        <v>13</v>
      </c>
      <c r="B6" s="13">
        <v>1282</v>
      </c>
      <c r="C6" s="14">
        <v>7883</v>
      </c>
      <c r="D6" s="14">
        <v>24128824</v>
      </c>
      <c r="E6" s="14">
        <v>2478286</v>
      </c>
      <c r="F6" s="15" t="s">
        <v>14</v>
      </c>
    </row>
    <row r="7" spans="1:6" ht="21" customHeight="1">
      <c r="A7" s="16" t="s">
        <v>15</v>
      </c>
      <c r="B7" s="13">
        <v>1191</v>
      </c>
      <c r="C7" s="14">
        <v>8702</v>
      </c>
      <c r="D7" s="14">
        <v>54717615</v>
      </c>
      <c r="E7" s="14">
        <v>2656287</v>
      </c>
      <c r="F7" s="15" t="s">
        <v>14</v>
      </c>
    </row>
    <row r="8" spans="1:6" ht="21" customHeight="1">
      <c r="A8" s="16" t="s">
        <v>16</v>
      </c>
      <c r="B8" s="13">
        <v>1124</v>
      </c>
      <c r="C8" s="14">
        <v>7752</v>
      </c>
      <c r="D8" s="14">
        <v>21465894</v>
      </c>
      <c r="E8" s="14" t="s">
        <v>14</v>
      </c>
      <c r="F8" s="15" t="s">
        <v>14</v>
      </c>
    </row>
    <row r="9" spans="1:6" ht="21" customHeight="1">
      <c r="A9" s="16" t="s">
        <v>17</v>
      </c>
      <c r="B9" s="13">
        <v>1125</v>
      </c>
      <c r="C9" s="14">
        <v>8163</v>
      </c>
      <c r="D9" s="14">
        <v>21331729</v>
      </c>
      <c r="E9" s="14">
        <v>2060287</v>
      </c>
      <c r="F9" s="15" t="s">
        <v>14</v>
      </c>
    </row>
    <row r="10" spans="1:6" ht="21" customHeight="1">
      <c r="A10" s="16" t="s">
        <v>18</v>
      </c>
      <c r="B10" s="13">
        <v>1031</v>
      </c>
      <c r="C10" s="14">
        <v>7569</v>
      </c>
      <c r="D10" s="14">
        <v>20888319</v>
      </c>
      <c r="E10" s="14" t="s">
        <v>14</v>
      </c>
      <c r="F10" s="15" t="s">
        <v>14</v>
      </c>
    </row>
    <row r="11" spans="1:6" ht="21" customHeight="1">
      <c r="A11" s="16" t="s">
        <v>19</v>
      </c>
      <c r="B11" s="13">
        <v>1028</v>
      </c>
      <c r="C11" s="14">
        <v>7868</v>
      </c>
      <c r="D11" s="14">
        <v>23933048</v>
      </c>
      <c r="E11" s="14">
        <v>2160865</v>
      </c>
      <c r="F11" s="15">
        <v>111929</v>
      </c>
    </row>
    <row r="12" spans="1:6" ht="21" customHeight="1">
      <c r="A12" s="17" t="s">
        <v>20</v>
      </c>
      <c r="B12" s="18">
        <v>710</v>
      </c>
      <c r="C12" s="19">
        <v>5836</v>
      </c>
      <c r="D12" s="19">
        <v>18116000</v>
      </c>
      <c r="E12" s="19" t="s">
        <v>14</v>
      </c>
      <c r="F12" s="20" t="s">
        <v>14</v>
      </c>
    </row>
    <row r="13" spans="1:6" ht="21" customHeight="1">
      <c r="A13" s="21" t="s">
        <v>21</v>
      </c>
      <c r="B13" s="18">
        <v>230</v>
      </c>
      <c r="C13" s="19">
        <v>2050</v>
      </c>
      <c r="D13" s="19">
        <v>10133000</v>
      </c>
      <c r="E13" s="19" t="s">
        <v>14</v>
      </c>
      <c r="F13" s="20" t="s">
        <v>14</v>
      </c>
    </row>
    <row r="14" spans="1:6" ht="21" customHeight="1">
      <c r="A14" s="22" t="s">
        <v>22</v>
      </c>
      <c r="B14" s="18" t="s">
        <v>14</v>
      </c>
      <c r="C14" s="19" t="s">
        <v>14</v>
      </c>
      <c r="D14" s="19" t="s">
        <v>14</v>
      </c>
      <c r="E14" s="19" t="s">
        <v>14</v>
      </c>
      <c r="F14" s="20" t="s">
        <v>14</v>
      </c>
    </row>
    <row r="15" spans="1:6" ht="21" customHeight="1">
      <c r="A15" s="21" t="s">
        <v>23</v>
      </c>
      <c r="B15" s="18">
        <v>480</v>
      </c>
      <c r="C15" s="19">
        <v>3786</v>
      </c>
      <c r="D15" s="19">
        <v>7983000</v>
      </c>
      <c r="E15" s="19" t="s">
        <v>14</v>
      </c>
      <c r="F15" s="20">
        <v>112596</v>
      </c>
    </row>
    <row r="16" spans="1:6" ht="21" customHeight="1">
      <c r="A16" s="22" t="s">
        <v>24</v>
      </c>
      <c r="B16" s="18">
        <v>2</v>
      </c>
      <c r="C16" s="19">
        <v>249</v>
      </c>
      <c r="D16" s="19" t="s">
        <v>14</v>
      </c>
      <c r="E16" s="19" t="s">
        <v>14</v>
      </c>
      <c r="F16" s="20" t="s">
        <v>14</v>
      </c>
    </row>
    <row r="17" spans="1:6" ht="21" customHeight="1">
      <c r="A17" s="22" t="s">
        <v>25</v>
      </c>
      <c r="B17" s="18">
        <v>60</v>
      </c>
      <c r="C17" s="19">
        <v>296</v>
      </c>
      <c r="D17" s="19">
        <v>380700</v>
      </c>
      <c r="E17" s="19" t="s">
        <v>14</v>
      </c>
      <c r="F17" s="20">
        <v>18004</v>
      </c>
    </row>
    <row r="18" spans="1:6" ht="21" customHeight="1">
      <c r="A18" s="23" t="s">
        <v>26</v>
      </c>
      <c r="B18" s="18">
        <v>14</v>
      </c>
      <c r="C18" s="19">
        <v>102</v>
      </c>
      <c r="D18" s="19">
        <v>107500</v>
      </c>
      <c r="E18" s="19" t="s">
        <v>14</v>
      </c>
      <c r="F18" s="20">
        <v>8688</v>
      </c>
    </row>
    <row r="19" spans="1:6" ht="21" customHeight="1">
      <c r="A19" s="22" t="s">
        <v>27</v>
      </c>
      <c r="B19" s="18">
        <v>128</v>
      </c>
      <c r="C19" s="19">
        <v>1374</v>
      </c>
      <c r="D19" s="19">
        <v>1868600</v>
      </c>
      <c r="E19" s="19" t="s">
        <v>14</v>
      </c>
      <c r="F19" s="20">
        <v>23447</v>
      </c>
    </row>
    <row r="20" spans="1:6" ht="21" customHeight="1">
      <c r="A20" s="22" t="s">
        <v>28</v>
      </c>
      <c r="B20" s="18">
        <f>55+7</f>
        <v>62</v>
      </c>
      <c r="C20" s="19">
        <f>390+11</f>
        <v>401</v>
      </c>
      <c r="D20" s="19">
        <f>1489300+3000</f>
        <v>1492300</v>
      </c>
      <c r="E20" s="19" t="s">
        <v>14</v>
      </c>
      <c r="F20" s="20">
        <f>1853+194</f>
        <v>2047</v>
      </c>
    </row>
    <row r="21" spans="1:6" ht="21" customHeight="1">
      <c r="A21" s="84" t="s">
        <v>29</v>
      </c>
      <c r="B21" s="18">
        <f>12+4</f>
        <v>16</v>
      </c>
      <c r="C21" s="19">
        <f>54+13</f>
        <v>67</v>
      </c>
      <c r="D21" s="19">
        <f>85400+10900</f>
        <v>96300</v>
      </c>
      <c r="E21" s="19" t="s">
        <v>14</v>
      </c>
      <c r="F21" s="20">
        <f>5855+754</f>
        <v>6609</v>
      </c>
    </row>
    <row r="22" spans="1:6" ht="21" customHeight="1">
      <c r="A22" s="84"/>
      <c r="B22" s="18"/>
      <c r="C22" s="19"/>
      <c r="D22" s="19"/>
      <c r="E22" s="19"/>
      <c r="F22" s="20"/>
    </row>
    <row r="23" spans="1:6" ht="18" customHeight="1" thickBot="1">
      <c r="A23" s="25" t="s">
        <v>30</v>
      </c>
      <c r="B23" s="26">
        <f>B12-B13-B16-B17-B18-B19-B20-B21</f>
        <v>198</v>
      </c>
      <c r="C23" s="27">
        <f>C12-C13-C16-C17-C18-C19-C20-C21</f>
        <v>1297</v>
      </c>
      <c r="D23" s="27">
        <f>D12-D13-D17-D18-D19-D20-D21</f>
        <v>4037600</v>
      </c>
      <c r="E23" s="27" t="s">
        <v>14</v>
      </c>
      <c r="F23" s="27" t="s">
        <v>14</v>
      </c>
    </row>
    <row r="24" spans="1:6" ht="18" customHeight="1">
      <c r="A24" s="2" t="s">
        <v>31</v>
      </c>
      <c r="B24" s="3"/>
      <c r="C24" s="3"/>
      <c r="D24" s="3"/>
      <c r="E24" s="3"/>
      <c r="F24" s="3"/>
    </row>
    <row r="25" spans="1:4" ht="18" customHeight="1">
      <c r="A25" s="2" t="s">
        <v>32</v>
      </c>
      <c r="B25" s="3"/>
      <c r="C25" s="3"/>
      <c r="D25" s="3"/>
    </row>
  </sheetData>
  <sheetProtection/>
  <mergeCells count="2">
    <mergeCell ref="A1:F1"/>
    <mergeCell ref="A21:A2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G3" sqref="G3"/>
    </sheetView>
  </sheetViews>
  <sheetFormatPr defaultColWidth="9.00390625" defaultRowHeight="18" customHeight="1"/>
  <cols>
    <col min="1" max="1" width="19.00390625" style="30" customWidth="1"/>
    <col min="2" max="6" width="11.625" style="30" customWidth="1"/>
    <col min="7" max="16384" width="9.00390625" style="30" customWidth="1"/>
  </cols>
  <sheetData>
    <row r="1" spans="1:6" ht="18" customHeight="1" thickBot="1">
      <c r="A1" s="28" t="s">
        <v>33</v>
      </c>
      <c r="B1" s="29"/>
      <c r="C1" s="29"/>
      <c r="D1" s="29"/>
      <c r="E1" s="29"/>
      <c r="F1" s="29"/>
    </row>
    <row r="2" spans="1:6" ht="21.75" customHeight="1">
      <c r="A2" s="85" t="s">
        <v>34</v>
      </c>
      <c r="B2" s="31" t="s">
        <v>35</v>
      </c>
      <c r="C2" s="32" t="s">
        <v>4</v>
      </c>
      <c r="D2" s="32" t="s">
        <v>5</v>
      </c>
      <c r="E2" s="32" t="s">
        <v>36</v>
      </c>
      <c r="F2" s="33" t="s">
        <v>37</v>
      </c>
    </row>
    <row r="3" spans="1:6" ht="21.75" customHeight="1" thickBot="1">
      <c r="A3" s="86"/>
      <c r="B3" s="34" t="s">
        <v>9</v>
      </c>
      <c r="C3" s="35" t="s">
        <v>10</v>
      </c>
      <c r="D3" s="35" t="s">
        <v>11</v>
      </c>
      <c r="E3" s="35" t="s">
        <v>10</v>
      </c>
      <c r="F3" s="36" t="s">
        <v>38</v>
      </c>
    </row>
    <row r="4" spans="1:6" ht="21" customHeight="1">
      <c r="A4" s="37" t="s">
        <v>39</v>
      </c>
      <c r="B4" s="38">
        <v>243</v>
      </c>
      <c r="C4" s="39">
        <v>674</v>
      </c>
      <c r="D4" s="39">
        <v>208061</v>
      </c>
      <c r="E4" s="39" t="s">
        <v>14</v>
      </c>
      <c r="F4" s="40">
        <v>8562</v>
      </c>
    </row>
    <row r="5" spans="1:6" ht="21" customHeight="1">
      <c r="A5" s="41" t="s">
        <v>40</v>
      </c>
      <c r="B5" s="38">
        <v>320</v>
      </c>
      <c r="C5" s="39">
        <v>818</v>
      </c>
      <c r="D5" s="39">
        <v>326043</v>
      </c>
      <c r="E5" s="39">
        <v>7286</v>
      </c>
      <c r="F5" s="40">
        <v>10189</v>
      </c>
    </row>
    <row r="6" spans="1:6" ht="21" customHeight="1">
      <c r="A6" s="41" t="s">
        <v>41</v>
      </c>
      <c r="B6" s="38">
        <v>230</v>
      </c>
      <c r="C6" s="39">
        <v>842</v>
      </c>
      <c r="D6" s="39">
        <v>333777</v>
      </c>
      <c r="E6" s="39">
        <v>7146</v>
      </c>
      <c r="F6" s="40">
        <v>14512</v>
      </c>
    </row>
    <row r="7" spans="1:6" ht="21" customHeight="1">
      <c r="A7" s="41" t="s">
        <v>42</v>
      </c>
      <c r="B7" s="38">
        <v>249</v>
      </c>
      <c r="C7" s="39">
        <v>1036</v>
      </c>
      <c r="D7" s="39">
        <v>429480</v>
      </c>
      <c r="E7" s="39">
        <v>8168</v>
      </c>
      <c r="F7" s="40">
        <v>17248</v>
      </c>
    </row>
    <row r="8" spans="1:6" ht="21" customHeight="1">
      <c r="A8" s="37" t="s">
        <v>43</v>
      </c>
      <c r="B8" s="38">
        <v>250</v>
      </c>
      <c r="C8" s="39">
        <v>1246</v>
      </c>
      <c r="D8" s="39">
        <v>546950</v>
      </c>
      <c r="E8" s="39">
        <v>9232</v>
      </c>
      <c r="F8" s="40">
        <v>21878</v>
      </c>
    </row>
    <row r="9" spans="1:6" ht="21" customHeight="1">
      <c r="A9" s="42" t="s">
        <v>44</v>
      </c>
      <c r="B9" s="38">
        <v>90</v>
      </c>
      <c r="C9" s="39">
        <v>583</v>
      </c>
      <c r="D9" s="39">
        <v>284814</v>
      </c>
      <c r="E9" s="39">
        <v>4593</v>
      </c>
      <c r="F9" s="40">
        <v>31646</v>
      </c>
    </row>
    <row r="10" spans="1:6" ht="21" customHeight="1">
      <c r="A10" s="42" t="s">
        <v>45</v>
      </c>
      <c r="B10" s="38">
        <v>12</v>
      </c>
      <c r="C10" s="39">
        <v>88</v>
      </c>
      <c r="D10" s="39">
        <v>40296</v>
      </c>
      <c r="E10" s="39">
        <v>455</v>
      </c>
      <c r="F10" s="40">
        <v>33580</v>
      </c>
    </row>
    <row r="11" spans="1:6" ht="21" customHeight="1">
      <c r="A11" s="42" t="s">
        <v>46</v>
      </c>
      <c r="B11" s="38">
        <v>24</v>
      </c>
      <c r="C11" s="39">
        <v>95</v>
      </c>
      <c r="D11" s="39">
        <v>62609</v>
      </c>
      <c r="E11" s="39">
        <v>613</v>
      </c>
      <c r="F11" s="40">
        <v>26087</v>
      </c>
    </row>
    <row r="12" spans="1:6" ht="21" customHeight="1">
      <c r="A12" s="42" t="s">
        <v>47</v>
      </c>
      <c r="B12" s="38">
        <v>91</v>
      </c>
      <c r="C12" s="39">
        <v>262</v>
      </c>
      <c r="D12" s="39">
        <v>91833</v>
      </c>
      <c r="E12" s="39">
        <v>2700</v>
      </c>
      <c r="F12" s="40">
        <v>10092</v>
      </c>
    </row>
    <row r="13" spans="1:6" ht="21" customHeight="1" thickBot="1">
      <c r="A13" s="43" t="s">
        <v>48</v>
      </c>
      <c r="B13" s="44">
        <v>33</v>
      </c>
      <c r="C13" s="45">
        <v>218</v>
      </c>
      <c r="D13" s="45">
        <v>67398</v>
      </c>
      <c r="E13" s="45">
        <v>871</v>
      </c>
      <c r="F13" s="46">
        <v>20424</v>
      </c>
    </row>
    <row r="14" spans="1:6" ht="18" customHeight="1">
      <c r="A14" s="28" t="s">
        <v>49</v>
      </c>
      <c r="B14" s="29"/>
      <c r="C14" s="29"/>
      <c r="D14" s="29"/>
      <c r="E14" s="29"/>
      <c r="F14" s="29"/>
    </row>
  </sheetData>
  <sheetProtection/>
  <mergeCells count="1">
    <mergeCell ref="A2:A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F3" sqref="F3"/>
    </sheetView>
  </sheetViews>
  <sheetFormatPr defaultColWidth="9.00390625" defaultRowHeight="18" customHeight="1"/>
  <cols>
    <col min="1" max="1" width="29.50390625" style="1" customWidth="1"/>
    <col min="2" max="5" width="11.625" style="1" customWidth="1"/>
    <col min="6" max="16384" width="9.00390625" style="1" customWidth="1"/>
  </cols>
  <sheetData>
    <row r="1" spans="1:5" ht="18" customHeight="1" thickBot="1">
      <c r="A1" s="2" t="s">
        <v>50</v>
      </c>
      <c r="B1" s="3"/>
      <c r="C1" s="3"/>
      <c r="D1" s="3"/>
      <c r="E1" s="47" t="s">
        <v>51</v>
      </c>
    </row>
    <row r="2" spans="1:5" ht="18" customHeight="1">
      <c r="A2" s="87" t="s">
        <v>52</v>
      </c>
      <c r="B2" s="90" t="s">
        <v>54</v>
      </c>
      <c r="C2" s="91"/>
      <c r="D2" s="91"/>
      <c r="E2" s="91"/>
    </row>
    <row r="3" spans="1:5" ht="18" customHeight="1">
      <c r="A3" s="88"/>
      <c r="B3" s="48" t="s">
        <v>3</v>
      </c>
      <c r="C3" s="49" t="s">
        <v>4</v>
      </c>
      <c r="D3" s="49" t="s">
        <v>5</v>
      </c>
      <c r="E3" s="50" t="s">
        <v>7</v>
      </c>
    </row>
    <row r="4" spans="1:5" ht="18" customHeight="1" thickBot="1">
      <c r="A4" s="89"/>
      <c r="B4" s="9" t="s">
        <v>9</v>
      </c>
      <c r="C4" s="10" t="s">
        <v>10</v>
      </c>
      <c r="D4" s="10" t="s">
        <v>11</v>
      </c>
      <c r="E4" s="11" t="s">
        <v>12</v>
      </c>
    </row>
    <row r="5" spans="1:5" ht="12.75" customHeight="1">
      <c r="A5" s="22" t="s">
        <v>55</v>
      </c>
      <c r="B5" s="18">
        <v>710</v>
      </c>
      <c r="C5" s="19">
        <v>5836</v>
      </c>
      <c r="D5" s="19">
        <v>18116003</v>
      </c>
      <c r="E5" s="20">
        <v>112596</v>
      </c>
    </row>
    <row r="6" spans="1:5" ht="12.75" customHeight="1">
      <c r="A6" s="21" t="s">
        <v>56</v>
      </c>
      <c r="B6" s="18">
        <v>230</v>
      </c>
      <c r="C6" s="19">
        <v>2050</v>
      </c>
      <c r="D6" s="19">
        <v>10132963</v>
      </c>
      <c r="E6" s="20" t="s">
        <v>14</v>
      </c>
    </row>
    <row r="7" spans="1:5" ht="12.75" customHeight="1">
      <c r="A7" s="22" t="s">
        <v>57</v>
      </c>
      <c r="B7" s="51">
        <f>SUM(B8:B20)</f>
        <v>230</v>
      </c>
      <c r="C7" s="20">
        <f>SUM(C8:C20)</f>
        <v>2050</v>
      </c>
      <c r="D7" s="20">
        <f>SUM(D8:D20)</f>
        <v>5762926</v>
      </c>
      <c r="E7" s="20" t="s">
        <v>58</v>
      </c>
    </row>
    <row r="8" spans="1:5" ht="12.75" customHeight="1">
      <c r="A8" s="52" t="s">
        <v>59</v>
      </c>
      <c r="B8" s="18">
        <v>3</v>
      </c>
      <c r="C8" s="19">
        <v>24</v>
      </c>
      <c r="D8" s="20" t="s">
        <v>14</v>
      </c>
      <c r="E8" s="20" t="s">
        <v>58</v>
      </c>
    </row>
    <row r="9" spans="1:5" ht="12.75" customHeight="1">
      <c r="A9" s="52" t="s">
        <v>60</v>
      </c>
      <c r="B9" s="18">
        <v>1</v>
      </c>
      <c r="C9" s="19">
        <v>2</v>
      </c>
      <c r="D9" s="20" t="s">
        <v>14</v>
      </c>
      <c r="E9" s="20" t="s">
        <v>14</v>
      </c>
    </row>
    <row r="10" spans="1:5" ht="12.75" customHeight="1">
      <c r="A10" s="52" t="s">
        <v>61</v>
      </c>
      <c r="B10" s="18">
        <v>4</v>
      </c>
      <c r="C10" s="19">
        <v>56</v>
      </c>
      <c r="D10" s="19" t="s">
        <v>14</v>
      </c>
      <c r="E10" s="20" t="s">
        <v>14</v>
      </c>
    </row>
    <row r="11" spans="1:5" ht="12.75" customHeight="1">
      <c r="A11" s="52" t="s">
        <v>62</v>
      </c>
      <c r="B11" s="18">
        <f>30-10-4-5</f>
        <v>11</v>
      </c>
      <c r="C11" s="19">
        <f>299-107-56-32</f>
        <v>104</v>
      </c>
      <c r="D11" s="19" t="s">
        <v>14</v>
      </c>
      <c r="E11" s="20" t="s">
        <v>14</v>
      </c>
    </row>
    <row r="12" spans="1:5" ht="12.75" customHeight="1">
      <c r="A12" s="52" t="s">
        <v>63</v>
      </c>
      <c r="B12" s="18">
        <v>62</v>
      </c>
      <c r="C12" s="19">
        <v>639</v>
      </c>
      <c r="D12" s="19">
        <v>4812043</v>
      </c>
      <c r="E12" s="20" t="s">
        <v>14</v>
      </c>
    </row>
    <row r="13" spans="1:5" ht="12.75" customHeight="1">
      <c r="A13" s="52" t="s">
        <v>64</v>
      </c>
      <c r="B13" s="18">
        <v>10</v>
      </c>
      <c r="C13" s="19">
        <v>107</v>
      </c>
      <c r="D13" s="19">
        <v>487714</v>
      </c>
      <c r="E13" s="20" t="s">
        <v>14</v>
      </c>
    </row>
    <row r="14" spans="1:5" ht="12.75" customHeight="1">
      <c r="A14" s="52" t="s">
        <v>65</v>
      </c>
      <c r="B14" s="18">
        <v>5</v>
      </c>
      <c r="C14" s="19">
        <v>32</v>
      </c>
      <c r="D14" s="19">
        <v>56127</v>
      </c>
      <c r="E14" s="20" t="s">
        <v>14</v>
      </c>
    </row>
    <row r="15" spans="1:5" ht="12.75" customHeight="1">
      <c r="A15" s="52" t="s">
        <v>66</v>
      </c>
      <c r="B15" s="18">
        <f>1+5</f>
        <v>6</v>
      </c>
      <c r="C15" s="19">
        <f>4+14</f>
        <v>18</v>
      </c>
      <c r="D15" s="20" t="s">
        <v>14</v>
      </c>
      <c r="E15" s="20" t="s">
        <v>14</v>
      </c>
    </row>
    <row r="16" spans="1:5" ht="12.75" customHeight="1">
      <c r="A16" s="52" t="s">
        <v>67</v>
      </c>
      <c r="B16" s="18">
        <v>6</v>
      </c>
      <c r="C16" s="19">
        <v>55</v>
      </c>
      <c r="D16" s="19">
        <v>130677</v>
      </c>
      <c r="E16" s="20" t="s">
        <v>14</v>
      </c>
    </row>
    <row r="17" spans="1:5" ht="12.75" customHeight="1">
      <c r="A17" s="52" t="s">
        <v>68</v>
      </c>
      <c r="B17" s="18">
        <v>8</v>
      </c>
      <c r="C17" s="19">
        <v>63</v>
      </c>
      <c r="D17" s="19">
        <v>92285</v>
      </c>
      <c r="E17" s="20" t="s">
        <v>14</v>
      </c>
    </row>
    <row r="18" spans="1:5" ht="12.75" customHeight="1">
      <c r="A18" s="52" t="s">
        <v>69</v>
      </c>
      <c r="B18" s="18">
        <v>4</v>
      </c>
      <c r="C18" s="19">
        <v>7</v>
      </c>
      <c r="D18" s="19">
        <v>5130</v>
      </c>
      <c r="E18" s="20" t="s">
        <v>14</v>
      </c>
    </row>
    <row r="19" spans="1:5" ht="12.75" customHeight="1">
      <c r="A19" s="52" t="s">
        <v>70</v>
      </c>
      <c r="B19" s="18">
        <v>7</v>
      </c>
      <c r="C19" s="19">
        <v>61</v>
      </c>
      <c r="D19" s="19">
        <v>178950</v>
      </c>
      <c r="E19" s="20" t="s">
        <v>14</v>
      </c>
    </row>
    <row r="20" spans="1:5" ht="12.75" customHeight="1">
      <c r="A20" s="52" t="s">
        <v>71</v>
      </c>
      <c r="B20" s="18">
        <f>114-7-4</f>
        <v>103</v>
      </c>
      <c r="C20" s="19">
        <f>950-61-7</f>
        <v>882</v>
      </c>
      <c r="D20" s="20" t="s">
        <v>14</v>
      </c>
      <c r="E20" s="20" t="s">
        <v>14</v>
      </c>
    </row>
    <row r="21" spans="1:5" ht="12.75" customHeight="1">
      <c r="A21" s="21" t="s">
        <v>23</v>
      </c>
      <c r="B21" s="18">
        <v>480</v>
      </c>
      <c r="C21" s="19">
        <v>3786</v>
      </c>
      <c r="D21" s="19">
        <v>7983040</v>
      </c>
      <c r="E21" s="20">
        <v>112596</v>
      </c>
    </row>
    <row r="22" spans="1:5" ht="12.75" customHeight="1">
      <c r="A22" s="22" t="s">
        <v>72</v>
      </c>
      <c r="B22" s="18">
        <v>2</v>
      </c>
      <c r="C22" s="19">
        <v>249</v>
      </c>
      <c r="D22" s="19" t="s">
        <v>14</v>
      </c>
      <c r="E22" s="20" t="s">
        <v>14</v>
      </c>
    </row>
    <row r="23" spans="1:5" ht="12.75" customHeight="1">
      <c r="A23" s="52" t="s">
        <v>73</v>
      </c>
      <c r="B23" s="18">
        <v>2</v>
      </c>
      <c r="C23" s="19">
        <v>249</v>
      </c>
      <c r="D23" s="20" t="s">
        <v>14</v>
      </c>
      <c r="E23" s="20" t="s">
        <v>14</v>
      </c>
    </row>
    <row r="24" spans="1:5" ht="12.75" customHeight="1">
      <c r="A24" s="52" t="s">
        <v>74</v>
      </c>
      <c r="B24" s="18" t="s">
        <v>14</v>
      </c>
      <c r="C24" s="19" t="s">
        <v>14</v>
      </c>
      <c r="D24" s="20" t="s">
        <v>14</v>
      </c>
      <c r="E24" s="20" t="s">
        <v>14</v>
      </c>
    </row>
    <row r="25" spans="1:5" ht="12.75" customHeight="1">
      <c r="A25" s="22" t="s">
        <v>75</v>
      </c>
      <c r="B25" s="18">
        <v>60</v>
      </c>
      <c r="C25" s="19">
        <v>296</v>
      </c>
      <c r="D25" s="19">
        <v>380658</v>
      </c>
      <c r="E25" s="20">
        <v>18004</v>
      </c>
    </row>
    <row r="26" spans="1:5" ht="12.75" customHeight="1">
      <c r="A26" s="52" t="s">
        <v>76</v>
      </c>
      <c r="B26" s="18">
        <v>13</v>
      </c>
      <c r="C26" s="19">
        <v>36</v>
      </c>
      <c r="D26" s="19">
        <v>35822</v>
      </c>
      <c r="E26" s="20">
        <v>872</v>
      </c>
    </row>
    <row r="27" spans="1:5" ht="12.75" customHeight="1">
      <c r="A27" s="52" t="s">
        <v>77</v>
      </c>
      <c r="B27" s="18">
        <v>6</v>
      </c>
      <c r="C27" s="19">
        <v>21</v>
      </c>
      <c r="D27" s="19">
        <v>37377</v>
      </c>
      <c r="E27" s="20">
        <v>2250</v>
      </c>
    </row>
    <row r="28" spans="1:5" ht="12.75" customHeight="1">
      <c r="A28" s="52" t="s">
        <v>78</v>
      </c>
      <c r="B28" s="18">
        <v>24</v>
      </c>
      <c r="C28" s="19">
        <v>120</v>
      </c>
      <c r="D28" s="19">
        <v>176652</v>
      </c>
      <c r="E28" s="20">
        <v>5221</v>
      </c>
    </row>
    <row r="29" spans="1:5" ht="12.75" customHeight="1">
      <c r="A29" s="52" t="s">
        <v>79</v>
      </c>
      <c r="B29" s="18">
        <v>3</v>
      </c>
      <c r="C29" s="19">
        <v>17</v>
      </c>
      <c r="D29" s="19">
        <v>23342</v>
      </c>
      <c r="E29" s="20">
        <v>973</v>
      </c>
    </row>
    <row r="30" spans="1:5" ht="12.75" customHeight="1">
      <c r="A30" s="52" t="s">
        <v>80</v>
      </c>
      <c r="B30" s="18">
        <v>14</v>
      </c>
      <c r="C30" s="19">
        <v>102</v>
      </c>
      <c r="D30" s="19">
        <v>107465</v>
      </c>
      <c r="E30" s="20">
        <v>8688</v>
      </c>
    </row>
    <row r="31" spans="1:5" ht="12.75" customHeight="1">
      <c r="A31" s="53" t="s">
        <v>81</v>
      </c>
      <c r="B31" s="18"/>
      <c r="C31" s="19"/>
      <c r="D31" s="19"/>
      <c r="E31" s="20"/>
    </row>
    <row r="32" spans="1:5" ht="12.75" customHeight="1">
      <c r="A32" s="22" t="s">
        <v>82</v>
      </c>
      <c r="B32" s="18">
        <v>128</v>
      </c>
      <c r="C32" s="19">
        <v>1374</v>
      </c>
      <c r="D32" s="19">
        <v>1868591</v>
      </c>
      <c r="E32" s="20">
        <v>23447</v>
      </c>
    </row>
    <row r="33" spans="1:5" ht="12.75" customHeight="1">
      <c r="A33" s="52" t="s">
        <v>83</v>
      </c>
      <c r="B33" s="18">
        <v>12</v>
      </c>
      <c r="C33" s="19">
        <v>489</v>
      </c>
      <c r="D33" s="19">
        <v>850988</v>
      </c>
      <c r="E33" s="20">
        <v>8876</v>
      </c>
    </row>
    <row r="34" spans="1:5" ht="12.75" customHeight="1">
      <c r="A34" s="52" t="s">
        <v>84</v>
      </c>
      <c r="B34" s="18">
        <v>12</v>
      </c>
      <c r="C34" s="19">
        <v>47</v>
      </c>
      <c r="D34" s="19">
        <v>93738</v>
      </c>
      <c r="E34" s="20">
        <v>708</v>
      </c>
    </row>
    <row r="35" spans="1:5" ht="12.75" customHeight="1">
      <c r="A35" s="52" t="s">
        <v>85</v>
      </c>
      <c r="B35" s="18">
        <v>8</v>
      </c>
      <c r="C35" s="19">
        <v>39</v>
      </c>
      <c r="D35" s="19">
        <v>35880</v>
      </c>
      <c r="E35" s="20">
        <v>287</v>
      </c>
    </row>
    <row r="36" spans="1:5" ht="12.75" customHeight="1">
      <c r="A36" s="52" t="s">
        <v>86</v>
      </c>
      <c r="B36" s="18">
        <v>2</v>
      </c>
      <c r="C36" s="19">
        <v>5</v>
      </c>
      <c r="D36" s="19" t="s">
        <v>14</v>
      </c>
      <c r="E36" s="20" t="s">
        <v>14</v>
      </c>
    </row>
    <row r="37" spans="1:5" ht="12.75" customHeight="1">
      <c r="A37" s="52" t="s">
        <v>87</v>
      </c>
      <c r="B37" s="18">
        <v>5</v>
      </c>
      <c r="C37" s="19">
        <v>25</v>
      </c>
      <c r="D37" s="19">
        <v>10285</v>
      </c>
      <c r="E37" s="20">
        <v>315</v>
      </c>
    </row>
    <row r="38" spans="1:5" ht="12.75" customHeight="1">
      <c r="A38" s="52" t="s">
        <v>88</v>
      </c>
      <c r="B38" s="18">
        <v>29</v>
      </c>
      <c r="C38" s="19">
        <v>154</v>
      </c>
      <c r="D38" s="19">
        <v>79680</v>
      </c>
      <c r="E38" s="20">
        <v>1004</v>
      </c>
    </row>
    <row r="39" spans="1:5" ht="12.75" customHeight="1">
      <c r="A39" s="52" t="s">
        <v>89</v>
      </c>
      <c r="B39" s="18" t="s">
        <v>14</v>
      </c>
      <c r="C39" s="19" t="s">
        <v>14</v>
      </c>
      <c r="D39" s="19" t="s">
        <v>14</v>
      </c>
      <c r="E39" s="20" t="s">
        <v>14</v>
      </c>
    </row>
    <row r="40" spans="1:5" ht="12.75" customHeight="1">
      <c r="A40" s="52" t="s">
        <v>90</v>
      </c>
      <c r="B40" s="18">
        <v>60</v>
      </c>
      <c r="C40" s="19">
        <v>615</v>
      </c>
      <c r="D40" s="19" t="s">
        <v>14</v>
      </c>
      <c r="E40" s="20" t="s">
        <v>14</v>
      </c>
    </row>
    <row r="41" spans="1:5" ht="12.75" customHeight="1">
      <c r="A41" s="22" t="s">
        <v>91</v>
      </c>
      <c r="B41" s="51">
        <f>B42+B43</f>
        <v>62</v>
      </c>
      <c r="C41" s="20">
        <f>C42+C43</f>
        <v>401</v>
      </c>
      <c r="D41" s="20">
        <f>D42+D43</f>
        <v>1492289</v>
      </c>
      <c r="E41" s="20">
        <f>E42+E43</f>
        <v>2047</v>
      </c>
    </row>
    <row r="42" spans="1:5" ht="12.75" customHeight="1">
      <c r="A42" s="52" t="s">
        <v>92</v>
      </c>
      <c r="B42" s="18">
        <v>55</v>
      </c>
      <c r="C42" s="19">
        <v>390</v>
      </c>
      <c r="D42" s="19">
        <v>1489311</v>
      </c>
      <c r="E42" s="20">
        <v>1853</v>
      </c>
    </row>
    <row r="43" spans="1:5" ht="12.75" customHeight="1">
      <c r="A43" s="52" t="s">
        <v>93</v>
      </c>
      <c r="B43" s="18">
        <v>7</v>
      </c>
      <c r="C43" s="19">
        <v>11</v>
      </c>
      <c r="D43" s="19">
        <v>2978</v>
      </c>
      <c r="E43" s="20">
        <v>194</v>
      </c>
    </row>
    <row r="44" spans="1:5" ht="12.75" customHeight="1">
      <c r="A44" s="24" t="s">
        <v>94</v>
      </c>
      <c r="B44" s="18">
        <f>12+26+4</f>
        <v>42</v>
      </c>
      <c r="C44" s="19">
        <f>210+54+13</f>
        <v>277</v>
      </c>
      <c r="D44" s="19">
        <f>460614+85380+10899</f>
        <v>556893</v>
      </c>
      <c r="E44" s="20">
        <f>9052+5855+754</f>
        <v>15661</v>
      </c>
    </row>
    <row r="45" spans="1:5" ht="12.75" customHeight="1">
      <c r="A45" s="52" t="s">
        <v>95</v>
      </c>
      <c r="B45" s="18">
        <v>12</v>
      </c>
      <c r="C45" s="19">
        <v>54</v>
      </c>
      <c r="D45" s="19">
        <v>85380</v>
      </c>
      <c r="E45" s="20">
        <v>5855</v>
      </c>
    </row>
    <row r="46" spans="1:5" ht="12.75" customHeight="1">
      <c r="A46" s="52" t="s">
        <v>96</v>
      </c>
      <c r="B46" s="18">
        <v>26</v>
      </c>
      <c r="C46" s="19">
        <v>210</v>
      </c>
      <c r="D46" s="19">
        <v>460614</v>
      </c>
      <c r="E46" s="20">
        <v>9052</v>
      </c>
    </row>
    <row r="47" spans="1:5" ht="12.75" customHeight="1">
      <c r="A47" s="52" t="s">
        <v>97</v>
      </c>
      <c r="B47" s="18">
        <v>4</v>
      </c>
      <c r="C47" s="19">
        <v>13</v>
      </c>
      <c r="D47" s="19">
        <v>10899</v>
      </c>
      <c r="E47" s="20">
        <v>754</v>
      </c>
    </row>
    <row r="48" spans="1:5" ht="12.75" customHeight="1">
      <c r="A48" s="22" t="s">
        <v>98</v>
      </c>
      <c r="B48" s="51">
        <v>180</v>
      </c>
      <c r="C48" s="19">
        <v>1058</v>
      </c>
      <c r="D48" s="54" t="s">
        <v>14</v>
      </c>
      <c r="E48" s="20" t="s">
        <v>14</v>
      </c>
    </row>
    <row r="49" spans="1:5" ht="12.75" customHeight="1">
      <c r="A49" s="52" t="s">
        <v>99</v>
      </c>
      <c r="B49" s="18">
        <v>31</v>
      </c>
      <c r="C49" s="19">
        <v>193</v>
      </c>
      <c r="D49" s="19">
        <v>395354</v>
      </c>
      <c r="E49" s="20">
        <v>5093</v>
      </c>
    </row>
    <row r="50" spans="1:5" ht="12.75" customHeight="1">
      <c r="A50" s="52" t="s">
        <v>100</v>
      </c>
      <c r="B50" s="18">
        <v>5</v>
      </c>
      <c r="C50" s="19">
        <v>49</v>
      </c>
      <c r="D50" s="19">
        <v>248663</v>
      </c>
      <c r="E50" s="20">
        <v>2120</v>
      </c>
    </row>
    <row r="51" spans="1:5" ht="12.75" customHeight="1">
      <c r="A51" s="52" t="s">
        <v>101</v>
      </c>
      <c r="B51" s="18">
        <v>26</v>
      </c>
      <c r="C51" s="19">
        <v>141</v>
      </c>
      <c r="D51" s="19">
        <v>901233</v>
      </c>
      <c r="E51" s="20">
        <v>822</v>
      </c>
    </row>
    <row r="52" spans="1:5" ht="12.75" customHeight="1">
      <c r="A52" s="52" t="s">
        <v>102</v>
      </c>
      <c r="B52" s="18">
        <v>20</v>
      </c>
      <c r="C52" s="19">
        <v>214</v>
      </c>
      <c r="D52" s="19">
        <v>129390</v>
      </c>
      <c r="E52" s="20">
        <v>1616</v>
      </c>
    </row>
    <row r="53" spans="1:5" ht="12.75" customHeight="1">
      <c r="A53" s="52" t="s">
        <v>103</v>
      </c>
      <c r="B53" s="18">
        <v>11</v>
      </c>
      <c r="C53" s="19">
        <v>26</v>
      </c>
      <c r="D53" s="19">
        <v>37401</v>
      </c>
      <c r="E53" s="20">
        <v>999</v>
      </c>
    </row>
    <row r="54" spans="1:5" ht="12.75" customHeight="1">
      <c r="A54" s="53" t="s">
        <v>104</v>
      </c>
      <c r="B54" s="18"/>
      <c r="C54" s="19"/>
      <c r="D54" s="19"/>
      <c r="E54" s="20"/>
    </row>
    <row r="55" spans="1:5" ht="12.75" customHeight="1">
      <c r="A55" s="52" t="s">
        <v>105</v>
      </c>
      <c r="B55" s="18">
        <v>20</v>
      </c>
      <c r="C55" s="19">
        <v>59</v>
      </c>
      <c r="D55" s="19">
        <v>43593</v>
      </c>
      <c r="E55" s="20">
        <v>1110</v>
      </c>
    </row>
    <row r="56" spans="1:5" ht="12.75" customHeight="1">
      <c r="A56" s="52" t="s">
        <v>106</v>
      </c>
      <c r="B56" s="18" t="s">
        <v>14</v>
      </c>
      <c r="C56" s="19" t="s">
        <v>14</v>
      </c>
      <c r="D56" s="19" t="s">
        <v>14</v>
      </c>
      <c r="E56" s="20" t="s">
        <v>14</v>
      </c>
    </row>
    <row r="57" spans="1:5" ht="12.75" customHeight="1" thickBot="1">
      <c r="A57" s="55" t="s">
        <v>107</v>
      </c>
      <c r="B57" s="56">
        <v>47</v>
      </c>
      <c r="C57" s="57">
        <v>309</v>
      </c>
      <c r="D57" s="57" t="s">
        <v>14</v>
      </c>
      <c r="E57" s="27" t="s">
        <v>14</v>
      </c>
    </row>
    <row r="58" ht="12.75" customHeight="1">
      <c r="A58" s="1" t="s">
        <v>108</v>
      </c>
    </row>
  </sheetData>
  <sheetProtection/>
  <mergeCells count="2">
    <mergeCell ref="A2:A4"/>
    <mergeCell ref="B2:E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M2" sqref="M2"/>
    </sheetView>
  </sheetViews>
  <sheetFormatPr defaultColWidth="6.625" defaultRowHeight="18" customHeight="1"/>
  <cols>
    <col min="1" max="16384" width="6.625" style="60" customWidth="1"/>
  </cols>
  <sheetData>
    <row r="1" spans="1:12" ht="18" customHeight="1" thickBot="1">
      <c r="A1" s="58" t="s">
        <v>109</v>
      </c>
      <c r="B1" s="59"/>
      <c r="C1" s="59"/>
      <c r="D1" s="59"/>
      <c r="L1" s="61" t="s">
        <v>110</v>
      </c>
    </row>
    <row r="2" spans="1:12" ht="18" customHeight="1">
      <c r="A2" s="101" t="s">
        <v>111</v>
      </c>
      <c r="B2" s="101"/>
      <c r="C2" s="101"/>
      <c r="D2" s="104" t="s">
        <v>53</v>
      </c>
      <c r="E2" s="105"/>
      <c r="F2" s="105"/>
      <c r="G2" s="105"/>
      <c r="H2" s="105"/>
      <c r="I2" s="105"/>
      <c r="J2" s="105"/>
      <c r="K2" s="105"/>
      <c r="L2" s="106"/>
    </row>
    <row r="3" spans="1:12" ht="18" customHeight="1">
      <c r="A3" s="102"/>
      <c r="B3" s="102"/>
      <c r="C3" s="102"/>
      <c r="D3" s="107" t="s">
        <v>112</v>
      </c>
      <c r="E3" s="108"/>
      <c r="F3" s="108"/>
      <c r="G3" s="108" t="s">
        <v>113</v>
      </c>
      <c r="H3" s="108"/>
      <c r="I3" s="108"/>
      <c r="J3" s="108" t="s">
        <v>114</v>
      </c>
      <c r="K3" s="108"/>
      <c r="L3" s="109"/>
    </row>
    <row r="4" spans="1:12" ht="18" customHeight="1" thickBot="1">
      <c r="A4" s="103"/>
      <c r="B4" s="103"/>
      <c r="C4" s="103"/>
      <c r="D4" s="110" t="s">
        <v>115</v>
      </c>
      <c r="E4" s="111"/>
      <c r="F4" s="111"/>
      <c r="G4" s="111" t="s">
        <v>10</v>
      </c>
      <c r="H4" s="111"/>
      <c r="I4" s="111"/>
      <c r="J4" s="111" t="s">
        <v>11</v>
      </c>
      <c r="K4" s="111"/>
      <c r="L4" s="112"/>
    </row>
    <row r="5" spans="1:12" ht="21" customHeight="1">
      <c r="A5" s="92" t="s">
        <v>116</v>
      </c>
      <c r="B5" s="92"/>
      <c r="C5" s="92"/>
      <c r="D5" s="93">
        <v>41549</v>
      </c>
      <c r="E5" s="94"/>
      <c r="F5" s="94"/>
      <c r="G5" s="94">
        <v>326123</v>
      </c>
      <c r="H5" s="94"/>
      <c r="I5" s="94"/>
      <c r="J5" s="94">
        <v>1210793636</v>
      </c>
      <c r="K5" s="94"/>
      <c r="L5" s="95"/>
    </row>
    <row r="6" spans="1:12" ht="21" customHeight="1">
      <c r="A6" s="92" t="s">
        <v>117</v>
      </c>
      <c r="B6" s="92"/>
      <c r="C6" s="92"/>
      <c r="D6" s="93">
        <v>12557</v>
      </c>
      <c r="E6" s="94"/>
      <c r="F6" s="94"/>
      <c r="G6" s="94">
        <v>107616</v>
      </c>
      <c r="H6" s="94"/>
      <c r="I6" s="94"/>
      <c r="J6" s="94">
        <v>485027890</v>
      </c>
      <c r="K6" s="94"/>
      <c r="L6" s="95"/>
    </row>
    <row r="7" spans="1:12" ht="21" customHeight="1">
      <c r="A7" s="92" t="s">
        <v>118</v>
      </c>
      <c r="B7" s="92"/>
      <c r="C7" s="92"/>
      <c r="D7" s="93">
        <v>4942</v>
      </c>
      <c r="E7" s="94"/>
      <c r="F7" s="94"/>
      <c r="G7" s="94">
        <v>38009</v>
      </c>
      <c r="H7" s="94"/>
      <c r="I7" s="94"/>
      <c r="J7" s="94">
        <v>154599762</v>
      </c>
      <c r="K7" s="94"/>
      <c r="L7" s="95"/>
    </row>
    <row r="8" spans="1:12" ht="21" customHeight="1">
      <c r="A8" s="92" t="s">
        <v>119</v>
      </c>
      <c r="B8" s="92"/>
      <c r="C8" s="92"/>
      <c r="D8" s="93">
        <v>3014</v>
      </c>
      <c r="E8" s="94"/>
      <c r="F8" s="94"/>
      <c r="G8" s="94">
        <v>23972</v>
      </c>
      <c r="H8" s="94"/>
      <c r="I8" s="94"/>
      <c r="J8" s="94">
        <v>91450193</v>
      </c>
      <c r="K8" s="94"/>
      <c r="L8" s="95"/>
    </row>
    <row r="9" spans="1:12" ht="21" customHeight="1">
      <c r="A9" s="92" t="s">
        <v>120</v>
      </c>
      <c r="B9" s="92"/>
      <c r="C9" s="92"/>
      <c r="D9" s="93">
        <v>1688</v>
      </c>
      <c r="E9" s="94"/>
      <c r="F9" s="94"/>
      <c r="G9" s="94">
        <v>13556</v>
      </c>
      <c r="H9" s="94"/>
      <c r="I9" s="94"/>
      <c r="J9" s="94">
        <v>55071282</v>
      </c>
      <c r="K9" s="94"/>
      <c r="L9" s="95"/>
    </row>
    <row r="10" spans="1:12" ht="21" customHeight="1">
      <c r="A10" s="92" t="s">
        <v>121</v>
      </c>
      <c r="B10" s="92"/>
      <c r="C10" s="92"/>
      <c r="D10" s="93">
        <v>2457</v>
      </c>
      <c r="E10" s="94"/>
      <c r="F10" s="94"/>
      <c r="G10" s="94">
        <v>24079</v>
      </c>
      <c r="H10" s="94"/>
      <c r="I10" s="94"/>
      <c r="J10" s="94">
        <v>102680440</v>
      </c>
      <c r="K10" s="94"/>
      <c r="L10" s="95"/>
    </row>
    <row r="11" spans="1:12" ht="21" customHeight="1">
      <c r="A11" s="92" t="s">
        <v>122</v>
      </c>
      <c r="B11" s="92"/>
      <c r="C11" s="92"/>
      <c r="D11" s="93">
        <v>560</v>
      </c>
      <c r="E11" s="94"/>
      <c r="F11" s="94"/>
      <c r="G11" s="94">
        <v>2991</v>
      </c>
      <c r="H11" s="94"/>
      <c r="I11" s="94"/>
      <c r="J11" s="94">
        <v>7790713</v>
      </c>
      <c r="K11" s="94"/>
      <c r="L11" s="95"/>
    </row>
    <row r="12" spans="1:12" ht="21" customHeight="1">
      <c r="A12" s="92" t="s">
        <v>123</v>
      </c>
      <c r="B12" s="92"/>
      <c r="C12" s="92"/>
      <c r="D12" s="93">
        <v>507</v>
      </c>
      <c r="E12" s="94"/>
      <c r="F12" s="94"/>
      <c r="G12" s="94">
        <v>3666</v>
      </c>
      <c r="H12" s="94"/>
      <c r="I12" s="94"/>
      <c r="J12" s="94">
        <v>7926037</v>
      </c>
      <c r="K12" s="94"/>
      <c r="L12" s="95"/>
    </row>
    <row r="13" spans="1:12" ht="21" customHeight="1">
      <c r="A13" s="92" t="s">
        <v>124</v>
      </c>
      <c r="B13" s="92"/>
      <c r="C13" s="92"/>
      <c r="D13" s="93">
        <v>1064</v>
      </c>
      <c r="E13" s="94"/>
      <c r="F13" s="94"/>
      <c r="G13" s="94">
        <v>10449</v>
      </c>
      <c r="H13" s="94"/>
      <c r="I13" s="94"/>
      <c r="J13" s="94">
        <v>45641027</v>
      </c>
      <c r="K13" s="94"/>
      <c r="L13" s="95"/>
    </row>
    <row r="14" spans="1:12" ht="21" customHeight="1">
      <c r="A14" s="92" t="s">
        <v>125</v>
      </c>
      <c r="B14" s="92"/>
      <c r="C14" s="92"/>
      <c r="D14" s="93">
        <v>238</v>
      </c>
      <c r="E14" s="94"/>
      <c r="F14" s="94"/>
      <c r="G14" s="94">
        <v>1463</v>
      </c>
      <c r="H14" s="94"/>
      <c r="I14" s="94"/>
      <c r="J14" s="94">
        <v>5591548</v>
      </c>
      <c r="K14" s="94"/>
      <c r="L14" s="95"/>
    </row>
    <row r="15" spans="1:12" ht="21" customHeight="1">
      <c r="A15" s="92" t="s">
        <v>126</v>
      </c>
      <c r="B15" s="92"/>
      <c r="C15" s="92"/>
      <c r="D15" s="93">
        <v>1177</v>
      </c>
      <c r="E15" s="94"/>
      <c r="F15" s="94"/>
      <c r="G15" s="94">
        <v>6500</v>
      </c>
      <c r="H15" s="94"/>
      <c r="I15" s="94"/>
      <c r="J15" s="94">
        <v>17122320</v>
      </c>
      <c r="K15" s="94"/>
      <c r="L15" s="95"/>
    </row>
    <row r="16" spans="1:12" ht="21" customHeight="1">
      <c r="A16" s="92" t="s">
        <v>127</v>
      </c>
      <c r="B16" s="92"/>
      <c r="C16" s="100"/>
      <c r="D16" s="93">
        <v>1557</v>
      </c>
      <c r="E16" s="94"/>
      <c r="F16" s="94"/>
      <c r="G16" s="94">
        <v>13706</v>
      </c>
      <c r="H16" s="94"/>
      <c r="I16" s="94"/>
      <c r="J16" s="94">
        <v>42551515</v>
      </c>
      <c r="K16" s="94"/>
      <c r="L16" s="95"/>
    </row>
    <row r="17" spans="1:12" ht="21" customHeight="1">
      <c r="A17" s="92" t="s">
        <v>128</v>
      </c>
      <c r="B17" s="92"/>
      <c r="C17" s="92"/>
      <c r="D17" s="93">
        <v>409</v>
      </c>
      <c r="E17" s="94"/>
      <c r="F17" s="94"/>
      <c r="G17" s="94">
        <v>2664</v>
      </c>
      <c r="H17" s="94"/>
      <c r="I17" s="94"/>
      <c r="J17" s="94">
        <v>5878525</v>
      </c>
      <c r="K17" s="94"/>
      <c r="L17" s="95"/>
    </row>
    <row r="18" spans="1:12" ht="21" customHeight="1">
      <c r="A18" s="92" t="s">
        <v>129</v>
      </c>
      <c r="B18" s="92"/>
      <c r="C18" s="92"/>
      <c r="D18" s="93">
        <v>465</v>
      </c>
      <c r="E18" s="94"/>
      <c r="F18" s="94"/>
      <c r="G18" s="94">
        <v>2779</v>
      </c>
      <c r="H18" s="94"/>
      <c r="I18" s="94"/>
      <c r="J18" s="94">
        <v>7394763</v>
      </c>
      <c r="K18" s="94"/>
      <c r="L18" s="95"/>
    </row>
    <row r="19" spans="1:12" ht="21" customHeight="1">
      <c r="A19" s="92" t="s">
        <v>130</v>
      </c>
      <c r="B19" s="92"/>
      <c r="C19" s="92"/>
      <c r="D19" s="93">
        <v>978</v>
      </c>
      <c r="E19" s="94"/>
      <c r="F19" s="94"/>
      <c r="G19" s="94">
        <v>8334</v>
      </c>
      <c r="H19" s="94"/>
      <c r="I19" s="94"/>
      <c r="J19" s="94">
        <v>15276527</v>
      </c>
      <c r="K19" s="94"/>
      <c r="L19" s="95"/>
    </row>
    <row r="20" spans="1:12" ht="21" customHeight="1">
      <c r="A20" s="92" t="s">
        <v>131</v>
      </c>
      <c r="B20" s="92"/>
      <c r="C20" s="92"/>
      <c r="D20" s="93">
        <v>710</v>
      </c>
      <c r="E20" s="94"/>
      <c r="F20" s="94"/>
      <c r="G20" s="94">
        <v>5836</v>
      </c>
      <c r="H20" s="94"/>
      <c r="I20" s="94"/>
      <c r="J20" s="94">
        <v>18116003</v>
      </c>
      <c r="K20" s="94"/>
      <c r="L20" s="95"/>
    </row>
    <row r="21" spans="1:12" ht="21" customHeight="1">
      <c r="A21" s="92" t="s">
        <v>132</v>
      </c>
      <c r="B21" s="92"/>
      <c r="C21" s="92"/>
      <c r="D21" s="93">
        <v>593</v>
      </c>
      <c r="E21" s="94"/>
      <c r="F21" s="94"/>
      <c r="G21" s="94">
        <v>4560</v>
      </c>
      <c r="H21" s="94"/>
      <c r="I21" s="94"/>
      <c r="J21" s="94">
        <v>9408006</v>
      </c>
      <c r="K21" s="94"/>
      <c r="L21" s="95"/>
    </row>
    <row r="22" spans="1:12" ht="21" customHeight="1">
      <c r="A22" s="92" t="s">
        <v>133</v>
      </c>
      <c r="B22" s="92"/>
      <c r="C22" s="92"/>
      <c r="D22" s="93">
        <v>759</v>
      </c>
      <c r="E22" s="94"/>
      <c r="F22" s="94"/>
      <c r="G22" s="94">
        <v>6440</v>
      </c>
      <c r="H22" s="94"/>
      <c r="I22" s="94"/>
      <c r="J22" s="94">
        <v>14122463</v>
      </c>
      <c r="K22" s="94"/>
      <c r="L22" s="95"/>
    </row>
    <row r="23" spans="1:12" ht="21" customHeight="1">
      <c r="A23" s="92" t="s">
        <v>134</v>
      </c>
      <c r="B23" s="92"/>
      <c r="C23" s="92"/>
      <c r="D23" s="93">
        <v>398</v>
      </c>
      <c r="E23" s="94"/>
      <c r="F23" s="94"/>
      <c r="G23" s="94">
        <v>2730</v>
      </c>
      <c r="H23" s="94"/>
      <c r="I23" s="94"/>
      <c r="J23" s="94">
        <v>7189146</v>
      </c>
      <c r="K23" s="94"/>
      <c r="L23" s="95"/>
    </row>
    <row r="24" spans="1:12" ht="21" customHeight="1">
      <c r="A24" s="92" t="s">
        <v>135</v>
      </c>
      <c r="B24" s="92"/>
      <c r="C24" s="92"/>
      <c r="D24" s="93">
        <v>525</v>
      </c>
      <c r="E24" s="94"/>
      <c r="F24" s="94"/>
      <c r="G24" s="94">
        <v>5188</v>
      </c>
      <c r="H24" s="94"/>
      <c r="I24" s="94"/>
      <c r="J24" s="94">
        <v>13240395</v>
      </c>
      <c r="K24" s="94"/>
      <c r="L24" s="95"/>
    </row>
    <row r="25" spans="1:12" ht="21" customHeight="1">
      <c r="A25" s="92" t="s">
        <v>136</v>
      </c>
      <c r="B25" s="92"/>
      <c r="C25" s="92"/>
      <c r="D25" s="93">
        <v>376</v>
      </c>
      <c r="E25" s="94"/>
      <c r="F25" s="94"/>
      <c r="G25" s="94">
        <v>2507</v>
      </c>
      <c r="H25" s="94"/>
      <c r="I25" s="94"/>
      <c r="J25" s="94">
        <v>6669257</v>
      </c>
      <c r="K25" s="94"/>
      <c r="L25" s="95"/>
    </row>
    <row r="26" spans="1:12" ht="21" customHeight="1">
      <c r="A26" s="92" t="s">
        <v>137</v>
      </c>
      <c r="B26" s="92"/>
      <c r="C26" s="92"/>
      <c r="D26" s="93">
        <v>411</v>
      </c>
      <c r="E26" s="94"/>
      <c r="F26" s="94"/>
      <c r="G26" s="94">
        <v>2529</v>
      </c>
      <c r="H26" s="94"/>
      <c r="I26" s="94"/>
      <c r="J26" s="94">
        <v>5587631</v>
      </c>
      <c r="K26" s="94"/>
      <c r="L26" s="95"/>
    </row>
    <row r="27" spans="1:12" ht="21" customHeight="1">
      <c r="A27" s="92" t="s">
        <v>138</v>
      </c>
      <c r="B27" s="92"/>
      <c r="C27" s="92"/>
      <c r="D27" s="93">
        <v>283</v>
      </c>
      <c r="E27" s="94"/>
      <c r="F27" s="94"/>
      <c r="G27" s="94">
        <v>1509</v>
      </c>
      <c r="H27" s="94"/>
      <c r="I27" s="94"/>
      <c r="J27" s="94">
        <v>6049437</v>
      </c>
      <c r="K27" s="94"/>
      <c r="L27" s="95"/>
    </row>
    <row r="28" spans="1:12" ht="21" customHeight="1">
      <c r="A28" s="92" t="s">
        <v>139</v>
      </c>
      <c r="B28" s="92"/>
      <c r="C28" s="92"/>
      <c r="D28" s="93">
        <v>657</v>
      </c>
      <c r="E28" s="94"/>
      <c r="F28" s="94"/>
      <c r="G28" s="94">
        <v>3628</v>
      </c>
      <c r="H28" s="94"/>
      <c r="I28" s="94"/>
      <c r="J28" s="94">
        <v>9752931</v>
      </c>
      <c r="K28" s="94"/>
      <c r="L28" s="95"/>
    </row>
    <row r="29" spans="1:12" ht="21" customHeight="1">
      <c r="A29" s="92" t="s">
        <v>140</v>
      </c>
      <c r="B29" s="92"/>
      <c r="C29" s="92"/>
      <c r="D29" s="93">
        <v>703</v>
      </c>
      <c r="E29" s="94"/>
      <c r="F29" s="94"/>
      <c r="G29" s="94">
        <v>3639</v>
      </c>
      <c r="H29" s="94"/>
      <c r="I29" s="94"/>
      <c r="J29" s="94">
        <v>8652756</v>
      </c>
      <c r="K29" s="94"/>
      <c r="L29" s="95"/>
    </row>
    <row r="30" spans="1:12" ht="21" customHeight="1">
      <c r="A30" s="92" t="s">
        <v>141</v>
      </c>
      <c r="B30" s="92"/>
      <c r="C30" s="92"/>
      <c r="D30" s="93">
        <v>374</v>
      </c>
      <c r="E30" s="94"/>
      <c r="F30" s="94"/>
      <c r="G30" s="94">
        <v>2366</v>
      </c>
      <c r="H30" s="94"/>
      <c r="I30" s="94"/>
      <c r="J30" s="94">
        <v>5821410</v>
      </c>
      <c r="K30" s="94"/>
      <c r="L30" s="95"/>
    </row>
    <row r="31" spans="1:12" ht="21" customHeight="1">
      <c r="A31" s="92" t="s">
        <v>142</v>
      </c>
      <c r="B31" s="92"/>
      <c r="C31" s="92"/>
      <c r="D31" s="93">
        <v>591</v>
      </c>
      <c r="E31" s="94"/>
      <c r="F31" s="94"/>
      <c r="G31" s="94">
        <v>2848</v>
      </c>
      <c r="H31" s="94"/>
      <c r="I31" s="94"/>
      <c r="J31" s="94">
        <v>5797037</v>
      </c>
      <c r="K31" s="94"/>
      <c r="L31" s="95"/>
    </row>
    <row r="32" spans="1:12" ht="21" customHeight="1">
      <c r="A32" s="92" t="s">
        <v>143</v>
      </c>
      <c r="B32" s="92"/>
      <c r="C32" s="92"/>
      <c r="D32" s="93">
        <v>457</v>
      </c>
      <c r="E32" s="94"/>
      <c r="F32" s="94"/>
      <c r="G32" s="94">
        <v>2471</v>
      </c>
      <c r="H32" s="94"/>
      <c r="I32" s="94"/>
      <c r="J32" s="94">
        <v>4743170</v>
      </c>
      <c r="K32" s="94"/>
      <c r="L32" s="95"/>
    </row>
    <row r="33" spans="1:12" ht="21" customHeight="1">
      <c r="A33" s="92" t="s">
        <v>144</v>
      </c>
      <c r="B33" s="92"/>
      <c r="C33" s="92"/>
      <c r="D33" s="93">
        <v>355</v>
      </c>
      <c r="E33" s="94"/>
      <c r="F33" s="94"/>
      <c r="G33" s="94">
        <v>2137</v>
      </c>
      <c r="H33" s="94"/>
      <c r="I33" s="94"/>
      <c r="J33" s="94">
        <v>7042289</v>
      </c>
      <c r="K33" s="94"/>
      <c r="L33" s="95"/>
    </row>
    <row r="34" spans="1:12" ht="21" customHeight="1" thickBot="1">
      <c r="A34" s="96" t="s">
        <v>145</v>
      </c>
      <c r="B34" s="96"/>
      <c r="C34" s="96"/>
      <c r="D34" s="97">
        <v>694</v>
      </c>
      <c r="E34" s="98"/>
      <c r="F34" s="98"/>
      <c r="G34" s="98">
        <v>4848</v>
      </c>
      <c r="H34" s="98"/>
      <c r="I34" s="98"/>
      <c r="J34" s="98">
        <v>15525644</v>
      </c>
      <c r="K34" s="98"/>
      <c r="L34" s="99"/>
    </row>
    <row r="35" ht="18" customHeight="1">
      <c r="A35" s="60" t="s">
        <v>49</v>
      </c>
    </row>
    <row r="36" ht="18" customHeight="1">
      <c r="A36" s="60" t="s">
        <v>146</v>
      </c>
    </row>
  </sheetData>
  <sheetProtection/>
  <mergeCells count="128">
    <mergeCell ref="A2:C4"/>
    <mergeCell ref="D2:L2"/>
    <mergeCell ref="D3:F3"/>
    <mergeCell ref="G3:I3"/>
    <mergeCell ref="J3:L3"/>
    <mergeCell ref="D4:F4"/>
    <mergeCell ref="G4:I4"/>
    <mergeCell ref="J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L12"/>
    <mergeCell ref="A13:C13"/>
    <mergeCell ref="D13:F13"/>
    <mergeCell ref="G13:I13"/>
    <mergeCell ref="J13:L13"/>
    <mergeCell ref="A14:C14"/>
    <mergeCell ref="D14:F14"/>
    <mergeCell ref="G14:I14"/>
    <mergeCell ref="J14:L14"/>
    <mergeCell ref="A15:C15"/>
    <mergeCell ref="D15:F15"/>
    <mergeCell ref="G15:I15"/>
    <mergeCell ref="J15:L15"/>
    <mergeCell ref="A16:C16"/>
    <mergeCell ref="D16:F16"/>
    <mergeCell ref="G16:I16"/>
    <mergeCell ref="J16:L16"/>
    <mergeCell ref="A17:C17"/>
    <mergeCell ref="D17:F17"/>
    <mergeCell ref="G17:I17"/>
    <mergeCell ref="J17:L17"/>
    <mergeCell ref="A18:C18"/>
    <mergeCell ref="D18:F18"/>
    <mergeCell ref="G18:I18"/>
    <mergeCell ref="J18:L18"/>
    <mergeCell ref="A19:C19"/>
    <mergeCell ref="D19:F19"/>
    <mergeCell ref="G19:I19"/>
    <mergeCell ref="J19:L19"/>
    <mergeCell ref="A20:C20"/>
    <mergeCell ref="D20:F20"/>
    <mergeCell ref="G20:I20"/>
    <mergeCell ref="J20:L20"/>
    <mergeCell ref="A21:C21"/>
    <mergeCell ref="D21:F21"/>
    <mergeCell ref="G21:I21"/>
    <mergeCell ref="J21:L21"/>
    <mergeCell ref="A22:C22"/>
    <mergeCell ref="D22:F22"/>
    <mergeCell ref="G22:I22"/>
    <mergeCell ref="J22:L22"/>
    <mergeCell ref="A23:C23"/>
    <mergeCell ref="D23:F23"/>
    <mergeCell ref="G23:I23"/>
    <mergeCell ref="J23:L23"/>
    <mergeCell ref="A24:C24"/>
    <mergeCell ref="D24:F24"/>
    <mergeCell ref="G24:I24"/>
    <mergeCell ref="J24:L24"/>
    <mergeCell ref="A25:C25"/>
    <mergeCell ref="D25:F25"/>
    <mergeCell ref="G25:I25"/>
    <mergeCell ref="J25:L25"/>
    <mergeCell ref="A26:C26"/>
    <mergeCell ref="D26:F26"/>
    <mergeCell ref="G26:I26"/>
    <mergeCell ref="J26:L26"/>
    <mergeCell ref="A27:C27"/>
    <mergeCell ref="D27:F27"/>
    <mergeCell ref="G27:I27"/>
    <mergeCell ref="J27:L27"/>
    <mergeCell ref="A28:C28"/>
    <mergeCell ref="D28:F28"/>
    <mergeCell ref="G28:I28"/>
    <mergeCell ref="J28:L28"/>
    <mergeCell ref="A29:C29"/>
    <mergeCell ref="D29:F29"/>
    <mergeCell ref="G29:I29"/>
    <mergeCell ref="J29:L29"/>
    <mergeCell ref="A30:C30"/>
    <mergeCell ref="D30:F30"/>
    <mergeCell ref="G30:I30"/>
    <mergeCell ref="J30:L30"/>
    <mergeCell ref="A31:C31"/>
    <mergeCell ref="D31:F31"/>
    <mergeCell ref="G31:I31"/>
    <mergeCell ref="J31:L31"/>
    <mergeCell ref="A32:C32"/>
    <mergeCell ref="D32:F32"/>
    <mergeCell ref="G32:I32"/>
    <mergeCell ref="J32:L32"/>
    <mergeCell ref="A33:C33"/>
    <mergeCell ref="D33:F33"/>
    <mergeCell ref="G33:I33"/>
    <mergeCell ref="J33:L33"/>
    <mergeCell ref="A34:C34"/>
    <mergeCell ref="D34:F34"/>
    <mergeCell ref="G34:I34"/>
    <mergeCell ref="J34:L3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G2" sqref="G2"/>
    </sheetView>
  </sheetViews>
  <sheetFormatPr defaultColWidth="4.625" defaultRowHeight="18" customHeight="1"/>
  <cols>
    <col min="1" max="1" width="21.75390625" style="60" customWidth="1"/>
    <col min="2" max="6" width="10.875" style="60" customWidth="1"/>
    <col min="7" max="16384" width="4.625" style="60" customWidth="1"/>
  </cols>
  <sheetData>
    <row r="1" spans="1:6" ht="18" customHeight="1" thickBot="1">
      <c r="A1" s="58" t="s">
        <v>147</v>
      </c>
      <c r="B1" s="59"/>
      <c r="F1" s="61" t="s">
        <v>148</v>
      </c>
    </row>
    <row r="2" spans="1:6" ht="18" customHeight="1">
      <c r="A2" s="87" t="s">
        <v>149</v>
      </c>
      <c r="B2" s="113">
        <v>23</v>
      </c>
      <c r="C2" s="113">
        <v>24</v>
      </c>
      <c r="D2" s="113">
        <v>25</v>
      </c>
      <c r="E2" s="115">
        <v>26</v>
      </c>
      <c r="F2" s="115">
        <v>27</v>
      </c>
    </row>
    <row r="3" spans="1:6" ht="18" customHeight="1" thickBot="1">
      <c r="A3" s="89"/>
      <c r="B3" s="114"/>
      <c r="C3" s="114"/>
      <c r="D3" s="114"/>
      <c r="E3" s="116"/>
      <c r="F3" s="116"/>
    </row>
    <row r="4" spans="1:6" ht="22.5" customHeight="1">
      <c r="A4" s="64" t="s">
        <v>150</v>
      </c>
      <c r="B4" s="14">
        <v>348759</v>
      </c>
      <c r="C4" s="14">
        <v>348390</v>
      </c>
      <c r="D4" s="14">
        <v>366020</v>
      </c>
      <c r="E4" s="15">
        <v>415505</v>
      </c>
      <c r="F4" s="15">
        <v>447002</v>
      </c>
    </row>
    <row r="5" spans="1:6" ht="22.5" customHeight="1">
      <c r="A5" s="24" t="s">
        <v>151</v>
      </c>
      <c r="B5" s="14">
        <v>15651</v>
      </c>
      <c r="C5" s="14">
        <v>13949</v>
      </c>
      <c r="D5" s="14">
        <v>17452</v>
      </c>
      <c r="E5" s="15">
        <v>18647</v>
      </c>
      <c r="F5" s="15">
        <v>18678</v>
      </c>
    </row>
    <row r="6" spans="1:6" ht="22.5" customHeight="1">
      <c r="A6" s="24" t="s">
        <v>152</v>
      </c>
      <c r="B6" s="14">
        <v>12430</v>
      </c>
      <c r="C6" s="14">
        <v>13182</v>
      </c>
      <c r="D6" s="14">
        <v>12619</v>
      </c>
      <c r="E6" s="15">
        <v>14179</v>
      </c>
      <c r="F6" s="15">
        <v>18791</v>
      </c>
    </row>
    <row r="7" spans="1:6" ht="22.5" customHeight="1">
      <c r="A7" s="24" t="s">
        <v>153</v>
      </c>
      <c r="B7" s="14">
        <v>4977</v>
      </c>
      <c r="C7" s="14">
        <v>15600</v>
      </c>
      <c r="D7" s="14">
        <v>7228</v>
      </c>
      <c r="E7" s="15">
        <v>9409</v>
      </c>
      <c r="F7" s="15">
        <v>12841</v>
      </c>
    </row>
    <row r="8" spans="1:6" ht="22.5" customHeight="1">
      <c r="A8" s="24" t="s">
        <v>154</v>
      </c>
      <c r="B8" s="14">
        <v>37863</v>
      </c>
      <c r="C8" s="14">
        <v>42750</v>
      </c>
      <c r="D8" s="14">
        <v>47372</v>
      </c>
      <c r="E8" s="15">
        <v>51440</v>
      </c>
      <c r="F8" s="15">
        <v>49019</v>
      </c>
    </row>
    <row r="9" spans="1:6" ht="22.5" customHeight="1">
      <c r="A9" s="24" t="s">
        <v>155</v>
      </c>
      <c r="B9" s="14">
        <v>17418</v>
      </c>
      <c r="C9" s="14">
        <v>11693</v>
      </c>
      <c r="D9" s="14">
        <v>13639</v>
      </c>
      <c r="E9" s="15">
        <v>21010</v>
      </c>
      <c r="F9" s="15">
        <v>22312</v>
      </c>
    </row>
    <row r="10" spans="1:6" ht="22.5" customHeight="1">
      <c r="A10" s="24" t="s">
        <v>156</v>
      </c>
      <c r="B10" s="14">
        <v>6771</v>
      </c>
      <c r="C10" s="14">
        <v>6666</v>
      </c>
      <c r="D10" s="14">
        <v>8257</v>
      </c>
      <c r="E10" s="15">
        <v>6965</v>
      </c>
      <c r="F10" s="15">
        <v>5896</v>
      </c>
    </row>
    <row r="11" spans="1:6" ht="22.5" customHeight="1">
      <c r="A11" s="24" t="s">
        <v>157</v>
      </c>
      <c r="B11" s="14">
        <v>87718</v>
      </c>
      <c r="C11" s="14">
        <v>85858</v>
      </c>
      <c r="D11" s="14">
        <v>97282</v>
      </c>
      <c r="E11" s="15">
        <v>103218</v>
      </c>
      <c r="F11" s="15">
        <v>120553</v>
      </c>
    </row>
    <row r="12" spans="1:6" ht="22.5" customHeight="1">
      <c r="A12" s="24" t="s">
        <v>158</v>
      </c>
      <c r="B12" s="14">
        <v>688</v>
      </c>
      <c r="C12" s="14">
        <v>1979</v>
      </c>
      <c r="D12" s="14">
        <v>1975</v>
      </c>
      <c r="E12" s="15">
        <v>4736</v>
      </c>
      <c r="F12" s="15">
        <v>3630</v>
      </c>
    </row>
    <row r="13" spans="1:6" ht="22.5" customHeight="1">
      <c r="A13" s="24" t="s">
        <v>159</v>
      </c>
      <c r="B13" s="14">
        <v>155386</v>
      </c>
      <c r="C13" s="14">
        <v>148333</v>
      </c>
      <c r="D13" s="14">
        <v>149429</v>
      </c>
      <c r="E13" s="15">
        <v>174451</v>
      </c>
      <c r="F13" s="15">
        <v>180651</v>
      </c>
    </row>
    <row r="14" spans="1:6" ht="22.5" customHeight="1" thickBot="1">
      <c r="A14" s="65" t="s">
        <v>160</v>
      </c>
      <c r="B14" s="62">
        <v>9857</v>
      </c>
      <c r="C14" s="62">
        <v>8380</v>
      </c>
      <c r="D14" s="62">
        <v>10767</v>
      </c>
      <c r="E14" s="63">
        <v>11450</v>
      </c>
      <c r="F14" s="63">
        <v>14631</v>
      </c>
    </row>
    <row r="15" spans="1:2" ht="18" customHeight="1">
      <c r="A15" s="58" t="s">
        <v>161</v>
      </c>
      <c r="B15" s="59"/>
    </row>
    <row r="16" spans="1:2" ht="18" customHeight="1">
      <c r="A16" s="58" t="s">
        <v>162</v>
      </c>
      <c r="B16" s="59"/>
    </row>
    <row r="17" spans="1:2" ht="18" customHeight="1">
      <c r="A17" s="58" t="s">
        <v>163</v>
      </c>
      <c r="B17" s="59"/>
    </row>
    <row r="18" spans="1:2" ht="18" customHeight="1">
      <c r="A18" s="58" t="s">
        <v>164</v>
      </c>
      <c r="B18" s="59"/>
    </row>
    <row r="19" spans="1:2" ht="18" customHeight="1">
      <c r="A19" s="58" t="s">
        <v>165</v>
      </c>
      <c r="B19" s="59"/>
    </row>
  </sheetData>
  <sheetProtection/>
  <mergeCells count="6">
    <mergeCell ref="A2:A3"/>
    <mergeCell ref="B2:B3"/>
    <mergeCell ref="C2:C3"/>
    <mergeCell ref="D2:D3"/>
    <mergeCell ref="E2:E3"/>
    <mergeCell ref="F2:F3"/>
  </mergeCells>
  <printOptions horizontalCentered="1"/>
  <pageMargins left="0.7874015748031497" right="0.7874015748031497" top="0.984251968503937" bottom="0.787401574803149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三木市役所</dc:creator>
  <cp:keywords/>
  <dc:description/>
  <cp:lastModifiedBy>三木市役所</cp:lastModifiedBy>
  <dcterms:created xsi:type="dcterms:W3CDTF">2017-05-12T09:51:55Z</dcterms:created>
  <dcterms:modified xsi:type="dcterms:W3CDTF">2017-05-15T23:20:09Z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