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drawings/drawing24.xml" ContentType="application/vnd.openxmlformats-officedocument.drawing+xml"/>
  <Override PartName="/xl/worksheets/sheet33.xml" ContentType="application/vnd.openxmlformats-officedocument.spreadsheetml.worksheet+xml"/>
  <Override PartName="/xl/drawings/drawing25.xml" ContentType="application/vnd.openxmlformats-officedocument.drawing+xml"/>
  <Override PartName="/xl/worksheets/sheet34.xml" ContentType="application/vnd.openxmlformats-officedocument.spreadsheetml.worksheet+xml"/>
  <Override PartName="/xl/drawings/drawing26.xml" ContentType="application/vnd.openxmlformats-officedocument.drawing+xml"/>
  <Override PartName="/xl/worksheets/sheet35.xml" ContentType="application/vnd.openxmlformats-officedocument.spreadsheetml.worksheet+xml"/>
  <Override PartName="/xl/drawings/drawing27.xml" ContentType="application/vnd.openxmlformats-officedocument.drawing+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drawings/drawing31.xml" ContentType="application/vnd.openxmlformats-officedocument.drawing+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5.xml" ContentType="application/vnd.openxmlformats-officedocument.drawing+xml"/>
  <Override PartName="/xl/worksheets/sheet45.xml" ContentType="application/vnd.openxmlformats-officedocument.spreadsheetml.worksheet+xml"/>
  <Override PartName="/xl/drawings/drawing36.xml" ContentType="application/vnd.openxmlformats-officedocument.drawing+xml"/>
  <Override PartName="/xl/worksheets/sheet46.xml" ContentType="application/vnd.openxmlformats-officedocument.spreadsheetml.worksheet+xml"/>
  <Override PartName="/xl/drawings/drawing37.xml" ContentType="application/vnd.openxmlformats-officedocument.drawing+xml"/>
  <Override PartName="/xl/worksheets/sheet47.xml" ContentType="application/vnd.openxmlformats-officedocument.spreadsheetml.worksheet+xml"/>
  <Override PartName="/xl/drawings/drawing38.xml" ContentType="application/vnd.openxmlformats-officedocument.drawing+xml"/>
  <Override PartName="/xl/worksheets/sheet48.xml" ContentType="application/vnd.openxmlformats-officedocument.spreadsheetml.worksheet+xml"/>
  <Override PartName="/xl/drawings/drawing39.xml" ContentType="application/vnd.openxmlformats-officedocument.drawing+xml"/>
  <Override PartName="/xl/worksheets/sheet49.xml" ContentType="application/vnd.openxmlformats-officedocument.spreadsheetml.worksheet+xml"/>
  <Override PartName="/xl/drawings/drawing40.xml" ContentType="application/vnd.openxmlformats-officedocument.drawing+xml"/>
  <Override PartName="/xl/worksheets/sheet50.xml" ContentType="application/vnd.openxmlformats-officedocument.spreadsheetml.worksheet+xml"/>
  <Override PartName="/xl/drawings/drawing41.xml" ContentType="application/vnd.openxmlformats-officedocument.drawing+xml"/>
  <Override PartName="/xl/worksheets/sheet51.xml" ContentType="application/vnd.openxmlformats-officedocument.spreadsheetml.worksheet+xml"/>
  <Override PartName="/xl/drawings/drawing42.xml" ContentType="application/vnd.openxmlformats-officedocument.drawing+xml"/>
  <Override PartName="/xl/worksheets/sheet52.xml" ContentType="application/vnd.openxmlformats-officedocument.spreadsheetml.worksheet+xml"/>
  <Override PartName="/xl/drawings/drawing43.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44.xml" ContentType="application/vnd.openxmlformats-officedocument.drawing+xml"/>
  <Override PartName="/xl/worksheets/sheet55.xml" ContentType="application/vnd.openxmlformats-officedocument.spreadsheetml.worksheet+xml"/>
  <Override PartName="/xl/drawings/drawing45.xml" ContentType="application/vnd.openxmlformats-officedocument.drawing+xml"/>
  <Override PartName="/xl/worksheets/sheet56.xml" ContentType="application/vnd.openxmlformats-officedocument.spreadsheetml.worksheet+xml"/>
  <Override PartName="/xl/drawings/drawing46.xml" ContentType="application/vnd.openxmlformats-officedocument.drawing+xml"/>
  <Override PartName="/xl/worksheets/sheet57.xml" ContentType="application/vnd.openxmlformats-officedocument.spreadsheetml.worksheet+xml"/>
  <Override PartName="/xl/drawings/drawing47.xml" ContentType="application/vnd.openxmlformats-officedocument.drawing+xml"/>
  <Override PartName="/xl/worksheets/sheet58.xml" ContentType="application/vnd.openxmlformats-officedocument.spreadsheetml.worksheet+xml"/>
  <Override PartName="/xl/drawings/drawing48.xml" ContentType="application/vnd.openxmlformats-officedocument.drawing+xml"/>
  <Override PartName="/xl/worksheets/sheet59.xml" ContentType="application/vnd.openxmlformats-officedocument.spreadsheetml.worksheet+xml"/>
  <Override PartName="/xl/drawings/drawing49.xml" ContentType="application/vnd.openxmlformats-officedocument.drawing+xml"/>
  <Override PartName="/xl/worksheets/sheet60.xml" ContentType="application/vnd.openxmlformats-officedocument.spreadsheetml.worksheet+xml"/>
  <Override PartName="/xl/drawings/drawing50.xml" ContentType="application/vnd.openxmlformats-officedocument.drawing+xml"/>
  <Override PartName="/xl/worksheets/sheet61.xml" ContentType="application/vnd.openxmlformats-officedocument.spreadsheetml.worksheet+xml"/>
  <Override PartName="/xl/drawings/drawing51.xml" ContentType="application/vnd.openxmlformats-officedocument.drawing+xml"/>
  <Override PartName="/xl/worksheets/sheet62.xml" ContentType="application/vnd.openxmlformats-officedocument.spreadsheetml.worksheet+xml"/>
  <Override PartName="/xl/drawings/drawing5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目次" sheetId="1" r:id="rId1"/>
    <sheet name="13-1" sheetId="2" r:id="rId2"/>
    <sheet name="13-2" sheetId="3" r:id="rId3"/>
    <sheet name="13-3" sheetId="4" r:id="rId4"/>
    <sheet name="13-4" sheetId="5" r:id="rId5"/>
    <sheet name="13-5" sheetId="6" r:id="rId6"/>
    <sheet name="13-6" sheetId="7" r:id="rId7"/>
    <sheet name="13-7" sheetId="8" r:id="rId8"/>
    <sheet name="13-8" sheetId="9" r:id="rId9"/>
    <sheet name="13-9" sheetId="10" r:id="rId10"/>
    <sheet name="13-10" sheetId="11" r:id="rId11"/>
    <sheet name="13-11" sheetId="12" r:id="rId12"/>
    <sheet name="13-12" sheetId="13" r:id="rId13"/>
    <sheet name="13-13" sheetId="14" r:id="rId14"/>
    <sheet name="13-14" sheetId="15" r:id="rId15"/>
    <sheet name="13-15" sheetId="16" r:id="rId16"/>
    <sheet name="13-16" sheetId="17" r:id="rId17"/>
    <sheet name="13-17" sheetId="18" r:id="rId18"/>
    <sheet name="13-18" sheetId="19" r:id="rId19"/>
    <sheet name="13-19" sheetId="20" r:id="rId20"/>
    <sheet name="13-20" sheetId="21" r:id="rId21"/>
    <sheet name="13-21" sheetId="22" r:id="rId22"/>
    <sheet name="13-22" sheetId="23" r:id="rId23"/>
    <sheet name="13-23" sheetId="24" r:id="rId24"/>
    <sheet name="13-24" sheetId="25" r:id="rId25"/>
    <sheet name="13-25" sheetId="26" r:id="rId26"/>
    <sheet name="13-26" sheetId="27" r:id="rId27"/>
    <sheet name="13-27" sheetId="28" r:id="rId28"/>
    <sheet name="13-28" sheetId="29" r:id="rId29"/>
    <sheet name="13-29" sheetId="30" r:id="rId30"/>
    <sheet name="13-30" sheetId="31" r:id="rId31"/>
    <sheet name="13-31" sheetId="32" r:id="rId32"/>
    <sheet name="13-32" sheetId="33" r:id="rId33"/>
    <sheet name="13-33" sheetId="34" r:id="rId34"/>
    <sheet name="13-34" sheetId="35" r:id="rId35"/>
    <sheet name="13-35" sheetId="36" r:id="rId36"/>
    <sheet name="13-36" sheetId="37" r:id="rId37"/>
    <sheet name="13-37" sheetId="38" r:id="rId38"/>
    <sheet name="13-38" sheetId="39" r:id="rId39"/>
    <sheet name="13-39" sheetId="40" r:id="rId40"/>
    <sheet name="13-40" sheetId="41" r:id="rId41"/>
    <sheet name="13-41" sheetId="42" r:id="rId42"/>
    <sheet name="13-42" sheetId="43" r:id="rId43"/>
    <sheet name="13-43" sheetId="44" r:id="rId44"/>
    <sheet name="13-44" sheetId="45" r:id="rId45"/>
    <sheet name="13-45" sheetId="46" r:id="rId46"/>
    <sheet name="13-46" sheetId="47" r:id="rId47"/>
    <sheet name="13-47" sheetId="48" r:id="rId48"/>
    <sheet name="13-48" sheetId="49" r:id="rId49"/>
    <sheet name="13-49" sheetId="50" r:id="rId50"/>
    <sheet name="13-50" sheetId="51" r:id="rId51"/>
    <sheet name="13-51" sheetId="52" r:id="rId52"/>
    <sheet name="13-52" sheetId="53" r:id="rId53"/>
    <sheet name="13-53" sheetId="54" r:id="rId54"/>
    <sheet name="13-54" sheetId="55" r:id="rId55"/>
    <sheet name="13-55" sheetId="56" r:id="rId56"/>
    <sheet name="13-56" sheetId="57" r:id="rId57"/>
    <sheet name="13-57" sheetId="58" r:id="rId58"/>
    <sheet name="13-58" sheetId="59" r:id="rId59"/>
    <sheet name="13-59" sheetId="60" r:id="rId60"/>
    <sheet name="13-60" sheetId="61" r:id="rId61"/>
    <sheet name="13-61" sheetId="62" r:id="rId62"/>
  </sheets>
  <externalReferences>
    <externalReference r:id="rId65"/>
  </externalReferences>
  <definedNames>
    <definedName name="_xlnm.Print_Area" localSheetId="1">'13-1'!$A$1:$M$13</definedName>
    <definedName name="_xlnm.Print_Area" localSheetId="10">'13-10'!$A$1:$U$10</definedName>
    <definedName name="_xlnm.Print_Area" localSheetId="11">'13-11'!$A$1:$T$11</definedName>
    <definedName name="_xlnm.Print_Area" localSheetId="13">'13-13'!$A$1:$N$10</definedName>
    <definedName name="_xlnm.Print_Area" localSheetId="14">'13-14'!$A$1:$I$10</definedName>
    <definedName name="_xlnm.Print_Area" localSheetId="18">'13-18'!$A$1:$J$16</definedName>
    <definedName name="_xlnm.Print_Area" localSheetId="19">'13-19'!$A$1:$I$11</definedName>
    <definedName name="_xlnm.Print_Area" localSheetId="2">'13-2'!$A$1:$U$16</definedName>
    <definedName name="_xlnm.Print_Area" localSheetId="21">'13-21'!$A$1:$E$15</definedName>
    <definedName name="_xlnm.Print_Area" localSheetId="22">'13-22'!$A$1:$H$28</definedName>
    <definedName name="_xlnm.Print_Area" localSheetId="24">'13-24'!$A$1:$D$9</definedName>
    <definedName name="_xlnm.Print_Area" localSheetId="25">'13-25'!$A$1:$D$21</definedName>
    <definedName name="_xlnm.Print_Area" localSheetId="26">'13-26'!$A$1:$AH$10</definedName>
    <definedName name="_xlnm.Print_Area" localSheetId="27">'13-27'!$A$1:$I$13</definedName>
    <definedName name="_xlnm.Print_Area" localSheetId="3">'13-3'!$A$1:$N$11</definedName>
    <definedName name="_xlnm.Print_Area" localSheetId="34">'13-34'!$A$1:$H$35</definedName>
    <definedName name="_xlnm.Print_Area" localSheetId="36">'13-36'!$A$1:$T$10</definedName>
    <definedName name="_xlnm.Print_Area" localSheetId="37">'13-37'!$A$1:$O$8</definedName>
    <definedName name="_xlnm.Print_Area" localSheetId="40">'13-40'!$A$1:$V$13</definedName>
    <definedName name="_xlnm.Print_Area" localSheetId="41">'13-41'!$A$1:$V$10</definedName>
    <definedName name="_xlnm.Print_Area" localSheetId="45">'13-45'!$A$1:$I$16</definedName>
    <definedName name="_xlnm.Print_Area" localSheetId="46">'13-46'!$A$1:$I$15</definedName>
    <definedName name="_xlnm.Print_Area" localSheetId="47">'13-47'!$A$1:$J$13</definedName>
    <definedName name="_xlnm.Print_Area" localSheetId="48">'13-48'!$A$1:$I$23</definedName>
    <definedName name="_xlnm.Print_Area" localSheetId="50">'13-50'!$A$1:$AA$17</definedName>
    <definedName name="_xlnm.Print_Area" localSheetId="51">'13-51'!$A$1:$L$10</definedName>
    <definedName name="_xlnm.Print_Area" localSheetId="53">'13-53'!$A$1:$O$10</definedName>
    <definedName name="_xlnm.Print_Area" localSheetId="56">'13-56'!$A$1:$J$10</definedName>
    <definedName name="_xlnm.Print_Area" localSheetId="57">'13-57'!$A$1:$J$8</definedName>
    <definedName name="_xlnm.Print_Area" localSheetId="58">'13-58'!$A$1:$J$8</definedName>
    <definedName name="_xlnm.Print_Area" localSheetId="7">'13-7'!$A$1:$T$40</definedName>
    <definedName name="Z_0F85E0A9_4EA7_4243_886C_2B15EBD3580E_.wvu.PrintArea" localSheetId="15" hidden="1">'13-15'!$A$1:$H$12</definedName>
    <definedName name="Z_0F85E0A9_4EA7_4243_886C_2B15EBD3580E_.wvu.PrintArea" localSheetId="16" hidden="1">'13-16'!$A$1:$J$10</definedName>
    <definedName name="Z_0F85E0A9_4EA7_4243_886C_2B15EBD3580E_.wvu.PrintArea" localSheetId="18" hidden="1">'13-18'!$A$1:$J$16</definedName>
    <definedName name="Z_0F85E0A9_4EA7_4243_886C_2B15EBD3580E_.wvu.PrintArea" localSheetId="39" hidden="1">'13-39'!$A$1:$J$20</definedName>
    <definedName name="Z_0F85E0A9_4EA7_4243_886C_2B15EBD3580E_.wvu.PrintArea" localSheetId="40" hidden="1">'13-40'!$A$1:$V$13</definedName>
    <definedName name="Z_0F85E0A9_4EA7_4243_886C_2B15EBD3580E_.wvu.PrintArea" localSheetId="41" hidden="1">'13-41'!$A$1:$V$10</definedName>
    <definedName name="Z_0F85E0A9_4EA7_4243_886C_2B15EBD3580E_.wvu.PrintArea" localSheetId="51" hidden="1">'13-51'!$A$1:$L$10</definedName>
    <definedName name="Z_3608441E_5DB8_430A_A379_E4C9E3D1D976_.wvu.PrintArea" localSheetId="15" hidden="1">'13-15'!$A$1:$H$12</definedName>
    <definedName name="Z_3608441E_5DB8_430A_A379_E4C9E3D1D976_.wvu.PrintArea" localSheetId="16" hidden="1">'13-16'!$A$1:$J$10</definedName>
    <definedName name="Z_3608441E_5DB8_430A_A379_E4C9E3D1D976_.wvu.PrintArea" localSheetId="18" hidden="1">'13-18'!$A$1:$J$16</definedName>
    <definedName name="Z_3608441E_5DB8_430A_A379_E4C9E3D1D976_.wvu.PrintArea" localSheetId="39" hidden="1">'13-39'!$A$1:$J$20</definedName>
    <definedName name="Z_3608441E_5DB8_430A_A379_E4C9E3D1D976_.wvu.PrintArea" localSheetId="40" hidden="1">'13-40'!$A$1:$V$13</definedName>
    <definedName name="Z_3608441E_5DB8_430A_A379_E4C9E3D1D976_.wvu.PrintArea" localSheetId="41" hidden="1">'13-41'!$A$1:$V$10</definedName>
    <definedName name="Z_3608441E_5DB8_430A_A379_E4C9E3D1D976_.wvu.PrintArea" localSheetId="51" hidden="1">'13-51'!$A$1:$L$10</definedName>
    <definedName name="Z_A2E64C75_7378_4FB1_9B05_7E4709D94743_.wvu.PrintArea" localSheetId="15" hidden="1">'13-15'!$A$1:$H$12</definedName>
    <definedName name="Z_A2E64C75_7378_4FB1_9B05_7E4709D94743_.wvu.PrintArea" localSheetId="16" hidden="1">'13-16'!$A$1:$J$10</definedName>
    <definedName name="Z_A2E64C75_7378_4FB1_9B05_7E4709D94743_.wvu.PrintArea" localSheetId="18" hidden="1">'13-18'!$A$1:$J$16</definedName>
    <definedName name="Z_A2E64C75_7378_4FB1_9B05_7E4709D94743_.wvu.PrintArea" localSheetId="39" hidden="1">'13-39'!$A$1:$J$20</definedName>
    <definedName name="Z_A2E64C75_7378_4FB1_9B05_7E4709D94743_.wvu.PrintArea" localSheetId="40" hidden="1">'13-40'!$A$1:$V$13</definedName>
    <definedName name="Z_A2E64C75_7378_4FB1_9B05_7E4709D94743_.wvu.PrintArea" localSheetId="41" hidden="1">'13-41'!$A$1:$V$10</definedName>
    <definedName name="Z_A2E64C75_7378_4FB1_9B05_7E4709D94743_.wvu.PrintArea" localSheetId="51" hidden="1">'13-51'!$A$1:$L$10</definedName>
    <definedName name="Z_C46B8684_5BCF_4B3B_AC0E_5C7EC6F9DFC7_.wvu.PrintArea" localSheetId="15" hidden="1">'13-15'!$A$1:$H$12</definedName>
    <definedName name="Z_C46B8684_5BCF_4B3B_AC0E_5C7EC6F9DFC7_.wvu.PrintArea" localSheetId="16" hidden="1">'13-16'!$A$1:$J$10</definedName>
    <definedName name="Z_C46B8684_5BCF_4B3B_AC0E_5C7EC6F9DFC7_.wvu.PrintArea" localSheetId="18" hidden="1">'13-18'!$A$1:$J$16</definedName>
    <definedName name="Z_C46B8684_5BCF_4B3B_AC0E_5C7EC6F9DFC7_.wvu.PrintArea" localSheetId="39" hidden="1">'13-39'!$A$1:$J$20</definedName>
    <definedName name="Z_C46B8684_5BCF_4B3B_AC0E_5C7EC6F9DFC7_.wvu.PrintArea" localSheetId="40" hidden="1">'13-40'!$A$1:$V$13</definedName>
    <definedName name="Z_C46B8684_5BCF_4B3B_AC0E_5C7EC6F9DFC7_.wvu.PrintArea" localSheetId="41" hidden="1">'13-41'!$A$1:$V$10</definedName>
    <definedName name="Z_C46B8684_5BCF_4B3B_AC0E_5C7EC6F9DFC7_.wvu.PrintArea" localSheetId="51" hidden="1">'13-51'!$A$1:$L$10</definedName>
  </definedNames>
  <calcPr fullCalcOnLoad="1"/>
</workbook>
</file>

<file path=xl/sharedStrings.xml><?xml version="1.0" encoding="utf-8"?>
<sst xmlns="http://schemas.openxmlformats.org/spreadsheetml/2006/main" count="2035" uniqueCount="1054">
  <si>
    <t>単位：人</t>
  </si>
  <si>
    <t>　　　          　　　区　分
年　度</t>
  </si>
  <si>
    <t>新　 規　 求　 人　 数</t>
  </si>
  <si>
    <t>新　規　求　職　申　込</t>
  </si>
  <si>
    <t>数</t>
  </si>
  <si>
    <t>紹　　 介　　　件　　 数</t>
  </si>
  <si>
    <t>就　　 職　　　件　　 数</t>
  </si>
  <si>
    <t>総　数</t>
  </si>
  <si>
    <t>男</t>
  </si>
  <si>
    <t>女</t>
  </si>
  <si>
    <t>総　 数</t>
  </si>
  <si>
    <t>...</t>
  </si>
  <si>
    <t>資料：西神公共職業安定所</t>
  </si>
  <si>
    <t>　　　3. 総数には性別不明な者を含む。</t>
  </si>
  <si>
    <t>2. 新規求人および充足状況の産業別内訳</t>
  </si>
  <si>
    <t>　　　　　　　職業別
区分・年度</t>
  </si>
  <si>
    <t>農･林･漁業</t>
  </si>
  <si>
    <t>鉱業･採石業･砂利採取業</t>
  </si>
  <si>
    <t>建 設 業</t>
  </si>
  <si>
    <t>製 造 業</t>
  </si>
  <si>
    <t>電気･ガス･熱供給･水道業</t>
  </si>
  <si>
    <t>情報通信業</t>
  </si>
  <si>
    <t>運輸業･
郵便業</t>
  </si>
  <si>
    <t>卸売業･
小売業</t>
  </si>
  <si>
    <t>金融業･
保険業</t>
  </si>
  <si>
    <t>不動産業･
物品賃貸業</t>
  </si>
  <si>
    <t>学術研究･専門･技術サービス業</t>
  </si>
  <si>
    <t>宿泊業･飲食サービス業</t>
  </si>
  <si>
    <t>生活関連サービス業･娯楽業</t>
  </si>
  <si>
    <t>教育･
学習支援業</t>
  </si>
  <si>
    <t>医療･福祉</t>
  </si>
  <si>
    <t>複合サービス事業</t>
  </si>
  <si>
    <t>サービス業(他に分類されないもの)</t>
  </si>
  <si>
    <t>公務･
その他</t>
  </si>
  <si>
    <t>-</t>
  </si>
  <si>
    <t>資料：西神公共職業安定所</t>
  </si>
  <si>
    <t>3. 雇用保険給付状況</t>
  </si>
  <si>
    <t>　　　　区分
年度</t>
  </si>
  <si>
    <t>受給資格決定件数（件）</t>
  </si>
  <si>
    <t>初回受給者数(人)</t>
  </si>
  <si>
    <t>一般求職者給付支給総額 （ 千 円 ）</t>
  </si>
  <si>
    <t>受給者実人員（人）〈月平均〉</t>
  </si>
  <si>
    <t>総　　額</t>
  </si>
  <si>
    <t>総　　数</t>
  </si>
  <si>
    <t>被　　保　　険　　者　　資　　格　　の　　得　　喪</t>
  </si>
  <si>
    <t>世 帯 数</t>
  </si>
  <si>
    <t>人　 口</t>
  </si>
  <si>
    <t>被世帯数</t>
  </si>
  <si>
    <t>被保険者数</t>
  </si>
  <si>
    <t>計</t>
  </si>
  <si>
    <t>転 入</t>
  </si>
  <si>
    <t>他保離脱</t>
  </si>
  <si>
    <t>出生</t>
  </si>
  <si>
    <t>その他</t>
  </si>
  <si>
    <t>転出</t>
  </si>
  <si>
    <t>他保加入</t>
  </si>
  <si>
    <t>生保開始</t>
  </si>
  <si>
    <t>死亡</t>
  </si>
  <si>
    <t>資料：三木市健康福祉部医療保険課（「主要施策実績報告書」による）</t>
  </si>
  <si>
    <t xml:space="preserve"> （注）1.被保険者資格の得喪欄中、他保離脱とは他の健康保険の離脱、生保廃止とは生活保護法の適用</t>
  </si>
  <si>
    <t>廃止をいい、他保加入とは他の健康保険の加入、生保開始とは生活保護法の適用を</t>
  </si>
  <si>
    <r>
      <t>　 　　2.加入率＝　</t>
    </r>
    <r>
      <rPr>
        <u val="single"/>
        <sz val="9.5"/>
        <rFont val="ＭＳ 明朝"/>
        <family val="1"/>
      </rPr>
      <t>被保険者数</t>
    </r>
    <r>
      <rPr>
        <sz val="9.5"/>
        <rFont val="ＭＳ 明朝"/>
        <family val="1"/>
      </rPr>
      <t>　×１００</t>
    </r>
  </si>
  <si>
    <t>　　　　 人口</t>
  </si>
  <si>
    <t>5. 国民健康保険の外国人加入状況</t>
  </si>
  <si>
    <t>単位：人（3月31日現在）</t>
  </si>
  <si>
    <t>　　　　区分
年次</t>
  </si>
  <si>
    <t>平成24年</t>
  </si>
  <si>
    <r>
      <t xml:space="preserve"> （注）加入率＝　</t>
    </r>
    <r>
      <rPr>
        <u val="single"/>
        <sz val="9.5"/>
        <rFont val="ＭＳ 明朝"/>
        <family val="1"/>
      </rPr>
      <t xml:space="preserve"> 被保険者数　</t>
    </r>
    <r>
      <rPr>
        <sz val="9.5"/>
        <rFont val="ＭＳ 明朝"/>
        <family val="1"/>
      </rPr>
      <t>　×１００</t>
    </r>
  </si>
  <si>
    <t>6. 勤労青少年福祉事業定期講座登録者数</t>
  </si>
  <si>
    <t>17歳以下</t>
  </si>
  <si>
    <t>18･19歳</t>
  </si>
  <si>
    <t>20･21歳</t>
  </si>
  <si>
    <t>22･23歳</t>
  </si>
  <si>
    <t>24･25歳</t>
  </si>
  <si>
    <t>26歳以上</t>
  </si>
  <si>
    <t>資料：三木市立勤労者福祉センター</t>
  </si>
  <si>
    <t>7. 国民健康保険医療諸費の状況</t>
  </si>
  <si>
    <t>　1)療養給付費</t>
  </si>
  <si>
    <t>単位：件・千円</t>
  </si>
  <si>
    <t>　　　　区分
年度</t>
  </si>
  <si>
    <t>総　　　　　　　　　　　　 数</t>
  </si>
  <si>
    <t>一</t>
  </si>
  <si>
    <t>般　　　　　　　　　　分</t>
  </si>
  <si>
    <t>退　　 職　　 者　　 分</t>
  </si>
  <si>
    <t>件　数</t>
  </si>
  <si>
    <t>費　　　 用　　　額</t>
  </si>
  <si>
    <t>件  数</t>
  </si>
  <si>
    <t>費</t>
  </si>
  <si>
    <t>用　　　　　　 額</t>
  </si>
  <si>
    <t>件 数</t>
  </si>
  <si>
    <t>費　　　用　　　額</t>
  </si>
  <si>
    <t>保 険 者
負 担 分</t>
  </si>
  <si>
    <t>一　部
負担金</t>
  </si>
  <si>
    <t>他 法
優 先</t>
  </si>
  <si>
    <t>国　保
優　先</t>
  </si>
  <si>
    <t>-</t>
  </si>
  <si>
    <t>資料：三木市健康福祉部医療保険課</t>
  </si>
  <si>
    <t>　2）その他の保険支給状況</t>
  </si>
  <si>
    <t>　　　　区分
年度</t>
  </si>
  <si>
    <t>療　　　　養　　　　費</t>
  </si>
  <si>
    <t>高　　 額</t>
  </si>
  <si>
    <t>療　　　養　　　費</t>
  </si>
  <si>
    <t>出産育児一時金</t>
  </si>
  <si>
    <t>葬　　祭　　費</t>
  </si>
  <si>
    <t>一　 般　 分</t>
  </si>
  <si>
    <t>退 職 者 分</t>
  </si>
  <si>
    <t>一　般　分</t>
  </si>
  <si>
    <t>退　職　者　分</t>
  </si>
  <si>
    <t>支給額</t>
  </si>
  <si>
    <t>支 給 額</t>
  </si>
  <si>
    <t>8. 国民健康保険税の状況</t>
  </si>
  <si>
    <t>単位：千円・％</t>
  </si>
  <si>
    <t xml:space="preserve">       区分
年度</t>
  </si>
  <si>
    <t>総　　　　　　　　　 数</t>
  </si>
  <si>
    <t>　　現　　　 年</t>
  </si>
  <si>
    <t>課　　 税　　 分</t>
  </si>
  <si>
    <t>滞　　納　　繰　　越　　分</t>
  </si>
  <si>
    <t>調 定 額</t>
  </si>
  <si>
    <t>収納済額</t>
  </si>
  <si>
    <t>不納欠損額</t>
  </si>
  <si>
    <t>未済額</t>
  </si>
  <si>
    <t>収納率</t>
  </si>
  <si>
    <t>調定額</t>
  </si>
  <si>
    <t>未 済 額</t>
  </si>
  <si>
    <t>資料：三木市健康福祉部医療保険課（「主要施策実績報告書」による）</t>
  </si>
  <si>
    <t>付表　国民健康保険税負担割合および税率等(医療分)</t>
  </si>
  <si>
    <t xml:space="preserve">       区分
年度　</t>
  </si>
  <si>
    <t>負　　担　　割　　合</t>
  </si>
  <si>
    <t>　　税　 の　 上　 下　 限</t>
  </si>
  <si>
    <t>税　　　　率</t>
  </si>
  <si>
    <t>算　 定　 額　 の　 割　 合</t>
  </si>
  <si>
    <t>一世帯当り（円）</t>
  </si>
  <si>
    <t>被保険者1人当り（円）</t>
  </si>
  <si>
    <t>最高限度（円）</t>
  </si>
  <si>
    <t>最低限度（円）</t>
  </si>
  <si>
    <t>所得割(%)</t>
  </si>
  <si>
    <t>資産割(%)</t>
  </si>
  <si>
    <t>均等割(円)</t>
  </si>
  <si>
    <t>平等割(円)</t>
  </si>
  <si>
    <t>総数(%)</t>
  </si>
  <si>
    <t>均等割(%)</t>
  </si>
  <si>
    <t>平等割(%)</t>
  </si>
  <si>
    <t>-</t>
  </si>
  <si>
    <t>（注)1.　1世帯当り負担額＝</t>
  </si>
  <si>
    <t xml:space="preserve">国民健康保険税調定額（現年） </t>
  </si>
  <si>
    <t>､被保険者1人当り負担額＝</t>
  </si>
  <si>
    <t>国民健康保険税調定額（現年）</t>
  </si>
  <si>
    <t>、最低限度額 ＝ (均等割 + 平等割) ×0.3</t>
  </si>
  <si>
    <t>年平均加入総世帯数</t>
  </si>
  <si>
    <t>年平均被保険者数</t>
  </si>
  <si>
    <t xml:space="preserve">             2.　算定額の割合は現年調定額に対する割合である。</t>
  </si>
  <si>
    <t xml:space="preserve">9. 国民健康保険会計決算状況    ―――歳入―――     </t>
  </si>
  <si>
    <t>単位：千円</t>
  </si>
  <si>
    <t>　　　　科目
年度</t>
  </si>
  <si>
    <t>国　　　　　庫　　　　</t>
  </si>
  <si>
    <t>県支出金</t>
  </si>
  <si>
    <t>繰入金</t>
  </si>
  <si>
    <t>繰越金</t>
  </si>
  <si>
    <t>諸収入</t>
  </si>
  <si>
    <t>共 同
事 業
交付金</t>
  </si>
  <si>
    <t>療養給
付　費
交付金</t>
  </si>
  <si>
    <t>市　債</t>
  </si>
  <si>
    <t>国民健康</t>
  </si>
  <si>
    <t>使用料及</t>
  </si>
  <si>
    <t>(A)</t>
  </si>
  <si>
    <t>保 険 税</t>
  </si>
  <si>
    <t>び手数料</t>
  </si>
  <si>
    <t>国　庫
負担金</t>
  </si>
  <si>
    <t>国　庫
補助金</t>
  </si>
  <si>
    <t>前期高齢
者交付金</t>
  </si>
  <si>
    <t>資料：三木市健康福祉部医療保険課（「決算書」による）</t>
  </si>
  <si>
    <t>―――歳出および収支―――</t>
  </si>
  <si>
    <t>　　　科目
年度</t>
  </si>
  <si>
    <t>総　数
(B)</t>
  </si>
  <si>
    <t>総務費</t>
  </si>
  <si>
    <t>保　　 険　　 給　　 付　　 費</t>
  </si>
  <si>
    <t>老人保健
拠 出 金</t>
  </si>
  <si>
    <t>後期高齢
者支援金</t>
  </si>
  <si>
    <t>前期高齢
者納付金</t>
  </si>
  <si>
    <t>介　護
納付金</t>
  </si>
  <si>
    <t>保  健
事業費</t>
  </si>
  <si>
    <t>諸支出金</t>
  </si>
  <si>
    <t>繰  上
充用金</t>
  </si>
  <si>
    <t>共同事業
拠 出 金</t>
  </si>
  <si>
    <t>収　 支　 状　 況</t>
  </si>
  <si>
    <t>療 養 給
付 費</t>
  </si>
  <si>
    <t>療養費</t>
  </si>
  <si>
    <t>審査支払
手数料</t>
  </si>
  <si>
    <t>出産育
児諸費</t>
  </si>
  <si>
    <t>葬祭費</t>
  </si>
  <si>
    <t>高　額
療養費</t>
  </si>
  <si>
    <t>歳入歳出差</t>
  </si>
  <si>
    <t>実質収支</t>
  </si>
  <si>
    <t>単年度
収　支</t>
  </si>
  <si>
    <t>引(A)-(B)</t>
  </si>
  <si>
    <t>△117,640</t>
  </si>
  <si>
    <t>11. 国民年金加入・保険料の検認・各種届出状況</t>
  </si>
  <si>
    <t>　　　区分
年度</t>
  </si>
  <si>
    <t>加　　　入　　　状　　　況　　（人）</t>
  </si>
  <si>
    <t>各　種　届　出　状　況　（件）</t>
  </si>
  <si>
    <t>総　数</t>
  </si>
  <si>
    <t>1号被
保険者</t>
  </si>
  <si>
    <t>3号被
保険者</t>
  </si>
  <si>
    <t>任意被
保険者</t>
  </si>
  <si>
    <t>資 格
取 得</t>
  </si>
  <si>
    <t>資 格
喪 失</t>
  </si>
  <si>
    <t>住所氏名
変　  更</t>
  </si>
  <si>
    <t>還 付
請 求</t>
  </si>
  <si>
    <t>内付加年金加入者</t>
  </si>
  <si>
    <t>内　保　険　料　の　免　除　適　用　者　数</t>
  </si>
  <si>
    <t>法定免除</t>
  </si>
  <si>
    <t>申請免除</t>
  </si>
  <si>
    <t>学生納付特別</t>
  </si>
  <si>
    <t>若年者納付猶予</t>
  </si>
  <si>
    <t>資料：三木市市民ふれあい部市民課（「主要施策実績報告書」による）</t>
  </si>
  <si>
    <t>12. 国民年金事務委託金　</t>
  </si>
  <si>
    <t>事　務　委　託　金</t>
  </si>
  <si>
    <t>拠出年金</t>
  </si>
  <si>
    <t>福祉年金</t>
  </si>
  <si>
    <t>特別障害
給付金</t>
  </si>
  <si>
    <t>拠　　　　　　　 出　　　　　　　　年　　　　　　 金</t>
  </si>
  <si>
    <t>福　　祉　　年　　金</t>
  </si>
  <si>
    <t>老齢年金</t>
  </si>
  <si>
    <t>死　　亡</t>
  </si>
  <si>
    <t>一 時 金</t>
  </si>
  <si>
    <t>14. 福祉年金諸届状況　　　　　　　　　　　　　　　　　　　　　　　</t>
  </si>
  <si>
    <t>単位：件</t>
  </si>
  <si>
    <t xml:space="preserve">      区分
年度</t>
  </si>
  <si>
    <t>福　　　　祉　　　　 年　　　　金</t>
  </si>
  <si>
    <t>定時届</t>
  </si>
  <si>
    <t>死亡届</t>
  </si>
  <si>
    <t>未支給</t>
  </si>
  <si>
    <t>支給停止関係届</t>
  </si>
  <si>
    <t>15. 児童手当支給状況　　　　　　　　　　　　　　</t>
  </si>
  <si>
    <t>単位：人・千円</t>
  </si>
  <si>
    <t>　　　区分
年度</t>
  </si>
  <si>
    <t>支給者数</t>
  </si>
  <si>
    <t>支 給 額 の 負 担 区 分</t>
  </si>
  <si>
    <t>国 庫</t>
  </si>
  <si>
    <t>県</t>
  </si>
  <si>
    <t>市</t>
  </si>
  <si>
    <t>資料：三木市教育委員会子育て支援課（「主要施策実績報告書」による）</t>
  </si>
  <si>
    <t>16. 児童扶養手当等受給権者数</t>
  </si>
  <si>
    <t>児童扶養手当</t>
  </si>
  <si>
    <t>特別児童扶養手当</t>
  </si>
  <si>
    <t>17. 母子家庭等医療費支給状況</t>
  </si>
  <si>
    <t>受給者</t>
  </si>
  <si>
    <t>助成延件数</t>
  </si>
  <si>
    <t>18. 児童扶養手当等支給関係諸届状況</t>
  </si>
  <si>
    <t xml:space="preserve">              区分
年度</t>
  </si>
  <si>
    <t>認定請求</t>
  </si>
  <si>
    <t>喪失届</t>
  </si>
  <si>
    <t>改定届</t>
  </si>
  <si>
    <t>住所・氏名
印鑑等変更</t>
  </si>
  <si>
    <t>その他</t>
  </si>
  <si>
    <t>　　　　　　　　　　　　　</t>
  </si>
  <si>
    <t>児　童　扶　養　手　当　</t>
  </si>
  <si>
    <t>特　別　児　童　扶　養　手　当　　　　　　　　　　　　　　　　　　　　　　　　　　　　　　　　　　　</t>
  </si>
  <si>
    <t>資料：三木市教育委員会子育て支援課</t>
  </si>
  <si>
    <t>総数</t>
  </si>
  <si>
    <t>身体障害者年金</t>
  </si>
  <si>
    <t>知的障害者年金</t>
  </si>
  <si>
    <t>精神障害者年金</t>
  </si>
  <si>
    <t>20. 農業者年金状況</t>
  </si>
  <si>
    <t>単位：人（3月31日現在）</t>
  </si>
  <si>
    <t>加 入 者 数</t>
  </si>
  <si>
    <t>21. 小規模共済制度等取扱事務代行数</t>
  </si>
  <si>
    <t>単位：件・万円</t>
  </si>
  <si>
    <t>　　　　　　区分
年度</t>
  </si>
  <si>
    <t>小 規 模 共 済 制 度</t>
  </si>
  <si>
    <t>兵 庫 県 火 災 共 済</t>
  </si>
  <si>
    <t>契 約 件 数</t>
  </si>
  <si>
    <t>金　　額</t>
  </si>
  <si>
    <t>契 約 高</t>
  </si>
  <si>
    <t>資料：三木商工会議所</t>
  </si>
  <si>
    <t>単位：千円（7月1日現在）</t>
  </si>
  <si>
    <t>　　　　区分
年度</t>
  </si>
  <si>
    <t>給与所得者</t>
  </si>
  <si>
    <t>営業所得者</t>
  </si>
  <si>
    <t>農業所得者</t>
  </si>
  <si>
    <t>その他の事業</t>
  </si>
  <si>
    <t>その他の</t>
  </si>
  <si>
    <t>短期･長期株等</t>
  </si>
  <si>
    <t>(営業等所得者)</t>
  </si>
  <si>
    <t>所　得　者</t>
  </si>
  <si>
    <t>所 得 者</t>
  </si>
  <si>
    <t>分離課税者</t>
  </si>
  <si>
    <t>社　　　会　　　保　　　険　　　料</t>
  </si>
  <si>
    <t>小　 規　 模　 企　 業　 共　 済　 等　 掛　 金</t>
  </si>
  <si>
    <t>生　　　　 命　　　　 保　　　　 険　　　　　料</t>
  </si>
  <si>
    <t>資料：三木市市民ふれあい部税務課（「市町村税課税状況等の調」による）</t>
  </si>
  <si>
    <t xml:space="preserve"> （注）1.社会保険料には国民健康保険税も含んでおり、総額より国民健康保険税調定額</t>
  </si>
  <si>
    <t>　　 　　を差引いたものが国民健康保険以外の社会保険料になる。</t>
  </si>
  <si>
    <t>　　 　2.生命保険料は実質掛金ではなく市県民税の控除対象とされた生命保険料である。</t>
  </si>
  <si>
    <t>　　　 3.｢営業所得者｣及び｢その他の事業所得者｣の数値については（営業等所得者）の欄に計上している。</t>
  </si>
  <si>
    <t>23. 老人クラブ結成状況</t>
  </si>
  <si>
    <t>単位：クラブ・人（3月31日現在）</t>
  </si>
  <si>
    <t>　　 地区
年次　　　</t>
  </si>
  <si>
    <t>総 数</t>
  </si>
  <si>
    <t>三木
地区</t>
  </si>
  <si>
    <t>三木南地区</t>
  </si>
  <si>
    <t>別所
地区</t>
  </si>
  <si>
    <t>志染
地区</t>
  </si>
  <si>
    <t>細川
地区</t>
  </si>
  <si>
    <t>口吉川
地区</t>
  </si>
  <si>
    <t>緑が丘
地区</t>
  </si>
  <si>
    <t>自由が丘地区</t>
  </si>
  <si>
    <t>青山
地区</t>
  </si>
  <si>
    <t>吉川
地区</t>
  </si>
  <si>
    <t xml:space="preserve"> ク　　　　　ラ　　　　　ブ　　　　　数</t>
  </si>
  <si>
    <t>会　　　　　　　　員　　　　　　　　数</t>
  </si>
  <si>
    <t>資料：三木市健康福祉部福祉課（三木市福祉事務所）</t>
  </si>
  <si>
    <t>24. 老人医療費支給状況（65～69歳）</t>
  </si>
  <si>
    <t>単位：人・千円</t>
  </si>
  <si>
    <t>　　　　　　　　区分
年度</t>
  </si>
  <si>
    <t>受給者数</t>
  </si>
  <si>
    <t>助 成 延 件 数</t>
  </si>
  <si>
    <t>助成医療費</t>
  </si>
  <si>
    <t>25. 高齢重度障害者医療費支給状況</t>
  </si>
  <si>
    <t>助成対象者数</t>
  </si>
  <si>
    <t>26. 敬老会対象者数</t>
  </si>
  <si>
    <t xml:space="preserve">      地区
年度</t>
  </si>
  <si>
    <t>総　　　　数</t>
  </si>
  <si>
    <t>三　 木　 地　 区</t>
  </si>
  <si>
    <t>別　所　地　区</t>
  </si>
  <si>
    <t>志　染　地　区</t>
  </si>
  <si>
    <t>細 川 地</t>
  </si>
  <si>
    <t xml:space="preserve"> 区</t>
  </si>
  <si>
    <t>口吉川 地区</t>
  </si>
  <si>
    <t>緑が丘地区</t>
  </si>
  <si>
    <t>青 山 地 区</t>
  </si>
  <si>
    <t xml:space="preserve"> 吉 川 地 区</t>
  </si>
  <si>
    <t>27. 老人施設措置状況</t>
  </si>
  <si>
    <t>単位：人・（個所）</t>
  </si>
  <si>
    <t xml:space="preserve">      区分
年度</t>
  </si>
  <si>
    <t>措 置 総 数</t>
  </si>
  <si>
    <t>養護老人
ホ ー ム</t>
  </si>
  <si>
    <t>市内施設</t>
  </si>
  <si>
    <t>市外施設</t>
  </si>
  <si>
    <t>66（12）</t>
  </si>
  <si>
    <t>39（1）</t>
  </si>
  <si>
    <t>57（12）</t>
  </si>
  <si>
    <t>18（11）</t>
  </si>
  <si>
    <t>56（12）</t>
  </si>
  <si>
    <t>52（12）</t>
  </si>
  <si>
    <t>31（1）</t>
  </si>
  <si>
    <t>21（11）</t>
  </si>
  <si>
    <t xml:space="preserve">      年度・区分
種別</t>
  </si>
  <si>
    <t>支給
者数</t>
  </si>
  <si>
    <t>100歳以上</t>
  </si>
  <si>
    <t>99歳</t>
  </si>
  <si>
    <t>88歳</t>
  </si>
  <si>
    <t>77歳</t>
  </si>
  <si>
    <t>資料：三木市健康福祉部福祉課（「主要施策実績報告書」による）</t>
  </si>
  <si>
    <t>29. 市民活動センター・高齢者福祉センター利用状況</t>
  </si>
  <si>
    <t xml:space="preserve">      区分
年度</t>
  </si>
  <si>
    <t>市民活動センター</t>
  </si>
  <si>
    <t>高齢者福祉センター</t>
  </si>
  <si>
    <t>左　　 の　　 内　　 訳</t>
  </si>
  <si>
    <t>本館</t>
  </si>
  <si>
    <t>分館</t>
  </si>
  <si>
    <t>講 座</t>
  </si>
  <si>
    <t>同好会</t>
  </si>
  <si>
    <t>ﾏｲｸﾛﾊﾞｽ</t>
  </si>
  <si>
    <t>資料：三木市市民ふれあい部市民協働課・三木市健康福祉部福祉課（三木市福祉事務所）</t>
  </si>
  <si>
    <t>　（注）平成２７年１０月１日に市民活動センター分館開館　　</t>
  </si>
  <si>
    <t>30. 身体障害者（児）数</t>
  </si>
  <si>
    <t>単位：人(3月31日現在)</t>
  </si>
  <si>
    <t>　　　　区分
年次</t>
  </si>
  <si>
    <t>視覚障害</t>
  </si>
  <si>
    <t>聴覚･平衡</t>
  </si>
  <si>
    <t>音声言語</t>
  </si>
  <si>
    <t>肢体障害</t>
  </si>
  <si>
    <t>内部障害</t>
  </si>
  <si>
    <t>機能 障害</t>
  </si>
  <si>
    <t>機能障害</t>
  </si>
  <si>
    <t>225（5）</t>
  </si>
  <si>
    <t>37（1）</t>
  </si>
  <si>
    <t>資料：三木市健康福祉部障害福祉課（三木市福祉事務所）</t>
  </si>
  <si>
    <t xml:space="preserve"> （注）( )内は身体障害児数を内数として示す。</t>
  </si>
  <si>
    <t>　　　　区分
年度</t>
  </si>
  <si>
    <t>聴覚・平衡</t>
  </si>
  <si>
    <t>-(-)</t>
  </si>
  <si>
    <t>4（-）</t>
  </si>
  <si>
    <t>72（47）</t>
  </si>
  <si>
    <t xml:space="preserve"> （注）( )内は修理数を内数として示す。</t>
  </si>
  <si>
    <t>32. 身体障害児補装具交付および修理数</t>
  </si>
  <si>
    <t>64(12)</t>
  </si>
  <si>
    <t>12(4)</t>
  </si>
  <si>
    <t>52(8)</t>
  </si>
  <si>
    <t>66（20)</t>
  </si>
  <si>
    <t>5（5)</t>
  </si>
  <si>
    <t>61(15)</t>
  </si>
  <si>
    <t>40(18)</t>
  </si>
  <si>
    <t>9(5)</t>
  </si>
  <si>
    <t>31(13)</t>
  </si>
  <si>
    <t>82(25)</t>
  </si>
  <si>
    <t>77(20)</t>
  </si>
  <si>
    <t>33．重度障害者医療費支給状況</t>
  </si>
  <si>
    <t>　　　　　　　　　　　区分
年度</t>
  </si>
  <si>
    <t>34. 身体障害者更生援護（各種相談・指導）数</t>
  </si>
  <si>
    <t>　　　　　　　　　　区分
年度・障害</t>
  </si>
  <si>
    <t>生　活</t>
  </si>
  <si>
    <t>更生医療</t>
  </si>
  <si>
    <t>職　業</t>
  </si>
  <si>
    <t>施設入所お</t>
  </si>
  <si>
    <t>指導数</t>
  </si>
  <si>
    <t>給 付 数</t>
  </si>
  <si>
    <t>よび紹介数</t>
  </si>
  <si>
    <t xml:space="preserve"> 総　　　　　　　数</t>
  </si>
  <si>
    <t xml:space="preserve"> 視　 覚　　障　 害</t>
  </si>
  <si>
    <t xml:space="preserve"> 聴覚・平衡機能障害</t>
  </si>
  <si>
    <t xml:space="preserve"> 音声・言語機能障害</t>
  </si>
  <si>
    <t xml:space="preserve"> 肢　 体　　障　 害</t>
  </si>
  <si>
    <t xml:space="preserve"> 内　 部　　障　 害</t>
  </si>
  <si>
    <t>35．障害福祉相談</t>
  </si>
  <si>
    <t xml:space="preserve">
　　　　　　　          相談内容
　年度・障害種別</t>
  </si>
  <si>
    <t>福祉サービス等の利用に関する援助</t>
  </si>
  <si>
    <t>障害や病状の理解に関する支援</t>
  </si>
  <si>
    <t>健康・医療に関する支援</t>
  </si>
  <si>
    <t>不安の解消・情緒安定に関する支援</t>
  </si>
  <si>
    <t>保育・教育に関する支援</t>
  </si>
  <si>
    <t>家族関係・人間関係に関する支援</t>
  </si>
  <si>
    <t>家計・経済に関する支援</t>
  </si>
  <si>
    <t>生活技術に関する支援</t>
  </si>
  <si>
    <t>就労に関する支援</t>
  </si>
  <si>
    <t>社会参加・余暇活動に関する支援</t>
  </si>
  <si>
    <t>権利擁護に関する支援</t>
  </si>
  <si>
    <t>計画相談</t>
  </si>
  <si>
    <t>合計</t>
  </si>
  <si>
    <t>身体障害</t>
  </si>
  <si>
    <t>知的障害</t>
  </si>
  <si>
    <t>重症心身障害</t>
  </si>
  <si>
    <t>精神障害</t>
  </si>
  <si>
    <t>発達障害</t>
  </si>
  <si>
    <t>高次脳機能障害</t>
  </si>
  <si>
    <t>難病</t>
  </si>
  <si>
    <t>その他不明</t>
  </si>
  <si>
    <t>資料：三木市健康福祉部障害福祉課（三木市障害者相談支援センター）</t>
  </si>
  <si>
    <t>36. 児童相談種別および処理状況</t>
  </si>
  <si>
    <t xml:space="preserve">      区分
年度</t>
  </si>
  <si>
    <t>相　　　 談　　　 種　　　 別</t>
  </si>
  <si>
    <t>相　 談　 処　 理　 状　 況</t>
  </si>
  <si>
    <t>性格・生活習慣等</t>
  </si>
  <si>
    <t>知能言語</t>
  </si>
  <si>
    <t>学校生活等</t>
  </si>
  <si>
    <t>非 行</t>
  </si>
  <si>
    <t>家族関係</t>
  </si>
  <si>
    <t>環境福祉</t>
  </si>
  <si>
    <t>心身障害</t>
  </si>
  <si>
    <t>福祉司又は主事の指導</t>
  </si>
  <si>
    <t>施 設 入 所 措 置</t>
  </si>
  <si>
    <t>児童福祉法22､23､24条による報告</t>
  </si>
  <si>
    <t>こどもセンターの委嘱による調査の完了</t>
  </si>
  <si>
    <t>他機関にあっせん紹介</t>
  </si>
  <si>
    <t>相談助言その他</t>
  </si>
  <si>
    <t>保育所</t>
  </si>
  <si>
    <t>助産施設</t>
  </si>
  <si>
    <t>母子生活支援施設</t>
  </si>
  <si>
    <t>資料：三木市教育委員会子育て支援課（三木市福祉事務所）</t>
  </si>
  <si>
    <t>37. 児童相談経路別状況</t>
  </si>
  <si>
    <t xml:space="preserve">       区分
年度</t>
  </si>
  <si>
    <t>総   数</t>
  </si>
  <si>
    <t>発 見</t>
  </si>
  <si>
    <t>児童委員からの通告</t>
  </si>
  <si>
    <t>こどもセンターからの送致</t>
  </si>
  <si>
    <t>こどもセンターから委嘱</t>
  </si>
  <si>
    <t>保健所から通告</t>
  </si>
  <si>
    <t>警察関係から通告</t>
  </si>
  <si>
    <t>その他都道府県からの通告</t>
  </si>
  <si>
    <t>市町村からの通告</t>
  </si>
  <si>
    <t>学校から相談</t>
  </si>
  <si>
    <t>家族親戚から相談</t>
  </si>
  <si>
    <t>本人からの相談</t>
  </si>
  <si>
    <t>その他から通告等</t>
  </si>
  <si>
    <t>資料：三木市教育委員会子育て支援課（三木市福祉事務所）（「主要施策実績報告書」による）</t>
  </si>
  <si>
    <t>38. 児童福祉施設入所者数</t>
  </si>
  <si>
    <t>単位：人(4月1日現在）</t>
  </si>
  <si>
    <t xml:space="preserve">       区分
年次</t>
  </si>
  <si>
    <t>児童養護施設</t>
  </si>
  <si>
    <t>知的障害児施設</t>
  </si>
  <si>
    <t>重症心身障害児施設</t>
  </si>
  <si>
    <t>情緒障害児短期治療施設</t>
  </si>
  <si>
    <t>児童自立支援施設</t>
  </si>
  <si>
    <t>肢体不自由児施設</t>
  </si>
  <si>
    <t>乳 児 院</t>
  </si>
  <si>
    <t>知的障害児通園施設</t>
  </si>
  <si>
    <t>資料：三木市教育委員会子育て支援課（三木市福祉事務所）</t>
  </si>
  <si>
    <t>39. 児童センター利用状況</t>
  </si>
  <si>
    <t>単位：人</t>
  </si>
  <si>
    <t>職　員　数</t>
  </si>
  <si>
    <t>利　　用　　者　　数</t>
  </si>
  <si>
    <t>専任</t>
  </si>
  <si>
    <t>兼任</t>
  </si>
  <si>
    <t>幼　児</t>
  </si>
  <si>
    <t>児童</t>
  </si>
  <si>
    <t>大人</t>
  </si>
  <si>
    <t>資料：三木市児童センター（「主要施策実績報告書」による）</t>
  </si>
  <si>
    <t>吉川児童館利用状況</t>
  </si>
  <si>
    <t>大　人</t>
  </si>
  <si>
    <t>資料：三木市吉川児童館（「主要施策実績報告書」による）</t>
  </si>
  <si>
    <t xml:space="preserve"> （注）利用者数には、行事・サークル参加人員を含む。</t>
  </si>
  <si>
    <t>40. 保育所数・保育士数・入所児童数</t>
  </si>
  <si>
    <t>単位：箇所・人（4月1日現在）</t>
  </si>
  <si>
    <t xml:space="preserve">        区分
年次</t>
  </si>
  <si>
    <t>公　　立　　施　　設</t>
  </si>
  <si>
    <t>私　　　 立　　　 施　　　 設</t>
  </si>
  <si>
    <t>施設数</t>
  </si>
  <si>
    <t>保育士数</t>
  </si>
  <si>
    <t>児童数</t>
  </si>
  <si>
    <t>児　　 童</t>
  </si>
  <si>
    <t>保育
士数</t>
  </si>
  <si>
    <t>児　　　　　 童　　　　　 数</t>
  </si>
  <si>
    <t>0歳</t>
  </si>
  <si>
    <t>1歳</t>
  </si>
  <si>
    <t>2歳</t>
  </si>
  <si>
    <t>3歳</t>
  </si>
  <si>
    <t>4歳</t>
  </si>
  <si>
    <t>5歳以上</t>
  </si>
  <si>
    <t>資料：三木市教育委員会就学前教育・保育課（三木市福祉事務所）</t>
  </si>
  <si>
    <t>41.認定こども園数・保育教諭数・入園児童数</t>
  </si>
  <si>
    <t xml:space="preserve">                 区分
年度</t>
  </si>
  <si>
    <t xml:space="preserve">                 区分年度</t>
  </si>
  <si>
    <t>第１段階</t>
  </si>
  <si>
    <t>第２段階</t>
  </si>
  <si>
    <t>第３段階</t>
  </si>
  <si>
    <t>第４段階</t>
  </si>
  <si>
    <t>第５段階</t>
  </si>
  <si>
    <t>第６段階</t>
  </si>
  <si>
    <t>第７段階</t>
  </si>
  <si>
    <t>第８段階</t>
  </si>
  <si>
    <t>第９段階</t>
  </si>
  <si>
    <t>平成25年度</t>
  </si>
  <si>
    <t>人　数</t>
  </si>
  <si>
    <t>割　合</t>
  </si>
  <si>
    <t>資料：三木市健康福祉部介護保険課（介護保険事業状況報告による）</t>
  </si>
  <si>
    <t>単位：千円（5月31日現在）</t>
  </si>
  <si>
    <t xml:space="preserve">             　　　　　　　 区分　
　年度</t>
  </si>
  <si>
    <t>調　定　額</t>
  </si>
  <si>
    <t>収　納　額</t>
  </si>
  <si>
    <t>うち　　　　　　　　　　　還付未済額</t>
  </si>
  <si>
    <t>収納率
（％）</t>
  </si>
  <si>
    <t>不　納
欠損額</t>
  </si>
  <si>
    <t>収納未済額</t>
  </si>
  <si>
    <t>現年度</t>
  </si>
  <si>
    <t>特別徴収</t>
  </si>
  <si>
    <t>普通徴収</t>
  </si>
  <si>
    <t>滞納繰越</t>
  </si>
  <si>
    <t>資料：三木市健康福祉部介護保険課（決算書による）</t>
  </si>
  <si>
    <t>（但し、滞納繰越分は3月31日現在）</t>
  </si>
  <si>
    <t>総　　額</t>
  </si>
  <si>
    <t>保　険　料</t>
  </si>
  <si>
    <t>使用料及び手数料</t>
  </si>
  <si>
    <t>国庫支出金</t>
  </si>
  <si>
    <t>支払基金　　　交付金</t>
  </si>
  <si>
    <t>財産収入</t>
  </si>
  <si>
    <t>繰　入　金</t>
  </si>
  <si>
    <t>繰　越　金</t>
  </si>
  <si>
    <t>一般会計</t>
  </si>
  <si>
    <t>基金繰入金</t>
  </si>
  <si>
    <t>総　務　費</t>
  </si>
  <si>
    <t>保　険　給　付　費</t>
  </si>
  <si>
    <t>介護サービス等諸費</t>
  </si>
  <si>
    <t>予防サービス等諸費</t>
  </si>
  <si>
    <t>その他諸費(審査支払)</t>
  </si>
  <si>
    <t>特定入所者介護サービス費等諸費</t>
  </si>
  <si>
    <t>財政安定化基金拠出金</t>
  </si>
  <si>
    <t>地域支援事業費</t>
  </si>
  <si>
    <t>財政安定化基金償還金</t>
  </si>
  <si>
    <t>基金積立金</t>
  </si>
  <si>
    <t>要支援１</t>
  </si>
  <si>
    <t>要支援２</t>
  </si>
  <si>
    <t>要介護１</t>
  </si>
  <si>
    <t>要介護２</t>
  </si>
  <si>
    <t>要介護３</t>
  </si>
  <si>
    <t>要介護４</t>
  </si>
  <si>
    <t>要介護５</t>
  </si>
  <si>
    <t>第１号被保険者</t>
  </si>
  <si>
    <t>第２号被保険者</t>
  </si>
  <si>
    <t>資料：三木市健康福祉部介護保険課</t>
  </si>
  <si>
    <t>単位：人・回</t>
  </si>
  <si>
    <t>補　　導　　委　　員　　数</t>
  </si>
  <si>
    <t>補導従事</t>
  </si>
  <si>
    <t>三木
地区</t>
  </si>
  <si>
    <t>三木南
地　区</t>
  </si>
  <si>
    <t>別所
地区</t>
  </si>
  <si>
    <t>志染
地区</t>
  </si>
  <si>
    <t>細川
地区</t>
  </si>
  <si>
    <t>口吉川
地　区</t>
  </si>
  <si>
    <t>緑が丘
地　区</t>
  </si>
  <si>
    <t>自由
が丘
地区</t>
  </si>
  <si>
    <t>吉川
地区</t>
  </si>
  <si>
    <t>回数</t>
  </si>
  <si>
    <t>延人員</t>
  </si>
  <si>
    <t>資料：三木市青少年センター</t>
  </si>
  <si>
    <t>母　子　・　寡　婦　福　祉　資　金　貸　付  状  況</t>
  </si>
  <si>
    <t>各　種　資　金　貸　付　状　況</t>
  </si>
  <si>
    <t>新 規 貸 付</t>
  </si>
  <si>
    <t>現年度調定分</t>
  </si>
  <si>
    <t>過年度調定分</t>
  </si>
  <si>
    <t>生　活　福　祉　資　金</t>
  </si>
  <si>
    <t>法外援
護資金</t>
  </si>
  <si>
    <t>事業
資金</t>
  </si>
  <si>
    <t>住宅
資金</t>
  </si>
  <si>
    <t>修学
資金</t>
  </si>
  <si>
    <t>償還額</t>
  </si>
  <si>
    <t>未償
還額</t>
  </si>
  <si>
    <t>生業費</t>
  </si>
  <si>
    <t>住宅の補修・改築</t>
  </si>
  <si>
    <t>療養・介護</t>
  </si>
  <si>
    <t>その他
（総合・小口・教育）</t>
  </si>
  <si>
    <t>　　　　　　　　　　　　　　　　　 件</t>
  </si>
  <si>
    <t>　　　　　　　　　　　　　　　　　 貸　　　　　　　　　　　　　　　　　　</t>
  </si>
  <si>
    <t>　　　　　　　　　　　　　　　　　　　　　　</t>
  </si>
  <si>
    <t>付</t>
  </si>
  <si>
    <t>額</t>
  </si>
  <si>
    <t>資料：三木市教育委員会子育て支援課・健康福祉部福祉課（三木市福祉事務所）・三木市社会福祉協議会</t>
  </si>
  <si>
    <t>運営費総額</t>
  </si>
  <si>
    <t>保護者負担金額</t>
  </si>
  <si>
    <t>年　　額</t>
  </si>
  <si>
    <t>月平均額</t>
  </si>
  <si>
    <t>一人当り月平均額（円）</t>
  </si>
  <si>
    <t>資料：三木市教育委員会就学前教育・保育課（三木市福祉事務所）</t>
  </si>
  <si>
    <t>（注）平成26年度までは保育所運営費</t>
  </si>
  <si>
    <t>電　話　相　談</t>
  </si>
  <si>
    <t>面　接　相　談</t>
  </si>
  <si>
    <t>相談者別</t>
  </si>
  <si>
    <t>小学生</t>
  </si>
  <si>
    <t>中学生</t>
  </si>
  <si>
    <t>高校生</t>
  </si>
  <si>
    <t>教師</t>
  </si>
  <si>
    <t>保護者</t>
  </si>
  <si>
    <t>資料：三木市立教育センター</t>
  </si>
  <si>
    <t>単位：件・人</t>
  </si>
  <si>
    <t>申請件数</t>
  </si>
  <si>
    <t>保　護　開　始</t>
  </si>
  <si>
    <t>保　護　廃　止</t>
  </si>
  <si>
    <t>人　員</t>
  </si>
  <si>
    <t xml:space="preserve">       区分
年度</t>
  </si>
  <si>
    <t>扶　助　実　数</t>
  </si>
  <si>
    <t>扶　　　　 助　　　　 別</t>
  </si>
  <si>
    <t>延　　　　　　人　　　　　　　員</t>
  </si>
  <si>
    <t>実世帯数</t>
  </si>
  <si>
    <t>実人員</t>
  </si>
  <si>
    <t>生 活</t>
  </si>
  <si>
    <t>住 宅</t>
  </si>
  <si>
    <t>教育</t>
  </si>
  <si>
    <t>介護</t>
  </si>
  <si>
    <t>出産</t>
  </si>
  <si>
    <t>葬祭</t>
  </si>
  <si>
    <t>生業</t>
  </si>
  <si>
    <t>医　　　療</t>
  </si>
  <si>
    <t>外　来　（人）</t>
  </si>
  <si>
    <t>入　院　（人）</t>
  </si>
  <si>
    <t>世帯数</t>
  </si>
  <si>
    <t>総人員</t>
  </si>
  <si>
    <t>精 神</t>
  </si>
  <si>
    <t>単位：千円（月1人当り額は円）</t>
  </si>
  <si>
    <t xml:space="preserve">       区分
年度</t>
  </si>
  <si>
    <t>総 額A+B</t>
  </si>
  <si>
    <t>施設
事務費
A</t>
  </si>
  <si>
    <t>生　活　扶　助</t>
  </si>
  <si>
    <t>住 宅 扶 助</t>
  </si>
  <si>
    <t>教育扶助</t>
  </si>
  <si>
    <t xml:space="preserve">介護扶助 </t>
  </si>
  <si>
    <t>医 療 扶 助</t>
  </si>
  <si>
    <t>出 産 扶 助</t>
  </si>
  <si>
    <t>葬 祭 扶 助</t>
  </si>
  <si>
    <t>生 業 扶 助</t>
  </si>
  <si>
    <t>年額
B</t>
  </si>
  <si>
    <t>月1人
当り額</t>
  </si>
  <si>
    <t>年　額</t>
  </si>
  <si>
    <t>年 額</t>
  </si>
  <si>
    <t>年額</t>
  </si>
  <si>
    <t>年  額</t>
  </si>
  <si>
    <t>単位：世帯（3月31日現在）</t>
  </si>
  <si>
    <t xml:space="preserve">       区分
年次</t>
  </si>
  <si>
    <t>被 保 護世帯総数(停止中を含む)</t>
  </si>
  <si>
    <t>現　に　保　護　を　受　け　た　世　帯</t>
  </si>
  <si>
    <t>保護停止中の世帯</t>
  </si>
  <si>
    <t>世帯主が働いている世帯</t>
  </si>
  <si>
    <t>世帯員が働いている 世 帯</t>
  </si>
  <si>
    <t>働いている者のいない世帯</t>
  </si>
  <si>
    <t>常用</t>
  </si>
  <si>
    <t>日雇</t>
  </si>
  <si>
    <t>内職</t>
  </si>
  <si>
    <t>　　    区分
年度</t>
  </si>
  <si>
    <t>目標額</t>
  </si>
  <si>
    <t>募 金
総 額</t>
  </si>
  <si>
    <t>戸別募金</t>
  </si>
  <si>
    <t>大口
中口
募金</t>
  </si>
  <si>
    <t>街頭募金</t>
  </si>
  <si>
    <t>学校募金</t>
  </si>
  <si>
    <t>募金箱</t>
  </si>
  <si>
    <t>団体職域
募金</t>
  </si>
  <si>
    <t>資料：三木市社会福祉協議会</t>
  </si>
  <si>
    <t>　　　 区別
年度</t>
  </si>
  <si>
    <t>総　 額</t>
  </si>
  <si>
    <t>篤 志 家</t>
  </si>
  <si>
    <t>愛の鍋
募金箱</t>
  </si>
  <si>
    <t>その他</t>
  </si>
  <si>
    <t>資料：三木市社会福祉協議会</t>
  </si>
  <si>
    <t>　1)建設資金</t>
  </si>
  <si>
    <t xml:space="preserve">       区分
年度</t>
  </si>
  <si>
    <t>貸　付　状　況</t>
  </si>
  <si>
    <t>償　 還　 元　 金</t>
  </si>
  <si>
    <t>未償還残高（円）</t>
  </si>
  <si>
    <t>金額（千円）</t>
  </si>
  <si>
    <t>償還予定額（円）</t>
  </si>
  <si>
    <t>償還済額（円）</t>
  </si>
  <si>
    <t>資料：三木市まちづくり部建築住宅課</t>
  </si>
  <si>
    <t>　2)改修資金</t>
  </si>
  <si>
    <t>三木南地区</t>
  </si>
  <si>
    <t>　1） 内容別相談・支援件数　</t>
  </si>
  <si>
    <t xml:space="preserve">      区分
年度</t>
  </si>
  <si>
    <t>在宅福祉</t>
  </si>
  <si>
    <t>介護保険</t>
  </si>
  <si>
    <t>健康
・
保険医療</t>
  </si>
  <si>
    <t>子育て・母子保健</t>
  </si>
  <si>
    <t>子どもの地域生活</t>
  </si>
  <si>
    <t>子どもの教育
・
学校生活</t>
  </si>
  <si>
    <t>生活費</t>
  </si>
  <si>
    <t>年金
・
保険</t>
  </si>
  <si>
    <t>仕事</t>
  </si>
  <si>
    <t>家族
関係</t>
  </si>
  <si>
    <t>住居</t>
  </si>
  <si>
    <t>生活
環境</t>
  </si>
  <si>
    <t>日常的な支援</t>
  </si>
  <si>
    <t>　2） その他の活動件数</t>
  </si>
  <si>
    <t xml:space="preserve">     区分
年度</t>
  </si>
  <si>
    <t>調査・実態把握</t>
  </si>
  <si>
    <t>行事・事業・会議への参加協力</t>
  </si>
  <si>
    <t>地域・福祉活動・自主活動</t>
  </si>
  <si>
    <t>民児協運営・研修</t>
  </si>
  <si>
    <t>証明事務</t>
  </si>
  <si>
    <t>要保護児童発見の
通告・仲介</t>
  </si>
  <si>
    <t>　3） 活動回数・訪問回数</t>
  </si>
  <si>
    <t>活動日数
(日)</t>
  </si>
  <si>
    <t>訪問回数
（回）</t>
  </si>
  <si>
    <t>労働・社会保障</t>
  </si>
  <si>
    <t>表番号</t>
  </si>
  <si>
    <t>表名</t>
  </si>
  <si>
    <t>シート</t>
  </si>
  <si>
    <t>一般職業紹介状況</t>
  </si>
  <si>
    <t>13-1</t>
  </si>
  <si>
    <t>新規求人および充足状況の産業別内訳</t>
  </si>
  <si>
    <t>13-2</t>
  </si>
  <si>
    <t>雇用保険給付状況</t>
  </si>
  <si>
    <t>13-3</t>
  </si>
  <si>
    <t>国民健康保険の加入状況および資格の得喪状況</t>
  </si>
  <si>
    <t>13-4</t>
  </si>
  <si>
    <t>外国人加入状況</t>
  </si>
  <si>
    <t>13-5</t>
  </si>
  <si>
    <t>勤労青少年福祉事業定期講座登録者数</t>
  </si>
  <si>
    <t>13-6</t>
  </si>
  <si>
    <t>国民健康保険医療諸費の状況</t>
  </si>
  <si>
    <t>13-7</t>
  </si>
  <si>
    <t>　2)その他の保険支給状況</t>
  </si>
  <si>
    <t>国民健康保険税の状況</t>
  </si>
  <si>
    <t>13-8</t>
  </si>
  <si>
    <t>　付表　国民健康保険税負担割合および税率等（医療分）</t>
  </si>
  <si>
    <t xml:space="preserve">国民健康保険会計決算状況-歳入- </t>
  </si>
  <si>
    <t>13-9</t>
  </si>
  <si>
    <t>国民健康保険会計決算状況-歳出および収支-</t>
  </si>
  <si>
    <t>13-10</t>
  </si>
  <si>
    <t>国民年金加入・保険料の検認・各種届出状況</t>
  </si>
  <si>
    <t>13-11</t>
  </si>
  <si>
    <t>国民年金事務委託金</t>
  </si>
  <si>
    <t>13-12</t>
  </si>
  <si>
    <t>国民年金受給者数</t>
  </si>
  <si>
    <t>13-13</t>
  </si>
  <si>
    <t>福祉年金諸届状況</t>
  </si>
  <si>
    <t>13-14</t>
  </si>
  <si>
    <t>児童手当支給状況</t>
  </si>
  <si>
    <t>13-15</t>
  </si>
  <si>
    <t>児童扶養手当等受給者数</t>
  </si>
  <si>
    <t>13-16</t>
  </si>
  <si>
    <t>母子家庭等医療費公費負担状況</t>
  </si>
  <si>
    <t>13-17</t>
  </si>
  <si>
    <t>児童扶養手当等支給関係諸届状況</t>
  </si>
  <si>
    <t>13-18</t>
  </si>
  <si>
    <t>市民福祉年金支給状況</t>
  </si>
  <si>
    <t>13-19</t>
  </si>
  <si>
    <t>農業者年金状況</t>
  </si>
  <si>
    <t>13-20</t>
  </si>
  <si>
    <t>小規模共済制度等取扱事務代行数</t>
  </si>
  <si>
    <t>13-21</t>
  </si>
  <si>
    <t>社会保険料等市民掛金額</t>
  </si>
  <si>
    <t>13-22</t>
  </si>
  <si>
    <t>老人クラブ結成状況</t>
  </si>
  <si>
    <t>13-23</t>
  </si>
  <si>
    <t>老人医療費公費負担状況(65～69歳)</t>
  </si>
  <si>
    <t>13-24</t>
  </si>
  <si>
    <t>高齢重度障害者医療費公費負担状況</t>
  </si>
  <si>
    <t>13-25</t>
  </si>
  <si>
    <t>敬老会対象者数</t>
  </si>
  <si>
    <t>13-26</t>
  </si>
  <si>
    <t>老人施設措置状況</t>
  </si>
  <si>
    <t>13-27</t>
  </si>
  <si>
    <t>敬老祝金支給状況</t>
  </si>
  <si>
    <t>13-28</t>
  </si>
  <si>
    <t>市民活動センター(福祉会館)・高齢者福祉センター利用状況</t>
  </si>
  <si>
    <t>13-29</t>
  </si>
  <si>
    <t>身体障害者（児）数</t>
  </si>
  <si>
    <t>13-30</t>
  </si>
  <si>
    <t>身体障害者補装具交付および修理数</t>
  </si>
  <si>
    <t>13-31</t>
  </si>
  <si>
    <t>身体障害児補装具交付および修理数</t>
  </si>
  <si>
    <t>13-32</t>
  </si>
  <si>
    <t>重度障害者医療費公費負担状況</t>
  </si>
  <si>
    <t>13-33</t>
  </si>
  <si>
    <t>身体障害者更生援護（各種相談・指導）数</t>
  </si>
  <si>
    <t>13-34</t>
  </si>
  <si>
    <t>障害福祉相談</t>
  </si>
  <si>
    <t>13-35</t>
  </si>
  <si>
    <t>児童相談種別および処理状況</t>
  </si>
  <si>
    <t>13-36</t>
  </si>
  <si>
    <t>児童相談経路別状況</t>
  </si>
  <si>
    <t>13-37</t>
  </si>
  <si>
    <t>児童福祉施設入所者数</t>
  </si>
  <si>
    <t>13-38</t>
  </si>
  <si>
    <t>児童センター利用状況</t>
  </si>
  <si>
    <t>13-39</t>
  </si>
  <si>
    <t xml:space="preserve">  吉川児童館利用状況</t>
  </si>
  <si>
    <t>保育所数・保育士数・入所児童数</t>
  </si>
  <si>
    <t>13-40</t>
  </si>
  <si>
    <t>乳幼児等医療費公費負担状況</t>
  </si>
  <si>
    <t>介護保険料所得段階別第１号被保険者数</t>
  </si>
  <si>
    <t>介護保険料収納状況</t>
  </si>
  <si>
    <t>13-43</t>
  </si>
  <si>
    <t>介護保険特別会計決算状況-歳入-</t>
  </si>
  <si>
    <t>13-44</t>
  </si>
  <si>
    <t>介護保険特別会計決算状況-歳出-</t>
  </si>
  <si>
    <t>13-45</t>
  </si>
  <si>
    <t>介護保険要介護（要支援）認定者数</t>
  </si>
  <si>
    <t>13-46</t>
  </si>
  <si>
    <t>青少年補導委員数および従事状況</t>
  </si>
  <si>
    <t>13-47</t>
  </si>
  <si>
    <t>各種福祉資金貸付状況</t>
  </si>
  <si>
    <t>13-48</t>
  </si>
  <si>
    <t>13-49</t>
  </si>
  <si>
    <t>青少年悩みの相談室相談状況</t>
  </si>
  <si>
    <t>13-50</t>
  </si>
  <si>
    <t>生活保護の開始および廃止状況</t>
  </si>
  <si>
    <t>13-51</t>
  </si>
  <si>
    <t>生活保護状況</t>
  </si>
  <si>
    <t>13-52</t>
  </si>
  <si>
    <t>生活保護費支給状況</t>
  </si>
  <si>
    <t>13-53</t>
  </si>
  <si>
    <t>労働力類型別被保護世帯数</t>
  </si>
  <si>
    <t>13-54</t>
  </si>
  <si>
    <t>共同募金状況</t>
  </si>
  <si>
    <t>13-55</t>
  </si>
  <si>
    <t>歳末愛の持寄り運動状況</t>
  </si>
  <si>
    <t>13-56</t>
  </si>
  <si>
    <t>住宅資金貸付および償還状況</t>
  </si>
  <si>
    <t>13-57</t>
  </si>
  <si>
    <t xml:space="preserve">  1)建設資金</t>
  </si>
  <si>
    <t xml:space="preserve">  2)改修資金</t>
  </si>
  <si>
    <t>民生児童委員数</t>
  </si>
  <si>
    <t>民生児童委員活動状況</t>
  </si>
  <si>
    <t>　1)内容別相談・支援件数</t>
  </si>
  <si>
    <t>　2)その他の活動件数</t>
  </si>
  <si>
    <t>　3)活動回数・訪問回数</t>
  </si>
  <si>
    <t>認定こども園数・保育教諭数・入所児童数</t>
  </si>
  <si>
    <t>13-41</t>
  </si>
  <si>
    <t>13-42</t>
  </si>
  <si>
    <t>13-58</t>
  </si>
  <si>
    <t>13-60</t>
  </si>
  <si>
    <t>教育・保育施設給付費</t>
  </si>
  <si>
    <t>労　働  ・  社 会 保 障</t>
  </si>
  <si>
    <t>1. 一般職業紹介状況</t>
  </si>
  <si>
    <t>平成24年度</t>
  </si>
  <si>
    <t>…</t>
  </si>
  <si>
    <t>（注) 1. 求人数は「男女雇用機会均等法」の施行に伴いすべて共用求人である。</t>
  </si>
  <si>
    <t>　　　2. 西神公共職業安定所管轄区域内(神戸市西区の一部、三木市）の取扱状況(全数)である。</t>
  </si>
  <si>
    <t>求人数</t>
  </si>
  <si>
    <t>充足数</t>
  </si>
  <si>
    <t>平成24年度</t>
  </si>
  <si>
    <t>資料：西神公共職業安定所</t>
  </si>
  <si>
    <t xml:space="preserve"> （注）西神公共職業安定所管轄区域内（神戸市西区の一部、三木市）の取扱状況(全数)である。</t>
  </si>
  <si>
    <t>4. 国民健康保険の加入状況および資格の得喪状況</t>
  </si>
  <si>
    <t>　　　　区分
年度</t>
  </si>
  <si>
    <t>住民基本台帳および外
国人登録人口・世帯数
　（年度末日現在）</t>
  </si>
  <si>
    <t>加入状況
（年度末日現在）</t>
  </si>
  <si>
    <t>加入
者率
( ％ )</t>
  </si>
  <si>
    <t>資      格　    取　    得</t>
  </si>
  <si>
    <t>資　　　格　　　喪　　　失</t>
  </si>
  <si>
    <t>生保
廃止</t>
  </si>
  <si>
    <t>資料：三木市健康福祉部医療保険課（「主要施策実績報告書」による）</t>
  </si>
  <si>
    <t xml:space="preserve"> 　　　　新たに受けることになった者をいう。</t>
  </si>
  <si>
    <t xml:space="preserve">  </t>
  </si>
  <si>
    <t>外　国　人　数</t>
  </si>
  <si>
    <t>加　入　状　況</t>
  </si>
  <si>
    <t>加　入　率
(％)</t>
  </si>
  <si>
    <t>世帯数</t>
  </si>
  <si>
    <t>人　口</t>
  </si>
  <si>
    <t>被世
帯数</t>
  </si>
  <si>
    <t>被保険者数</t>
  </si>
  <si>
    <t>平成25年</t>
  </si>
  <si>
    <t>資料：三木市市民ふれあい部市民課・健康福祉部医療保険課</t>
  </si>
  <si>
    <t>　　　外国人人口</t>
  </si>
  <si>
    <t>単位：人（3月31日現在）</t>
  </si>
  <si>
    <t xml:space="preserve">    区分
年次</t>
  </si>
  <si>
    <t>年　　　　 齢　　　　 別</t>
  </si>
  <si>
    <t>-</t>
  </si>
  <si>
    <t xml:space="preserve">             3.　税率等は医療分＋後期高齢者支援金分の合計である。</t>
  </si>
  <si>
    <t>10. 国民健康保険会計決算状況</t>
  </si>
  <si>
    <t>単位：千円</t>
  </si>
  <si>
    <t>△46,064</t>
  </si>
  <si>
    <t>計</t>
  </si>
  <si>
    <t>-</t>
  </si>
  <si>
    <t>-</t>
  </si>
  <si>
    <t>13. 国民年金受給者数</t>
  </si>
  <si>
    <t>　　　区分
年度</t>
  </si>
  <si>
    <t>老齢基礎
年    金</t>
  </si>
  <si>
    <t>通算老齢
年　　金</t>
  </si>
  <si>
    <t>障害基礎
年　　金</t>
  </si>
  <si>
    <t>障害年金</t>
  </si>
  <si>
    <t>遺族基礎
年　　金</t>
  </si>
  <si>
    <t>寡婦年金</t>
  </si>
  <si>
    <t xml:space="preserve">      区分
年度</t>
  </si>
  <si>
    <t>印鑑・住所郵便局等変更</t>
  </si>
  <si>
    <t>処　分
変更届</t>
  </si>
  <si>
    <t>-</t>
  </si>
  <si>
    <t>　　　　区分 
年度</t>
  </si>
  <si>
    <t>　　　　区分
年度</t>
  </si>
  <si>
    <t>助成医療費</t>
  </si>
  <si>
    <t>資料：三木市健康福祉部医療保険課（「主要施策実績報告書」による）</t>
  </si>
  <si>
    <t>19. 市民福祉年金支給状況</t>
  </si>
  <si>
    <t xml:space="preserve">          年度・区分
種別</t>
  </si>
  <si>
    <t>資料：健康福祉部障害福祉課（「主要施策実績報告書」による）　　　　　　　　　　　　　　　</t>
  </si>
  <si>
    <t>　　　　　　区分
年次</t>
  </si>
  <si>
    <t>受　給　者　数</t>
  </si>
  <si>
    <t>資料：三木市農業委員会</t>
  </si>
  <si>
    <t>22. 社会保険料等市民掛金額</t>
  </si>
  <si>
    <t>-</t>
  </si>
  <si>
    <t>資料：三木市健康福祉部医療保険課（「主要施策実績報告書」による）</t>
  </si>
  <si>
    <t>　　　　　　　　区分
年度</t>
  </si>
  <si>
    <t>27（11）</t>
  </si>
  <si>
    <t>66（12）</t>
  </si>
  <si>
    <t>36（1）</t>
  </si>
  <si>
    <t>20（11）</t>
  </si>
  <si>
    <t>51（12）</t>
  </si>
  <si>
    <t>30（1）</t>
  </si>
  <si>
    <t>21（11）</t>
  </si>
  <si>
    <t>資料：三木市健康福祉部福祉課（三木市福祉事務所）</t>
  </si>
  <si>
    <t xml:space="preserve"> （注）( )内の数字は、措置した施設数をいう。</t>
  </si>
  <si>
    <t>28. 敬老祝金支給状況</t>
  </si>
  <si>
    <t>3,269（57）</t>
  </si>
  <si>
    <t>208（2）</t>
  </si>
  <si>
    <t>222（8）</t>
  </si>
  <si>
    <t>33（-）</t>
  </si>
  <si>
    <t>1,915（35）</t>
  </si>
  <si>
    <t>891（12）</t>
  </si>
  <si>
    <t>3,277（54）</t>
  </si>
  <si>
    <t>203（2）</t>
  </si>
  <si>
    <t>230（8）</t>
  </si>
  <si>
    <t>38（1）</t>
  </si>
  <si>
    <t>1,917（32）</t>
  </si>
  <si>
    <t>889（11）</t>
  </si>
  <si>
    <t>3,351（58）</t>
  </si>
  <si>
    <t>200（2）</t>
  </si>
  <si>
    <t>230（5）</t>
  </si>
  <si>
    <t>39（1）</t>
  </si>
  <si>
    <t>1,952（37）</t>
  </si>
  <si>
    <t>930（13）</t>
  </si>
  <si>
    <t>3,252（57）</t>
  </si>
  <si>
    <t>188（-）</t>
  </si>
  <si>
    <t>1,893（36）</t>
  </si>
  <si>
    <t>909（15）</t>
  </si>
  <si>
    <t>3,224（51）</t>
  </si>
  <si>
    <t>220（4）</t>
  </si>
  <si>
    <t>37（-）</t>
  </si>
  <si>
    <t>1,856（33）</t>
  </si>
  <si>
    <t>923（14）</t>
  </si>
  <si>
    <t>31. 身体障害者補装具交付および修理数</t>
  </si>
  <si>
    <t>121（56）</t>
  </si>
  <si>
    <t>10（-）</t>
  </si>
  <si>
    <t>34（4）</t>
  </si>
  <si>
    <t>1（-）</t>
  </si>
  <si>
    <t>76（52）</t>
  </si>
  <si>
    <t>-（-）</t>
  </si>
  <si>
    <t>127（55）</t>
  </si>
  <si>
    <t>14（-）</t>
  </si>
  <si>
    <t>23（9）</t>
  </si>
  <si>
    <t>89（46）</t>
  </si>
  <si>
    <t>127（76）</t>
  </si>
  <si>
    <t>5（-）</t>
  </si>
  <si>
    <t>28（14）</t>
  </si>
  <si>
    <t>93（62）</t>
  </si>
  <si>
    <t>111（60）</t>
  </si>
  <si>
    <t>34（13）</t>
  </si>
  <si>
    <t>142（67）</t>
  </si>
  <si>
    <t>40（17）</t>
  </si>
  <si>
    <t>92（50）</t>
  </si>
  <si>
    <t>48(19)</t>
  </si>
  <si>
    <t>6(6)</t>
  </si>
  <si>
    <t>42(13)</t>
  </si>
  <si>
    <t>平
成
24
年
度</t>
  </si>
  <si>
    <t>平
成
28
年
度</t>
  </si>
  <si>
    <t>こどもセンターへ送致</t>
  </si>
  <si>
    <t>保育教諭数</t>
  </si>
  <si>
    <t>平成27年</t>
  </si>
  <si>
    <t>42.小規模保育所数・保育士数・入園児童数</t>
  </si>
  <si>
    <t>保育士数</t>
  </si>
  <si>
    <t>-</t>
  </si>
  <si>
    <t>43. 乳幼児等医療費支給状況</t>
  </si>
  <si>
    <t>44. 介護保険料所得段階別第１号被保険者数</t>
  </si>
  <si>
    <t>平成26年度</t>
  </si>
  <si>
    <t>45. 介護保険料収納状況</t>
  </si>
  <si>
    <t>-</t>
  </si>
  <si>
    <t>46. 介護保険特別会計決算状況　　　 ―――歳 入―――</t>
  </si>
  <si>
    <t>47. 介護保険特別会計決算状況    ―――歳 出―――</t>
  </si>
  <si>
    <t>単位：千円</t>
  </si>
  <si>
    <t>高額介護サービス等諸費</t>
  </si>
  <si>
    <t>サービス
事業費</t>
  </si>
  <si>
    <t>介護予防・生活支援サービス事業費</t>
  </si>
  <si>
    <t>一般介護予防事業費</t>
  </si>
  <si>
    <t>包括的支援事業・任意事業費</t>
  </si>
  <si>
    <t>48. 介護保険要介護（要支援）認定者数</t>
  </si>
  <si>
    <t>単位：人（平成29年3月31日現在）</t>
  </si>
  <si>
    <t>49. 青少年補導委員数および従事状況</t>
  </si>
  <si>
    <t>50. 各種福祉資金貸付状況</t>
  </si>
  <si>
    <t>51. 教育・保育施設給付費</t>
  </si>
  <si>
    <t>52. 青少年悩みの相談室相談状況</t>
  </si>
  <si>
    <t xml:space="preserve">      区分
年度</t>
  </si>
  <si>
    <t>総数</t>
  </si>
  <si>
    <t>53. 生活保護の開始および廃止状況</t>
  </si>
  <si>
    <t>却下･
取下件数</t>
  </si>
  <si>
    <t>54. 生活保護状況</t>
  </si>
  <si>
    <t>-</t>
  </si>
  <si>
    <t>55. 生活保護費支給状況</t>
  </si>
  <si>
    <t>56. 労働力類型別被保護世帯数</t>
  </si>
  <si>
    <t>57. 共同募金状況</t>
  </si>
  <si>
    <t>58. 歳末愛の持寄り運動状況</t>
  </si>
  <si>
    <t>59. 住宅資金貸付および償還状況</t>
  </si>
  <si>
    <t>60. 民生児童委員数</t>
  </si>
  <si>
    <t>単位：人（平成29年3月31日現在）</t>
  </si>
  <si>
    <t xml:space="preserve">    地区別
区分</t>
  </si>
  <si>
    <t>三木
地区</t>
  </si>
  <si>
    <t>別所
地区</t>
  </si>
  <si>
    <t>志染
地区</t>
  </si>
  <si>
    <t>細川
地区</t>
  </si>
  <si>
    <t>口吉川地区</t>
  </si>
  <si>
    <t>緑が丘青山
地区</t>
  </si>
  <si>
    <t>自由が丘地区</t>
  </si>
  <si>
    <t>吉川
地区</t>
  </si>
  <si>
    <t>主任
児童
委員</t>
  </si>
  <si>
    <t>-</t>
  </si>
  <si>
    <t>61. 民生児童委員活動状況</t>
  </si>
  <si>
    <t>小規模保育所数・保育士数・入園児童数</t>
  </si>
  <si>
    <t>13-59</t>
  </si>
  <si>
    <t>13-61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</si>
</sst>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0_ ;[Red]\-#,##0.00\ "/>
    <numFmt numFmtId="179" formatCode="#,##0.000_ ;[Red]\-#,##0.000\ "/>
    <numFmt numFmtId="180" formatCode="#,##0;&quot;△ &quot;#,##0"/>
    <numFmt numFmtId="181" formatCode="[$-411]ggge&quot;年&quot;m&quot;月&quot;d&quot;日&quot;;@"/>
    <numFmt numFmtId="182" formatCode="#,##0_ "/>
    <numFmt numFmtId="183" formatCode="0.0%"/>
    <numFmt numFmtId="184" formatCode="\(0\)"/>
  </numFmts>
  <fonts count="59">
    <font>
      <sz val="11"/>
      <name val="ＭＳ Ｐゴシック"/>
      <family val="3"/>
    </font>
    <font>
      <sz val="11"/>
      <color indexed="8"/>
      <name val="ＭＳ Ｐゴシック"/>
      <family val="3"/>
    </font>
    <font>
      <sz val="13"/>
      <name val="ＭＳ 明朝"/>
      <family val="1"/>
    </font>
    <font>
      <sz val="6"/>
      <name val="ＭＳ Ｐゴシック"/>
      <family val="3"/>
    </font>
    <font>
      <sz val="9.5"/>
      <name val="ＭＳ 明朝"/>
      <family val="1"/>
    </font>
    <font>
      <sz val="9.5"/>
      <name val="ＭＳ Ｐ明朝"/>
      <family val="1"/>
    </font>
    <font>
      <sz val="11"/>
      <name val="ＭＳ 明朝"/>
      <family val="1"/>
    </font>
    <font>
      <sz val="9"/>
      <name val="ＭＳ 明朝"/>
      <family val="1"/>
    </font>
    <font>
      <sz val="7"/>
      <name val="ＭＳ 明朝"/>
      <family val="1"/>
    </font>
    <font>
      <u val="single"/>
      <sz val="9.5"/>
      <name val="ＭＳ 明朝"/>
      <family val="1"/>
    </font>
    <font>
      <sz val="8"/>
      <name val="ＭＳ Ｐゴシック"/>
      <family val="3"/>
    </font>
    <font>
      <sz val="10"/>
      <name val="Times New Roman"/>
      <family val="1"/>
    </font>
    <font>
      <sz val="6"/>
      <name val="ＭＳ 明朝"/>
      <family val="1"/>
    </font>
    <font>
      <sz val="10.5"/>
      <name val="Century"/>
      <family val="1"/>
    </font>
    <font>
      <sz val="9.5"/>
      <color indexed="8"/>
      <name val="ＭＳ 明朝"/>
      <family val="1"/>
    </font>
    <font>
      <strike/>
      <sz val="11"/>
      <name val="ＭＳ Ｐゴシック"/>
      <family val="3"/>
    </font>
    <font>
      <sz val="11"/>
      <color indexed="9"/>
      <name val="ＭＳ Ｐゴシック"/>
      <family val="3"/>
    </font>
    <font>
      <sz val="9"/>
      <name val="ＭＳ Ｐ明朝"/>
      <family val="1"/>
    </font>
    <font>
      <sz val="11"/>
      <name val="ＭＳ Ｐ明朝"/>
      <family val="1"/>
    </font>
    <font>
      <sz val="11"/>
      <color indexed="60"/>
      <name val="ＭＳ Ｐゴシック"/>
      <family val="3"/>
    </font>
    <font>
      <sz val="10"/>
      <name val="ＭＳ Ｐ明朝"/>
      <family val="1"/>
    </font>
    <font>
      <sz val="11"/>
      <color indexed="52"/>
      <name val="ＭＳ Ｐゴシック"/>
      <family val="3"/>
    </font>
    <font>
      <sz val="8"/>
      <name val="ＭＳ 明朝"/>
      <family val="1"/>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2"/>
      <name val="ＭＳ 明朝"/>
      <family val="1"/>
    </font>
    <font>
      <u val="single"/>
      <sz val="10"/>
      <color indexed="12"/>
      <name val="ＭＳ 明朝"/>
      <family val="1"/>
    </font>
    <font>
      <sz val="9.5"/>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diagonalDown="1">
      <left>
        <color indexed="63"/>
      </left>
      <right style="medium"/>
      <top style="medium"/>
      <bottom>
        <color indexed="63"/>
      </bottom>
      <diagonal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thin"/>
    </border>
    <border>
      <left style="thin"/>
      <right style="medium"/>
      <top style="thin"/>
      <bottom>
        <color indexed="63"/>
      </bottom>
    </border>
    <border>
      <left style="thin"/>
      <right>
        <color indexed="63"/>
      </right>
      <top style="thin"/>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thin"/>
      <right style="dotted"/>
      <top style="medium"/>
      <bottom>
        <color indexed="63"/>
      </bottom>
    </border>
    <border>
      <left style="dotted"/>
      <right style="thin"/>
      <top style="medium"/>
      <bottom>
        <color indexed="63"/>
      </bottom>
    </border>
    <border>
      <left style="medium"/>
      <right style="thin"/>
      <top style="thin"/>
      <bottom style="thin"/>
    </border>
    <border diagonalDown="1">
      <left style="dotted"/>
      <right style="thin"/>
      <top style="thin"/>
      <bottom style="thin"/>
      <diagonal style="thin"/>
    </border>
    <border diagonalDown="1">
      <left style="thin"/>
      <right style="thin"/>
      <top style="thin"/>
      <bottom style="thin"/>
      <diagonal style="thin"/>
    </border>
    <border>
      <left style="dotted"/>
      <right style="thin"/>
      <top>
        <color indexed="63"/>
      </top>
      <bottom style="thin"/>
    </border>
    <border>
      <left style="dotted"/>
      <right style="thin"/>
      <top style="thin"/>
      <bottom style="thin"/>
    </border>
    <border>
      <left>
        <color indexed="63"/>
      </left>
      <right style="medium"/>
      <top style="thin"/>
      <bottom style="thin"/>
    </border>
    <border diagonalDown="1">
      <left style="dotted"/>
      <right style="thin"/>
      <top>
        <color indexed="63"/>
      </top>
      <bottom style="thin"/>
      <diagonal style="thin"/>
    </border>
    <border diagonalDown="1">
      <left style="thin"/>
      <right style="thin"/>
      <top>
        <color indexed="63"/>
      </top>
      <bottom style="thin"/>
      <diagonal style="thin"/>
    </border>
    <border>
      <left>
        <color indexed="63"/>
      </left>
      <right style="medium"/>
      <top style="thin"/>
      <bottom style="medium"/>
    </border>
    <border>
      <left style="thin"/>
      <right style="dotted"/>
      <top style="thin"/>
      <bottom style="medium"/>
    </border>
    <border>
      <left style="dotted"/>
      <right style="thin"/>
      <top style="thin"/>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thin"/>
      <bottom>
        <color indexed="63"/>
      </bottom>
    </border>
    <border diagonalDown="1">
      <left style="dotted"/>
      <right style="thin"/>
      <top style="medium"/>
      <bottom style="thin"/>
      <diagonal style="thin"/>
    </border>
    <border diagonalDown="1">
      <left style="thin"/>
      <right style="thin"/>
      <top style="medium"/>
      <bottom style="thin"/>
      <diagonal style="thin"/>
    </border>
    <border>
      <left style="thin"/>
      <right style="dotted"/>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thin"/>
    </border>
    <border diagonalDown="1">
      <left>
        <color indexed="63"/>
      </left>
      <right style="medium"/>
      <top>
        <color indexed="63"/>
      </top>
      <bottom style="medium"/>
      <diagonal style="thin"/>
    </border>
    <border diagonalDown="1">
      <left>
        <color indexed="63"/>
      </left>
      <right style="medium"/>
      <top>
        <color indexed="63"/>
      </top>
      <bottom>
        <color indexed="63"/>
      </bottom>
      <diagonal style="thin"/>
    </border>
    <border>
      <left style="medium"/>
      <right>
        <color indexed="63"/>
      </right>
      <top style="thin"/>
      <bottom style="thin"/>
    </border>
    <border>
      <left>
        <color indexed="63"/>
      </left>
      <right>
        <color indexed="63"/>
      </right>
      <top style="thin"/>
      <bottom>
        <color indexed="63"/>
      </bottom>
    </border>
    <border diagonalDown="1">
      <left>
        <color indexed="63"/>
      </left>
      <right style="medium"/>
      <top style="medium"/>
      <bottom style="thin"/>
      <diagonal style="thin"/>
    </border>
    <border diagonalDown="1">
      <left>
        <color indexed="63"/>
      </left>
      <right style="medium"/>
      <top style="thin"/>
      <bottom style="thin"/>
      <diagonal style="thin"/>
    </border>
    <border diagonalDown="1">
      <left>
        <color indexed="63"/>
      </left>
      <right style="medium"/>
      <top style="thin"/>
      <bottom style="medium"/>
      <diagonal style="thin"/>
    </border>
    <border diagonalDown="1">
      <left>
        <color indexed="63"/>
      </left>
      <right style="thin"/>
      <top style="medium"/>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diagonalDown="1">
      <left style="thin"/>
      <right style="thin"/>
      <top>
        <color indexed="63"/>
      </top>
      <bottom>
        <color indexed="63"/>
      </bottom>
      <diagonal style="thin"/>
    </border>
    <border diagonalDown="1">
      <left>
        <color indexed="63"/>
      </left>
      <right style="medium"/>
      <top style="thin"/>
      <bottom>
        <color indexed="63"/>
      </bottom>
      <diagonal style="thin"/>
    </border>
    <border diagonalDown="1">
      <left style="thin"/>
      <right style="medium"/>
      <top style="medium"/>
      <bottom>
        <color indexed="63"/>
      </bottom>
      <diagonal style="thin"/>
    </border>
    <border diagonalDown="1">
      <left>
        <color indexed="63"/>
      </left>
      <right style="thin"/>
      <top>
        <color indexed="63"/>
      </top>
      <bottom style="medium"/>
      <diagonal style="thin"/>
    </border>
    <border diagonalDown="1">
      <left style="thin"/>
      <right style="medium"/>
      <top>
        <color indexed="63"/>
      </top>
      <bottom style="medium"/>
      <diagonal style="thin"/>
    </border>
    <border diagonalDown="1">
      <left>
        <color indexed="63"/>
      </left>
      <right style="medium"/>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color indexed="63"/>
      </right>
      <top style="thin"/>
      <bottom>
        <color indexed="63"/>
      </bottom>
    </border>
  </borders>
  <cellStyleXfs count="112">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181" fontId="1" fillId="3" borderId="0" applyNumberFormat="0" applyBorder="0" applyAlignment="0" applyProtection="0"/>
    <xf numFmtId="0" fontId="41" fillId="4" borderId="0" applyNumberFormat="0" applyBorder="0" applyAlignment="0" applyProtection="0"/>
    <xf numFmtId="181" fontId="1" fillId="5" borderId="0" applyNumberFormat="0" applyBorder="0" applyAlignment="0" applyProtection="0"/>
    <xf numFmtId="0" fontId="41" fillId="6" borderId="0" applyNumberFormat="0" applyBorder="0" applyAlignment="0" applyProtection="0"/>
    <xf numFmtId="181" fontId="1" fillId="7" borderId="0" applyNumberFormat="0" applyBorder="0" applyAlignment="0" applyProtection="0"/>
    <xf numFmtId="0" fontId="41" fillId="8" borderId="0" applyNumberFormat="0" applyBorder="0" applyAlignment="0" applyProtection="0"/>
    <xf numFmtId="181" fontId="1" fillId="9" borderId="0" applyNumberFormat="0" applyBorder="0" applyAlignment="0" applyProtection="0"/>
    <xf numFmtId="0" fontId="41" fillId="10" borderId="0" applyNumberFormat="0" applyBorder="0" applyAlignment="0" applyProtection="0"/>
    <xf numFmtId="181" fontId="1" fillId="11" borderId="0" applyNumberFormat="0" applyBorder="0" applyAlignment="0" applyProtection="0"/>
    <xf numFmtId="0" fontId="41" fillId="12" borderId="0" applyNumberFormat="0" applyBorder="0" applyAlignment="0" applyProtection="0"/>
    <xf numFmtId="181" fontId="1" fillId="13" borderId="0" applyNumberFormat="0" applyBorder="0" applyAlignment="0" applyProtection="0"/>
    <xf numFmtId="0" fontId="41" fillId="14" borderId="0" applyNumberFormat="0" applyBorder="0" applyAlignment="0" applyProtection="0"/>
    <xf numFmtId="181" fontId="1" fillId="15" borderId="0" applyNumberFormat="0" applyBorder="0" applyAlignment="0" applyProtection="0"/>
    <xf numFmtId="0" fontId="41" fillId="16" borderId="0" applyNumberFormat="0" applyBorder="0" applyAlignment="0" applyProtection="0"/>
    <xf numFmtId="181" fontId="1" fillId="17" borderId="0" applyNumberFormat="0" applyBorder="0" applyAlignment="0" applyProtection="0"/>
    <xf numFmtId="0" fontId="41" fillId="18" borderId="0" applyNumberFormat="0" applyBorder="0" applyAlignment="0" applyProtection="0"/>
    <xf numFmtId="181" fontId="1" fillId="19" borderId="0" applyNumberFormat="0" applyBorder="0" applyAlignment="0" applyProtection="0"/>
    <xf numFmtId="0" fontId="41" fillId="20" borderId="0" applyNumberFormat="0" applyBorder="0" applyAlignment="0" applyProtection="0"/>
    <xf numFmtId="181" fontId="1" fillId="9" borderId="0" applyNumberFormat="0" applyBorder="0" applyAlignment="0" applyProtection="0"/>
    <xf numFmtId="0" fontId="41" fillId="21" borderId="0" applyNumberFormat="0" applyBorder="0" applyAlignment="0" applyProtection="0"/>
    <xf numFmtId="181" fontId="1" fillId="15" borderId="0" applyNumberFormat="0" applyBorder="0" applyAlignment="0" applyProtection="0"/>
    <xf numFmtId="0" fontId="41" fillId="22" borderId="0" applyNumberFormat="0" applyBorder="0" applyAlignment="0" applyProtection="0"/>
    <xf numFmtId="181" fontId="1" fillId="23" borderId="0" applyNumberFormat="0" applyBorder="0" applyAlignment="0" applyProtection="0"/>
    <xf numFmtId="0" fontId="42" fillId="24" borderId="0" applyNumberFormat="0" applyBorder="0" applyAlignment="0" applyProtection="0"/>
    <xf numFmtId="181" fontId="16" fillId="25" borderId="0" applyNumberFormat="0" applyBorder="0" applyAlignment="0" applyProtection="0"/>
    <xf numFmtId="0" fontId="42" fillId="26" borderId="0" applyNumberFormat="0" applyBorder="0" applyAlignment="0" applyProtection="0"/>
    <xf numFmtId="181" fontId="16" fillId="17" borderId="0" applyNumberFormat="0" applyBorder="0" applyAlignment="0" applyProtection="0"/>
    <xf numFmtId="0" fontId="42" fillId="27" borderId="0" applyNumberFormat="0" applyBorder="0" applyAlignment="0" applyProtection="0"/>
    <xf numFmtId="181" fontId="16" fillId="19" borderId="0" applyNumberFormat="0" applyBorder="0" applyAlignment="0" applyProtection="0"/>
    <xf numFmtId="0" fontId="42" fillId="28" borderId="0" applyNumberFormat="0" applyBorder="0" applyAlignment="0" applyProtection="0"/>
    <xf numFmtId="181" fontId="16" fillId="29" borderId="0" applyNumberFormat="0" applyBorder="0" applyAlignment="0" applyProtection="0"/>
    <xf numFmtId="0" fontId="42" fillId="30" borderId="0" applyNumberFormat="0" applyBorder="0" applyAlignment="0" applyProtection="0"/>
    <xf numFmtId="181" fontId="16" fillId="31" borderId="0" applyNumberFormat="0" applyBorder="0" applyAlignment="0" applyProtection="0"/>
    <xf numFmtId="0" fontId="42" fillId="32" borderId="0" applyNumberFormat="0" applyBorder="0" applyAlignment="0" applyProtection="0"/>
    <xf numFmtId="181" fontId="16" fillId="33" borderId="0" applyNumberFormat="0" applyBorder="0" applyAlignment="0" applyProtection="0"/>
    <xf numFmtId="0" fontId="42" fillId="34" borderId="0" applyNumberFormat="0" applyBorder="0" applyAlignment="0" applyProtection="0"/>
    <xf numFmtId="181" fontId="16" fillId="35" borderId="0" applyNumberFormat="0" applyBorder="0" applyAlignment="0" applyProtection="0"/>
    <xf numFmtId="0" fontId="42" fillId="36" borderId="0" applyNumberFormat="0" applyBorder="0" applyAlignment="0" applyProtection="0"/>
    <xf numFmtId="181" fontId="16" fillId="37" borderId="0" applyNumberFormat="0" applyBorder="0" applyAlignment="0" applyProtection="0"/>
    <xf numFmtId="0" fontId="42" fillId="38" borderId="0" applyNumberFormat="0" applyBorder="0" applyAlignment="0" applyProtection="0"/>
    <xf numFmtId="181" fontId="16" fillId="39" borderId="0" applyNumberFormat="0" applyBorder="0" applyAlignment="0" applyProtection="0"/>
    <xf numFmtId="0" fontId="42" fillId="40" borderId="0" applyNumberFormat="0" applyBorder="0" applyAlignment="0" applyProtection="0"/>
    <xf numFmtId="181" fontId="16" fillId="29" borderId="0" applyNumberFormat="0" applyBorder="0" applyAlignment="0" applyProtection="0"/>
    <xf numFmtId="0" fontId="42" fillId="41" borderId="0" applyNumberFormat="0" applyBorder="0" applyAlignment="0" applyProtection="0"/>
    <xf numFmtId="181" fontId="16" fillId="31" borderId="0" applyNumberFormat="0" applyBorder="0" applyAlignment="0" applyProtection="0"/>
    <xf numFmtId="0" fontId="42" fillId="42" borderId="0" applyNumberFormat="0" applyBorder="0" applyAlignment="0" applyProtection="0"/>
    <xf numFmtId="181" fontId="16" fillId="43" borderId="0" applyNumberFormat="0" applyBorder="0" applyAlignment="0" applyProtection="0"/>
    <xf numFmtId="0" fontId="43" fillId="0" borderId="0" applyNumberFormat="0" applyFill="0" applyBorder="0" applyAlignment="0" applyProtection="0"/>
    <xf numFmtId="181" fontId="23" fillId="0" borderId="0" applyNumberFormat="0" applyFill="0" applyBorder="0" applyAlignment="0" applyProtection="0"/>
    <xf numFmtId="0" fontId="44" fillId="44" borderId="1" applyNumberFormat="0" applyAlignment="0" applyProtection="0"/>
    <xf numFmtId="181" fontId="24" fillId="45" borderId="2" applyNumberFormat="0" applyAlignment="0" applyProtection="0"/>
    <xf numFmtId="0" fontId="45" fillId="46" borderId="0" applyNumberFormat="0" applyBorder="0" applyAlignment="0" applyProtection="0"/>
    <xf numFmtId="181" fontId="19"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1" fillId="48" borderId="3" applyNumberFormat="0" applyFont="0" applyAlignment="0" applyProtection="0"/>
    <xf numFmtId="181" fontId="0" fillId="49" borderId="4" applyNumberFormat="0" applyFont="0" applyAlignment="0" applyProtection="0"/>
    <xf numFmtId="0" fontId="46" fillId="0" borderId="5" applyNumberFormat="0" applyFill="0" applyAlignment="0" applyProtection="0"/>
    <xf numFmtId="181" fontId="21" fillId="0" borderId="6" applyNumberFormat="0" applyFill="0" applyAlignment="0" applyProtection="0"/>
    <xf numFmtId="0" fontId="47" fillId="50" borderId="0" applyNumberFormat="0" applyBorder="0" applyAlignment="0" applyProtection="0"/>
    <xf numFmtId="181" fontId="25" fillId="5" borderId="0" applyNumberFormat="0" applyBorder="0" applyAlignment="0" applyProtection="0"/>
    <xf numFmtId="0" fontId="48" fillId="51" borderId="7" applyNumberFormat="0" applyAlignment="0" applyProtection="0"/>
    <xf numFmtId="181" fontId="26" fillId="52" borderId="8" applyNumberFormat="0" applyAlignment="0" applyProtection="0"/>
    <xf numFmtId="0" fontId="49" fillId="0" borderId="0" applyNumberFormat="0" applyFill="0" applyBorder="0" applyAlignment="0" applyProtection="0"/>
    <xf numFmtId="181" fontId="27"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0" fontId="50" fillId="0" borderId="9" applyNumberFormat="0" applyFill="0" applyAlignment="0" applyProtection="0"/>
    <xf numFmtId="181" fontId="28" fillId="0" borderId="10" applyNumberFormat="0" applyFill="0" applyAlignment="0" applyProtection="0"/>
    <xf numFmtId="0" fontId="51" fillId="0" borderId="11" applyNumberFormat="0" applyFill="0" applyAlignment="0" applyProtection="0"/>
    <xf numFmtId="181" fontId="29" fillId="0" borderId="12" applyNumberFormat="0" applyFill="0" applyAlignment="0" applyProtection="0"/>
    <xf numFmtId="0" fontId="52" fillId="0" borderId="13" applyNumberFormat="0" applyFill="0" applyAlignment="0" applyProtection="0"/>
    <xf numFmtId="181" fontId="30" fillId="0" borderId="14" applyNumberFormat="0" applyFill="0" applyAlignment="0" applyProtection="0"/>
    <xf numFmtId="0" fontId="52" fillId="0" borderId="0" applyNumberFormat="0" applyFill="0" applyBorder="0" applyAlignment="0" applyProtection="0"/>
    <xf numFmtId="181" fontId="30" fillId="0" borderId="0" applyNumberFormat="0" applyFill="0" applyBorder="0" applyAlignment="0" applyProtection="0"/>
    <xf numFmtId="0" fontId="53" fillId="0" borderId="15" applyNumberFormat="0" applyFill="0" applyAlignment="0" applyProtection="0"/>
    <xf numFmtId="181" fontId="31" fillId="0" borderId="16" applyNumberFormat="0" applyFill="0" applyAlignment="0" applyProtection="0"/>
    <xf numFmtId="0" fontId="54" fillId="51" borderId="17" applyNumberFormat="0" applyAlignment="0" applyProtection="0"/>
    <xf numFmtId="181" fontId="32" fillId="52" borderId="18" applyNumberFormat="0" applyAlignment="0" applyProtection="0"/>
    <xf numFmtId="0" fontId="55" fillId="0" borderId="0" applyNumberFormat="0" applyFill="0" applyBorder="0" applyAlignment="0" applyProtection="0"/>
    <xf numFmtId="181" fontId="33"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53" borderId="7" applyNumberFormat="0" applyAlignment="0" applyProtection="0"/>
    <xf numFmtId="181" fontId="34" fillId="13" borderId="8" applyNumberFormat="0" applyAlignment="0" applyProtection="0"/>
    <xf numFmtId="181" fontId="0" fillId="0" borderId="0">
      <alignment vertical="center"/>
      <protection/>
    </xf>
    <xf numFmtId="0" fontId="0" fillId="0" borderId="0">
      <alignment vertical="center"/>
      <protection/>
    </xf>
    <xf numFmtId="181" fontId="0" fillId="0" borderId="0">
      <alignment vertical="center"/>
      <protection/>
    </xf>
    <xf numFmtId="181" fontId="0" fillId="0" borderId="0">
      <alignment vertical="center"/>
      <protection/>
    </xf>
    <xf numFmtId="0" fontId="36" fillId="0" borderId="0">
      <alignment vertical="center"/>
      <protection/>
    </xf>
    <xf numFmtId="0" fontId="57" fillId="0" borderId="0" applyNumberFormat="0" applyFill="0" applyBorder="0" applyAlignment="0" applyProtection="0"/>
    <xf numFmtId="176" fontId="5" fillId="0" borderId="0" applyFill="0" applyBorder="0" applyProtection="0">
      <alignment vertical="center"/>
    </xf>
    <xf numFmtId="0" fontId="58" fillId="54" borderId="0" applyNumberFormat="0" applyBorder="0" applyAlignment="0" applyProtection="0"/>
    <xf numFmtId="181" fontId="35" fillId="7" borderId="0" applyNumberFormat="0" applyBorder="0" applyAlignment="0" applyProtection="0"/>
  </cellStyleXfs>
  <cellXfs count="724">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Border="1" applyAlignment="1">
      <alignment horizontal="lef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4" fillId="0" borderId="19" xfId="0"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5" fillId="0" borderId="27" xfId="82" applyNumberFormat="1" applyFont="1" applyFill="1" applyBorder="1" applyAlignment="1">
      <alignment horizontal="right" vertical="center"/>
    </xf>
    <xf numFmtId="176" fontId="5" fillId="0" borderId="28" xfId="82" applyNumberFormat="1" applyFont="1" applyFill="1" applyBorder="1" applyAlignment="1">
      <alignment horizontal="right" vertical="center"/>
    </xf>
    <xf numFmtId="176" fontId="5" fillId="0" borderId="0" xfId="82" applyNumberFormat="1" applyFont="1" applyFill="1" applyBorder="1" applyAlignment="1">
      <alignment horizontal="right" vertical="center"/>
    </xf>
    <xf numFmtId="176" fontId="5" fillId="0" borderId="29" xfId="82" applyNumberFormat="1" applyFont="1" applyFill="1" applyBorder="1" applyAlignment="1">
      <alignment horizontal="right" vertical="center"/>
    </xf>
    <xf numFmtId="176" fontId="5" fillId="0" borderId="30" xfId="82" applyNumberFormat="1" applyFont="1" applyFill="1" applyBorder="1" applyAlignment="1">
      <alignment horizontal="right" vertical="center"/>
    </xf>
    <xf numFmtId="176" fontId="5" fillId="0" borderId="0" xfId="109" applyFont="1" applyFill="1">
      <alignment vertical="center"/>
    </xf>
    <xf numFmtId="176" fontId="5" fillId="0" borderId="27" xfId="109" applyFont="1" applyFill="1" applyBorder="1">
      <alignment vertical="center"/>
    </xf>
    <xf numFmtId="176" fontId="5" fillId="0" borderId="28" xfId="109" applyFont="1" applyFill="1" applyBorder="1">
      <alignment vertical="center"/>
    </xf>
    <xf numFmtId="176" fontId="5" fillId="0" borderId="31" xfId="109" applyFont="1" applyFill="1" applyBorder="1">
      <alignment vertical="center"/>
    </xf>
    <xf numFmtId="176" fontId="5" fillId="0" borderId="0" xfId="109" applyFont="1" applyFill="1" applyBorder="1">
      <alignment vertical="center"/>
    </xf>
    <xf numFmtId="176" fontId="5" fillId="0" borderId="30" xfId="109" applyFont="1" applyFill="1" applyBorder="1">
      <alignment vertical="center"/>
    </xf>
    <xf numFmtId="176" fontId="5" fillId="0" borderId="31" xfId="82" applyNumberFormat="1" applyFont="1" applyFill="1" applyBorder="1" applyAlignment="1">
      <alignment horizontal="right" vertical="center"/>
    </xf>
    <xf numFmtId="176" fontId="5" fillId="0" borderId="29" xfId="109" applyFont="1" applyFill="1" applyBorder="1">
      <alignment vertical="center"/>
    </xf>
    <xf numFmtId="176" fontId="5" fillId="0" borderId="32" xfId="109" applyFont="1" applyFill="1" applyBorder="1">
      <alignment vertical="center"/>
    </xf>
    <xf numFmtId="0" fontId="0" fillId="0" borderId="0" xfId="0" applyFont="1" applyFill="1" applyBorder="1" applyAlignment="1">
      <alignment vertical="center"/>
    </xf>
    <xf numFmtId="176" fontId="5" fillId="0" borderId="21" xfId="109" applyFont="1" applyFill="1" applyBorder="1">
      <alignment vertical="center"/>
    </xf>
    <xf numFmtId="176" fontId="5" fillId="0" borderId="33" xfId="82" applyNumberFormat="1" applyFont="1" applyFill="1" applyBorder="1" applyAlignment="1">
      <alignment horizontal="right" vertical="center"/>
    </xf>
    <xf numFmtId="176" fontId="5" fillId="0" borderId="34" xfId="82" applyNumberFormat="1" applyFont="1" applyFill="1" applyBorder="1" applyAlignment="1">
      <alignment horizontal="right" vertical="center"/>
    </xf>
    <xf numFmtId="176" fontId="5" fillId="0" borderId="35" xfId="109" applyFont="1" applyFill="1" applyBorder="1">
      <alignment vertical="center"/>
    </xf>
    <xf numFmtId="176" fontId="5" fillId="0" borderId="19" xfId="109" applyFont="1" applyFill="1" applyBorder="1">
      <alignment vertical="center"/>
    </xf>
    <xf numFmtId="176" fontId="5" fillId="0" borderId="36" xfId="109" applyFont="1" applyFill="1" applyBorder="1">
      <alignment vertical="center"/>
    </xf>
    <xf numFmtId="176" fontId="5" fillId="0" borderId="33" xfId="109" applyFont="1" applyFill="1" applyBorder="1">
      <alignment vertical="center"/>
    </xf>
    <xf numFmtId="176" fontId="5" fillId="0" borderId="37" xfId="109" applyFont="1" applyFill="1" applyBorder="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6" fillId="0" borderId="19" xfId="0" applyFont="1" applyFill="1" applyBorder="1" applyAlignment="1">
      <alignment vertical="center"/>
    </xf>
    <xf numFmtId="0" fontId="4" fillId="0" borderId="0" xfId="0" applyFont="1" applyFill="1" applyAlignment="1">
      <alignment horizontal="right" vertical="center"/>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Fill="1" applyBorder="1" applyAlignment="1">
      <alignment vertical="center"/>
    </xf>
    <xf numFmtId="0" fontId="4" fillId="0" borderId="32" xfId="0" applyFont="1" applyFill="1" applyBorder="1" applyAlignment="1">
      <alignment horizontal="center" vertical="center" wrapText="1"/>
    </xf>
    <xf numFmtId="176" fontId="5" fillId="0" borderId="0" xfId="109" applyFont="1" applyFill="1" applyBorder="1" applyAlignment="1">
      <alignment horizontal="right" vertical="center"/>
    </xf>
    <xf numFmtId="176" fontId="5" fillId="0" borderId="0" xfId="109" applyFont="1" applyFill="1" applyBorder="1" applyAlignment="1">
      <alignment vertical="center"/>
    </xf>
    <xf numFmtId="176" fontId="5" fillId="0" borderId="28" xfId="109" applyFont="1" applyFill="1" applyBorder="1" applyAlignment="1">
      <alignment vertical="center"/>
    </xf>
    <xf numFmtId="0" fontId="4" fillId="0" borderId="30" xfId="0" applyFont="1" applyFill="1" applyBorder="1" applyAlignment="1">
      <alignment horizontal="center" vertical="center" wrapText="1"/>
    </xf>
    <xf numFmtId="176" fontId="5" fillId="0" borderId="28" xfId="109" applyFont="1" applyFill="1" applyBorder="1" applyAlignment="1">
      <alignment horizontal="right" vertical="center"/>
    </xf>
    <xf numFmtId="0" fontId="4" fillId="0" borderId="43" xfId="0" applyFont="1" applyFill="1" applyBorder="1" applyAlignment="1">
      <alignment horizontal="center" vertical="center" wrapText="1"/>
    </xf>
    <xf numFmtId="176" fontId="5" fillId="0" borderId="44" xfId="109" applyFont="1" applyFill="1" applyBorder="1">
      <alignment vertical="center"/>
    </xf>
    <xf numFmtId="176" fontId="5" fillId="0" borderId="45" xfId="109" applyFont="1" applyFill="1" applyBorder="1">
      <alignment vertical="center"/>
    </xf>
    <xf numFmtId="176" fontId="5" fillId="0" borderId="46" xfId="109" applyFont="1" applyFill="1" applyBorder="1" applyAlignment="1">
      <alignment horizontal="right" vertical="center"/>
    </xf>
    <xf numFmtId="176" fontId="5" fillId="0" borderId="46" xfId="109" applyFont="1" applyFill="1" applyBorder="1">
      <alignment vertical="center"/>
    </xf>
    <xf numFmtId="176" fontId="5" fillId="0" borderId="45" xfId="109" applyFont="1" applyFill="1" applyBorder="1" applyAlignment="1">
      <alignment horizontal="right" vertical="center"/>
    </xf>
    <xf numFmtId="176" fontId="5" fillId="0" borderId="46" xfId="109" applyFont="1" applyFill="1" applyBorder="1" applyAlignment="1">
      <alignment vertical="center"/>
    </xf>
    <xf numFmtId="176" fontId="5" fillId="0" borderId="45" xfId="109" applyFont="1" applyFill="1" applyBorder="1" applyAlignment="1">
      <alignment vertical="center"/>
    </xf>
    <xf numFmtId="176" fontId="5" fillId="0" borderId="43" xfId="109" applyFont="1" applyFill="1" applyBorder="1">
      <alignment vertical="center"/>
    </xf>
    <xf numFmtId="0" fontId="4" fillId="0" borderId="47" xfId="0" applyFont="1" applyFill="1" applyBorder="1" applyAlignment="1">
      <alignment horizontal="center" vertical="center" wrapText="1"/>
    </xf>
    <xf numFmtId="176" fontId="5" fillId="0" borderId="27" xfId="109" applyFont="1" applyFill="1" applyBorder="1" applyAlignment="1">
      <alignment vertical="center"/>
    </xf>
    <xf numFmtId="176" fontId="5" fillId="0" borderId="30" xfId="109" applyFont="1" applyFill="1" applyBorder="1" applyAlignment="1">
      <alignment vertical="center"/>
    </xf>
    <xf numFmtId="0" fontId="4" fillId="0" borderId="48"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5" fillId="0" borderId="21" xfId="109" applyFont="1" applyFill="1" applyBorder="1" applyAlignment="1">
      <alignment vertical="center"/>
    </xf>
    <xf numFmtId="176" fontId="5" fillId="0" borderId="33" xfId="109" applyFont="1" applyFill="1" applyBorder="1" applyAlignment="1">
      <alignment vertical="center"/>
    </xf>
    <xf numFmtId="176" fontId="5" fillId="0" borderId="19" xfId="109" applyFont="1" applyFill="1" applyBorder="1" applyAlignment="1">
      <alignment horizontal="right" vertical="center"/>
    </xf>
    <xf numFmtId="176" fontId="5" fillId="0" borderId="19" xfId="109" applyFont="1" applyFill="1" applyBorder="1" applyAlignment="1">
      <alignment vertical="center"/>
    </xf>
    <xf numFmtId="176" fontId="5" fillId="0" borderId="33" xfId="109" applyFont="1" applyFill="1" applyBorder="1" applyAlignment="1">
      <alignment horizontal="right" vertical="center"/>
    </xf>
    <xf numFmtId="176" fontId="5" fillId="0" borderId="35" xfId="109" applyFont="1" applyFill="1" applyBorder="1" applyAlignment="1">
      <alignment vertical="center"/>
    </xf>
    <xf numFmtId="176" fontId="0" fillId="0" borderId="0" xfId="0" applyNumberFormat="1" applyFont="1" applyFill="1" applyAlignment="1">
      <alignment vertical="center"/>
    </xf>
    <xf numFmtId="0" fontId="4" fillId="0" borderId="19"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8" fillId="0" borderId="53"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54" xfId="0" applyFont="1" applyFill="1" applyBorder="1" applyAlignment="1">
      <alignment horizontal="right" vertical="center" wrapText="1"/>
    </xf>
    <xf numFmtId="0" fontId="4" fillId="0" borderId="5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177" fontId="5" fillId="0" borderId="0" xfId="109" applyNumberFormat="1" applyFont="1" applyFill="1" applyBorder="1" applyAlignment="1">
      <alignment vertical="center"/>
    </xf>
    <xf numFmtId="176" fontId="5" fillId="0" borderId="30" xfId="109" applyFont="1" applyFill="1" applyBorder="1" applyAlignment="1">
      <alignment horizontal="right" vertical="center"/>
    </xf>
    <xf numFmtId="176" fontId="5" fillId="0" borderId="47" xfId="109" applyFont="1" applyFill="1" applyBorder="1" applyAlignment="1">
      <alignment vertical="center"/>
    </xf>
    <xf numFmtId="176" fontId="5" fillId="0" borderId="0" xfId="109" applyFont="1" applyFill="1" applyAlignment="1">
      <alignment vertical="center"/>
    </xf>
    <xf numFmtId="177" fontId="5" fillId="0" borderId="19" xfId="109" applyNumberFormat="1" applyFont="1" applyFill="1" applyBorder="1" applyAlignment="1">
      <alignment vertical="center"/>
    </xf>
    <xf numFmtId="176" fontId="5" fillId="0" borderId="35" xfId="109" applyFont="1" applyFill="1" applyBorder="1" applyAlignment="1">
      <alignment horizontal="right" vertical="center"/>
    </xf>
    <xf numFmtId="176" fontId="5" fillId="0" borderId="48" xfId="109" applyFont="1" applyFill="1" applyBorder="1" applyAlignment="1">
      <alignment vertical="center"/>
    </xf>
    <xf numFmtId="0" fontId="6" fillId="0" borderId="19" xfId="0" applyFont="1" applyFill="1" applyBorder="1" applyAlignment="1">
      <alignment vertical="center"/>
    </xf>
    <xf numFmtId="0" fontId="4" fillId="0" borderId="0" xfId="0" applyFont="1" applyFill="1" applyAlignment="1">
      <alignment horizontal="center" vertical="center" wrapText="1"/>
    </xf>
    <xf numFmtId="176" fontId="5" fillId="0" borderId="32" xfId="109" applyFont="1" applyFill="1" applyBorder="1" applyAlignment="1">
      <alignment vertical="center"/>
    </xf>
    <xf numFmtId="176" fontId="5" fillId="0" borderId="30" xfId="109" applyFont="1" applyFill="1" applyBorder="1" applyAlignment="1">
      <alignment horizontal="center" vertical="center"/>
    </xf>
    <xf numFmtId="176" fontId="5" fillId="0" borderId="37" xfId="109" applyFont="1" applyFill="1" applyBorder="1" applyAlignment="1">
      <alignment vertical="center"/>
    </xf>
    <xf numFmtId="176" fontId="5" fillId="0" borderId="35" xfId="109"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19" xfId="0" applyFont="1" applyFill="1" applyBorder="1" applyAlignment="1">
      <alignment vertical="center"/>
    </xf>
    <xf numFmtId="0" fontId="4" fillId="0" borderId="58"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Alignment="1">
      <alignment vertical="center"/>
    </xf>
    <xf numFmtId="0" fontId="8" fillId="0" borderId="0" xfId="0" applyFont="1" applyFill="1" applyAlignment="1">
      <alignment horizontal="left" vertical="top" wrapText="1"/>
    </xf>
    <xf numFmtId="0" fontId="4" fillId="0" borderId="0" xfId="0" applyFont="1" applyFill="1" applyAlignment="1">
      <alignment horizontal="justify" vertical="center" wrapText="1"/>
    </xf>
    <xf numFmtId="176" fontId="5" fillId="0" borderId="0" xfId="109" applyNumberFormat="1" applyFont="1" applyFill="1" applyBorder="1">
      <alignment vertical="center"/>
    </xf>
    <xf numFmtId="176" fontId="5" fillId="0" borderId="28" xfId="109" applyNumberFormat="1" applyFont="1" applyFill="1" applyBorder="1">
      <alignment vertical="center"/>
    </xf>
    <xf numFmtId="177" fontId="5" fillId="0" borderId="0" xfId="109" applyNumberFormat="1" applyFont="1" applyFill="1" applyBorder="1" applyAlignment="1">
      <alignment horizontal="right" vertical="center"/>
    </xf>
    <xf numFmtId="176" fontId="5" fillId="0" borderId="30" xfId="109" applyNumberFormat="1" applyFont="1" applyFill="1" applyBorder="1">
      <alignment vertical="center"/>
    </xf>
    <xf numFmtId="176" fontId="5" fillId="0" borderId="29" xfId="109" applyNumberFormat="1" applyFont="1" applyFill="1" applyBorder="1">
      <alignment vertical="center"/>
    </xf>
    <xf numFmtId="176" fontId="5" fillId="0" borderId="0" xfId="109" applyNumberFormat="1" applyFont="1" applyFill="1">
      <alignment vertical="center"/>
    </xf>
    <xf numFmtId="176" fontId="5" fillId="0" borderId="28" xfId="109" applyNumberFormat="1" applyFont="1" applyFill="1" applyBorder="1" applyAlignment="1">
      <alignment horizontal="right" vertical="center"/>
    </xf>
    <xf numFmtId="176" fontId="5" fillId="0" borderId="27" xfId="109" applyNumberFormat="1" applyFont="1" applyFill="1" applyBorder="1">
      <alignment vertical="center"/>
    </xf>
    <xf numFmtId="176" fontId="5" fillId="0" borderId="47" xfId="109" applyNumberFormat="1" applyFont="1" applyFill="1" applyBorder="1">
      <alignment vertical="center"/>
    </xf>
    <xf numFmtId="0" fontId="4" fillId="0" borderId="0" xfId="0" applyFont="1" applyFill="1" applyBorder="1" applyAlignment="1">
      <alignment horizontal="justify" vertical="center" wrapText="1"/>
    </xf>
    <xf numFmtId="176" fontId="5" fillId="0" borderId="19" xfId="109" applyNumberFormat="1" applyFont="1" applyFill="1" applyBorder="1">
      <alignment vertical="center"/>
    </xf>
    <xf numFmtId="176" fontId="5" fillId="0" borderId="33" xfId="109" applyNumberFormat="1" applyFont="1" applyFill="1" applyBorder="1">
      <alignment vertical="center"/>
    </xf>
    <xf numFmtId="176" fontId="5" fillId="0" borderId="33" xfId="109" applyNumberFormat="1" applyFont="1" applyFill="1" applyBorder="1" applyAlignment="1">
      <alignment horizontal="right" vertical="center"/>
    </xf>
    <xf numFmtId="176" fontId="5" fillId="0" borderId="35" xfId="109" applyNumberFormat="1" applyFont="1" applyFill="1" applyBorder="1">
      <alignment vertical="center"/>
    </xf>
    <xf numFmtId="176" fontId="5" fillId="0" borderId="36" xfId="109" applyNumberFormat="1" applyFont="1" applyFill="1" applyBorder="1">
      <alignment vertical="center"/>
    </xf>
    <xf numFmtId="176" fontId="5" fillId="0" borderId="48" xfId="109" applyNumberFormat="1" applyFont="1" applyFill="1" applyBorder="1">
      <alignment vertical="center"/>
    </xf>
    <xf numFmtId="176" fontId="5" fillId="0" borderId="21" xfId="109" applyNumberFormat="1" applyFont="1" applyFill="1" applyBorder="1">
      <alignment vertical="center"/>
    </xf>
    <xf numFmtId="176" fontId="10" fillId="0" borderId="0" xfId="0" applyNumberFormat="1" applyFont="1" applyFill="1" applyAlignment="1">
      <alignment vertical="center"/>
    </xf>
    <xf numFmtId="0" fontId="0" fillId="0" borderId="0" xfId="0" applyFont="1" applyFill="1" applyBorder="1" applyAlignment="1">
      <alignment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5" fillId="0" borderId="32" xfId="109" applyNumberFormat="1" applyFont="1" applyFill="1" applyBorder="1">
      <alignment vertical="center"/>
    </xf>
    <xf numFmtId="176" fontId="5" fillId="0" borderId="0" xfId="109" applyNumberFormat="1" applyFont="1" applyFill="1" applyBorder="1" applyAlignment="1">
      <alignment horizontal="right" vertical="center"/>
    </xf>
    <xf numFmtId="176" fontId="5" fillId="0" borderId="37" xfId="109" applyNumberFormat="1" applyFont="1" applyFill="1" applyBorder="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4" fillId="0" borderId="31" xfId="0" applyFont="1" applyFill="1" applyBorder="1" applyAlignment="1">
      <alignment horizontal="center" vertical="center"/>
    </xf>
    <xf numFmtId="176" fontId="5" fillId="0" borderId="47" xfId="109" applyNumberFormat="1" applyFont="1" applyFill="1" applyBorder="1" applyAlignment="1">
      <alignment horizontal="right" vertical="center"/>
    </xf>
    <xf numFmtId="178" fontId="5" fillId="0" borderId="28" xfId="109" applyNumberFormat="1" applyFont="1" applyFill="1" applyBorder="1" applyAlignment="1">
      <alignment horizontal="right" vertical="center"/>
    </xf>
    <xf numFmtId="176" fontId="5" fillId="0" borderId="30" xfId="109" applyNumberFormat="1" applyFont="1" applyFill="1" applyBorder="1" applyAlignment="1">
      <alignment horizontal="right" vertical="center"/>
    </xf>
    <xf numFmtId="178" fontId="5" fillId="0" borderId="30" xfId="109" applyNumberFormat="1" applyFont="1" applyFill="1" applyBorder="1" applyAlignment="1">
      <alignment horizontal="right" vertical="center"/>
    </xf>
    <xf numFmtId="176" fontId="5" fillId="0" borderId="29" xfId="109" applyNumberFormat="1" applyFont="1" applyFill="1" applyBorder="1" applyAlignment="1">
      <alignment horizontal="right" vertical="center"/>
    </xf>
    <xf numFmtId="0" fontId="4" fillId="0" borderId="34" xfId="0" applyFont="1" applyFill="1" applyBorder="1" applyAlignment="1">
      <alignment horizontal="center" vertical="center"/>
    </xf>
    <xf numFmtId="176" fontId="5" fillId="0" borderId="36" xfId="109" applyNumberFormat="1" applyFont="1" applyFill="1" applyBorder="1" applyAlignment="1">
      <alignment horizontal="right" vertical="center"/>
    </xf>
    <xf numFmtId="178" fontId="5" fillId="0" borderId="33" xfId="109" applyNumberFormat="1" applyFont="1" applyFill="1" applyBorder="1" applyAlignment="1">
      <alignment horizontal="right" vertical="center"/>
    </xf>
    <xf numFmtId="176" fontId="5" fillId="0" borderId="35" xfId="109" applyNumberFormat="1" applyFont="1" applyFill="1" applyBorder="1" applyAlignment="1">
      <alignment horizontal="right" vertical="center"/>
    </xf>
    <xf numFmtId="176" fontId="5" fillId="0" borderId="48" xfId="109" applyNumberFormat="1" applyFont="1" applyFill="1" applyBorder="1" applyAlignment="1">
      <alignment horizontal="right" vertical="center"/>
    </xf>
    <xf numFmtId="178" fontId="5" fillId="0" borderId="35" xfId="109" applyNumberFormat="1" applyFont="1" applyFill="1" applyBorder="1" applyAlignment="1">
      <alignment horizontal="right" vertical="center"/>
    </xf>
    <xf numFmtId="176" fontId="5" fillId="0" borderId="0" xfId="109" applyNumberFormat="1" applyFont="1" applyFill="1" applyBorder="1" applyAlignment="1">
      <alignment vertical="center"/>
    </xf>
    <xf numFmtId="178" fontId="5" fillId="0" borderId="0" xfId="109" applyNumberFormat="1"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19" xfId="109" applyNumberFormat="1" applyFont="1" applyFill="1" applyBorder="1" applyAlignment="1">
      <alignment vertical="center"/>
    </xf>
    <xf numFmtId="178" fontId="5" fillId="0" borderId="19" xfId="109" applyNumberFormat="1" applyFont="1" applyFill="1" applyBorder="1" applyAlignment="1">
      <alignment vertical="center"/>
    </xf>
    <xf numFmtId="0" fontId="11" fillId="0" borderId="19" xfId="0" applyFont="1" applyFill="1" applyBorder="1" applyAlignment="1">
      <alignment vertical="center"/>
    </xf>
    <xf numFmtId="0" fontId="4" fillId="0" borderId="5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177" fontId="5" fillId="0" borderId="47" xfId="109" applyNumberFormat="1" applyFont="1" applyFill="1" applyBorder="1" applyAlignment="1">
      <alignment horizontal="right" vertical="center"/>
    </xf>
    <xf numFmtId="177" fontId="5" fillId="0" borderId="48" xfId="109"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179" fontId="5" fillId="0" borderId="0" xfId="109" applyNumberFormat="1" applyFont="1" applyFill="1" applyBorder="1" applyAlignment="1">
      <alignment vertical="center"/>
    </xf>
    <xf numFmtId="0" fontId="4" fillId="0" borderId="0" xfId="0" applyFont="1" applyFill="1" applyBorder="1" applyAlignment="1">
      <alignment horizontal="right" vertical="center"/>
    </xf>
    <xf numFmtId="0" fontId="5" fillId="0" borderId="61" xfId="0" applyFont="1" applyFill="1" applyBorder="1" applyAlignment="1">
      <alignment vertical="center"/>
    </xf>
    <xf numFmtId="0" fontId="5" fillId="0" borderId="52" xfId="0" applyFont="1" applyFill="1" applyBorder="1" applyAlignment="1">
      <alignment vertical="center"/>
    </xf>
    <xf numFmtId="0" fontId="5" fillId="0" borderId="50" xfId="0" applyFont="1" applyFill="1" applyBorder="1" applyAlignment="1">
      <alignment vertical="center"/>
    </xf>
    <xf numFmtId="0" fontId="5" fillId="0" borderId="5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3" fillId="0" borderId="0" xfId="0" applyFont="1" applyFill="1" applyAlignment="1">
      <alignment vertical="center" wrapText="1"/>
    </xf>
    <xf numFmtId="0" fontId="5" fillId="0" borderId="48"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176" fontId="5" fillId="0" borderId="47" xfId="109" applyNumberFormat="1" applyFill="1" applyBorder="1" applyAlignment="1">
      <alignment horizontal="right" vertical="center"/>
    </xf>
    <xf numFmtId="176" fontId="5" fillId="0" borderId="28" xfId="109" applyNumberFormat="1" applyFill="1" applyBorder="1" applyAlignment="1">
      <alignment horizontal="right" vertical="center"/>
    </xf>
    <xf numFmtId="176" fontId="13" fillId="0" borderId="0" xfId="0" applyNumberFormat="1" applyFont="1" applyFill="1" applyAlignment="1">
      <alignment vertical="center" wrapText="1"/>
    </xf>
    <xf numFmtId="176" fontId="13" fillId="0" borderId="0" xfId="0" applyNumberFormat="1" applyFont="1" applyFill="1" applyBorder="1" applyAlignment="1">
      <alignment vertical="center" wrapText="1"/>
    </xf>
    <xf numFmtId="176" fontId="5" fillId="0" borderId="48" xfId="109" applyNumberFormat="1" applyFill="1" applyBorder="1" applyAlignment="1">
      <alignment horizontal="right" vertical="center"/>
    </xf>
    <xf numFmtId="176" fontId="5" fillId="0" borderId="33" xfId="109" applyNumberFormat="1" applyFill="1" applyBorder="1" applyAlignment="1">
      <alignment horizontal="right" vertical="center"/>
    </xf>
    <xf numFmtId="176" fontId="5" fillId="0" borderId="0" xfId="109" applyNumberFormat="1" applyFill="1" applyBorder="1" applyAlignment="1">
      <alignment vertical="center"/>
    </xf>
    <xf numFmtId="177" fontId="5" fillId="0" borderId="0" xfId="109" applyNumberFormat="1" applyFill="1" applyBorder="1" applyAlignment="1">
      <alignment vertical="center"/>
    </xf>
    <xf numFmtId="0" fontId="4" fillId="0" borderId="0" xfId="0" applyFont="1" applyFill="1" applyBorder="1" applyAlignment="1">
      <alignment vertical="center" wrapText="1"/>
    </xf>
    <xf numFmtId="176" fontId="5" fillId="0" borderId="0" xfId="109" applyNumberFormat="1" applyFill="1" applyBorder="1" applyAlignment="1">
      <alignment horizontal="right" vertical="center"/>
    </xf>
    <xf numFmtId="0" fontId="14" fillId="0" borderId="0" xfId="0" applyFont="1" applyFill="1" applyBorder="1" applyAlignment="1">
      <alignment vertical="center"/>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vertical="center" wrapText="1"/>
    </xf>
    <xf numFmtId="176" fontId="5" fillId="0" borderId="47" xfId="109" applyNumberFormat="1" applyFont="1" applyFill="1" applyBorder="1" applyAlignment="1">
      <alignment vertical="center"/>
    </xf>
    <xf numFmtId="176" fontId="5" fillId="0" borderId="28" xfId="109" applyNumberFormat="1" applyFont="1" applyFill="1" applyBorder="1" applyAlignment="1">
      <alignment vertical="center"/>
    </xf>
    <xf numFmtId="176" fontId="5" fillId="0" borderId="30" xfId="109" applyNumberFormat="1" applyFont="1" applyFill="1" applyBorder="1" applyAlignment="1">
      <alignment vertical="center"/>
    </xf>
    <xf numFmtId="180" fontId="5" fillId="0" borderId="28" xfId="109" applyNumberFormat="1" applyFont="1" applyFill="1" applyBorder="1" applyAlignment="1">
      <alignment horizontal="right" vertical="center"/>
    </xf>
    <xf numFmtId="180" fontId="5" fillId="0" borderId="30" xfId="109" applyNumberFormat="1" applyFont="1" applyFill="1" applyBorder="1" applyAlignment="1">
      <alignment horizontal="right" vertical="center"/>
    </xf>
    <xf numFmtId="176" fontId="5" fillId="0" borderId="48" xfId="109" applyNumberFormat="1" applyFont="1" applyFill="1" applyBorder="1" applyAlignment="1">
      <alignment vertical="center"/>
    </xf>
    <xf numFmtId="176" fontId="5" fillId="0" borderId="33" xfId="109" applyNumberFormat="1" applyFont="1" applyFill="1" applyBorder="1" applyAlignment="1">
      <alignment vertical="center"/>
    </xf>
    <xf numFmtId="176" fontId="5" fillId="0" borderId="35" xfId="109" applyNumberFormat="1" applyFont="1" applyFill="1" applyBorder="1" applyAlignment="1">
      <alignment vertical="center"/>
    </xf>
    <xf numFmtId="180" fontId="5" fillId="0" borderId="33" xfId="109" applyNumberFormat="1" applyFont="1" applyFill="1" applyBorder="1" applyAlignment="1">
      <alignment horizontal="right" vertical="center"/>
    </xf>
    <xf numFmtId="180" fontId="5" fillId="0" borderId="35" xfId="109" applyNumberFormat="1" applyFont="1" applyFill="1" applyBorder="1" applyAlignment="1">
      <alignment horizontal="right" vertical="center"/>
    </xf>
    <xf numFmtId="176" fontId="5" fillId="0" borderId="0" xfId="0" applyNumberFormat="1" applyFont="1" applyFill="1" applyBorder="1" applyAlignment="1">
      <alignment vertical="center"/>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176" fontId="5" fillId="0" borderId="47" xfId="109" applyFont="1" applyFill="1" applyBorder="1" applyAlignment="1">
      <alignment horizontal="right" vertical="center"/>
    </xf>
    <xf numFmtId="176" fontId="5" fillId="0" borderId="32" xfId="109" applyFont="1" applyFill="1" applyBorder="1" applyAlignment="1">
      <alignment horizontal="right" vertical="center"/>
    </xf>
    <xf numFmtId="176" fontId="5" fillId="0" borderId="48" xfId="109" applyFont="1" applyFill="1" applyBorder="1" applyAlignment="1">
      <alignment horizontal="right" vertical="center"/>
    </xf>
    <xf numFmtId="176" fontId="5" fillId="0" borderId="37" xfId="109" applyFont="1" applyFill="1" applyBorder="1" applyAlignment="1">
      <alignment horizontal="right" vertical="center"/>
    </xf>
    <xf numFmtId="177" fontId="5" fillId="0" borderId="19" xfId="109" applyNumberFormat="1" applyFont="1" applyFill="1" applyBorder="1" applyAlignment="1">
      <alignment horizontal="right" vertical="center"/>
    </xf>
    <xf numFmtId="176" fontId="5" fillId="0" borderId="29" xfId="109" applyFont="1" applyFill="1" applyBorder="1" applyAlignment="1">
      <alignment horizontal="right" vertical="center"/>
    </xf>
    <xf numFmtId="0" fontId="4" fillId="0" borderId="66" xfId="0" applyFont="1" applyFill="1" applyBorder="1" applyAlignment="1">
      <alignment horizontal="center" vertical="center" wrapText="1"/>
    </xf>
    <xf numFmtId="0" fontId="4" fillId="0" borderId="0" xfId="0" applyFont="1" applyFill="1" applyBorder="1" applyAlignment="1">
      <alignment horizontal="right" vertical="center" wrapText="1"/>
    </xf>
    <xf numFmtId="176" fontId="5" fillId="0" borderId="0" xfId="109" applyFont="1" applyFill="1" applyAlignment="1">
      <alignment horizontal="right" vertical="center"/>
    </xf>
    <xf numFmtId="0" fontId="4" fillId="0" borderId="49"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distributed" vertical="center" wrapText="1" indent="1"/>
    </xf>
    <xf numFmtId="38" fontId="5" fillId="0" borderId="0" xfId="82" applyFont="1" applyFill="1" applyBorder="1" applyAlignment="1">
      <alignment vertical="center"/>
    </xf>
    <xf numFmtId="0" fontId="4" fillId="0" borderId="19" xfId="0" applyFont="1" applyFill="1" applyBorder="1" applyAlignment="1">
      <alignment horizontal="distributed" vertical="center" wrapText="1" indent="1"/>
    </xf>
    <xf numFmtId="176" fontId="5" fillId="0" borderId="0" xfId="109" applyFont="1" applyFill="1" applyBorder="1" applyAlignment="1">
      <alignment horizontal="center" vertical="center"/>
    </xf>
    <xf numFmtId="176" fontId="5" fillId="0" borderId="0" xfId="109" applyNumberFormat="1"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 fillId="0" borderId="67" xfId="0" applyFont="1" applyFill="1" applyBorder="1" applyAlignment="1">
      <alignment horizontal="center" vertical="center" wrapText="1"/>
    </xf>
    <xf numFmtId="176" fontId="5" fillId="0" borderId="31" xfId="109" applyNumberFormat="1" applyFont="1" applyFill="1" applyBorder="1" applyAlignment="1">
      <alignment horizontal="center" vertical="center"/>
    </xf>
    <xf numFmtId="176" fontId="5" fillId="0" borderId="34" xfId="109"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3" xfId="0" applyFont="1" applyFill="1" applyBorder="1" applyAlignment="1">
      <alignment vertical="center"/>
    </xf>
    <xf numFmtId="0" fontId="4" fillId="0" borderId="58" xfId="0" applyFont="1" applyFill="1" applyBorder="1" applyAlignment="1">
      <alignment horizontal="right" vertical="center"/>
    </xf>
    <xf numFmtId="0" fontId="4" fillId="0" borderId="68" xfId="0" applyFont="1" applyFill="1" applyBorder="1" applyAlignment="1">
      <alignment vertical="center"/>
    </xf>
    <xf numFmtId="182" fontId="5" fillId="0" borderId="47" xfId="109" applyNumberFormat="1" applyFont="1" applyFill="1" applyBorder="1" applyAlignment="1">
      <alignment vertical="center"/>
    </xf>
    <xf numFmtId="182" fontId="5" fillId="0" borderId="48" xfId="109" applyNumberFormat="1" applyFont="1" applyFill="1" applyBorder="1" applyAlignment="1">
      <alignment vertical="center"/>
    </xf>
    <xf numFmtId="0" fontId="5" fillId="0" borderId="58" xfId="0" applyFont="1" applyFill="1" applyBorder="1" applyAlignment="1">
      <alignment vertical="center"/>
    </xf>
    <xf numFmtId="0" fontId="5" fillId="0" borderId="68" xfId="0" applyFont="1" applyFill="1" applyBorder="1" applyAlignment="1">
      <alignment vertical="center"/>
    </xf>
    <xf numFmtId="0" fontId="4" fillId="0" borderId="57" xfId="0" applyFont="1" applyFill="1" applyBorder="1" applyAlignment="1">
      <alignment horizontal="center" vertical="center"/>
    </xf>
    <xf numFmtId="176" fontId="4" fillId="0" borderId="50" xfId="109" applyNumberFormat="1" applyFont="1" applyFill="1" applyBorder="1" applyAlignment="1">
      <alignment horizontal="center" vertical="center"/>
    </xf>
    <xf numFmtId="176" fontId="17" fillId="0" borderId="0" xfId="109" applyNumberFormat="1" applyFont="1" applyFill="1" applyBorder="1" applyAlignment="1">
      <alignment horizontal="right" vertical="center"/>
    </xf>
    <xf numFmtId="176" fontId="4" fillId="0" borderId="47" xfId="109" applyNumberFormat="1" applyFont="1" applyFill="1" applyBorder="1" applyAlignment="1">
      <alignment horizontal="center" vertical="center"/>
    </xf>
    <xf numFmtId="176" fontId="4" fillId="0" borderId="48" xfId="109" applyNumberFormat="1" applyFont="1" applyFill="1" applyBorder="1" applyAlignment="1">
      <alignment horizontal="center" vertical="center"/>
    </xf>
    <xf numFmtId="176" fontId="5" fillId="0" borderId="19" xfId="109" applyNumberFormat="1" applyFont="1" applyFill="1" applyBorder="1" applyAlignment="1">
      <alignment horizontal="right" vertical="center"/>
    </xf>
    <xf numFmtId="0" fontId="4" fillId="0" borderId="69" xfId="0" applyFont="1" applyFill="1" applyBorder="1" applyAlignment="1">
      <alignment horizontal="center" vertical="center" wrapText="1"/>
    </xf>
    <xf numFmtId="176" fontId="5" fillId="0" borderId="50" xfId="109" applyNumberFormat="1" applyFont="1" applyFill="1" applyBorder="1" applyAlignment="1">
      <alignment horizontal="right" vertical="center"/>
    </xf>
    <xf numFmtId="176" fontId="5" fillId="0" borderId="52" xfId="109" applyNumberFormat="1" applyFont="1" applyFill="1" applyBorder="1" applyAlignment="1">
      <alignment horizontal="right" vertical="center"/>
    </xf>
    <xf numFmtId="176" fontId="5" fillId="0" borderId="51" xfId="109" applyNumberFormat="1" applyFont="1" applyFill="1" applyBorder="1" applyAlignment="1">
      <alignment horizontal="right" vertical="center"/>
    </xf>
    <xf numFmtId="38" fontId="5" fillId="0" borderId="28" xfId="82" applyFont="1" applyFill="1" applyBorder="1" applyAlignment="1">
      <alignment horizontal="right" vertical="center"/>
    </xf>
    <xf numFmtId="38" fontId="5" fillId="0" borderId="33" xfId="82" applyFont="1" applyFill="1" applyBorder="1" applyAlignment="1">
      <alignment horizontal="right" vertical="center"/>
    </xf>
    <xf numFmtId="49" fontId="5" fillId="0" borderId="28" xfId="109" applyNumberFormat="1" applyFont="1" applyFill="1" applyBorder="1" applyAlignment="1">
      <alignment horizontal="right" vertical="center"/>
    </xf>
    <xf numFmtId="49" fontId="5" fillId="0" borderId="30" xfId="109" applyNumberFormat="1" applyFont="1" applyFill="1" applyBorder="1" applyAlignment="1">
      <alignment horizontal="right" vertical="center"/>
    </xf>
    <xf numFmtId="49" fontId="5" fillId="0" borderId="33" xfId="109" applyNumberFormat="1" applyFont="1" applyFill="1" applyBorder="1" applyAlignment="1">
      <alignment horizontal="right" vertical="center"/>
    </xf>
    <xf numFmtId="49" fontId="5" fillId="0" borderId="35" xfId="109" applyNumberFormat="1" applyFont="1" applyFill="1" applyBorder="1" applyAlignment="1">
      <alignment horizontal="right" vertical="center"/>
    </xf>
    <xf numFmtId="0" fontId="4" fillId="0" borderId="70" xfId="0" applyFont="1" applyFill="1" applyBorder="1" applyAlignment="1">
      <alignment horizontal="center" vertical="center" wrapText="1"/>
    </xf>
    <xf numFmtId="176" fontId="5" fillId="0" borderId="36" xfId="109" applyFont="1" applyFill="1" applyBorder="1" applyAlignment="1">
      <alignment horizontal="right" vertical="center"/>
    </xf>
    <xf numFmtId="176" fontId="5" fillId="0" borderId="66" xfId="109" applyNumberFormat="1" applyFont="1" applyFill="1" applyBorder="1" applyAlignment="1">
      <alignment horizontal="right" vertical="center"/>
    </xf>
    <xf numFmtId="176" fontId="5" fillId="0" borderId="63" xfId="109" applyNumberFormat="1" applyFont="1" applyFill="1" applyBorder="1" applyAlignment="1">
      <alignment horizontal="right" vertical="center"/>
    </xf>
    <xf numFmtId="176" fontId="5" fillId="0" borderId="60" xfId="109" applyNumberFormat="1" applyFont="1" applyFill="1" applyBorder="1" applyAlignment="1">
      <alignment horizontal="right" vertical="center"/>
    </xf>
    <xf numFmtId="176" fontId="5" fillId="0" borderId="71" xfId="109" applyNumberFormat="1" applyFont="1" applyFill="1" applyBorder="1" applyAlignment="1">
      <alignment horizontal="right" vertical="center"/>
    </xf>
    <xf numFmtId="176" fontId="5" fillId="0" borderId="45" xfId="109" applyNumberFormat="1" applyFont="1" applyFill="1" applyBorder="1" applyAlignment="1">
      <alignment horizontal="right" vertical="center"/>
    </xf>
    <xf numFmtId="176" fontId="5" fillId="0" borderId="43" xfId="109" applyNumberFormat="1" applyFont="1" applyFill="1" applyBorder="1" applyAlignment="1">
      <alignment horizontal="right" vertical="center"/>
    </xf>
    <xf numFmtId="0" fontId="5" fillId="0" borderId="0" xfId="0" applyFont="1" applyFill="1" applyAlignment="1">
      <alignment vertical="center"/>
    </xf>
    <xf numFmtId="0" fontId="5" fillId="0" borderId="52" xfId="0" applyFont="1" applyFill="1" applyBorder="1" applyAlignment="1">
      <alignment vertical="center" textRotation="255" wrapText="1"/>
    </xf>
    <xf numFmtId="0" fontId="5" fillId="0" borderId="51" xfId="0" applyFont="1" applyFill="1" applyBorder="1" applyAlignment="1">
      <alignment vertical="center" textRotation="255" wrapText="1"/>
    </xf>
    <xf numFmtId="0" fontId="5" fillId="0" borderId="0" xfId="0" applyFont="1" applyFill="1" applyAlignment="1">
      <alignment vertical="center" textRotation="255"/>
    </xf>
    <xf numFmtId="0" fontId="5" fillId="0" borderId="52" xfId="0" applyFont="1" applyFill="1" applyBorder="1" applyAlignment="1">
      <alignment vertical="center"/>
    </xf>
    <xf numFmtId="176" fontId="5" fillId="0" borderId="52" xfId="82" applyNumberFormat="1" applyFont="1" applyFill="1" applyBorder="1" applyAlignment="1">
      <alignment vertical="center"/>
    </xf>
    <xf numFmtId="176" fontId="5" fillId="0" borderId="52" xfId="82" applyNumberFormat="1" applyFont="1" applyFill="1" applyBorder="1" applyAlignment="1">
      <alignment horizontal="right" vertical="center"/>
    </xf>
    <xf numFmtId="176" fontId="5" fillId="0" borderId="51" xfId="82" applyNumberFormat="1" applyFont="1" applyFill="1" applyBorder="1" applyAlignment="1">
      <alignment vertical="center"/>
    </xf>
    <xf numFmtId="0" fontId="5" fillId="0" borderId="28" xfId="0" applyFont="1" applyFill="1" applyBorder="1" applyAlignment="1">
      <alignment vertical="center"/>
    </xf>
    <xf numFmtId="176" fontId="5" fillId="0" borderId="28" xfId="82" applyNumberFormat="1" applyFont="1" applyFill="1" applyBorder="1" applyAlignment="1">
      <alignment vertical="center"/>
    </xf>
    <xf numFmtId="176" fontId="5" fillId="0" borderId="30" xfId="82" applyNumberFormat="1" applyFont="1" applyFill="1" applyBorder="1" applyAlignment="1">
      <alignment vertical="center"/>
    </xf>
    <xf numFmtId="0" fontId="5" fillId="0" borderId="33" xfId="0" applyFont="1" applyFill="1" applyBorder="1" applyAlignment="1">
      <alignment vertical="center"/>
    </xf>
    <xf numFmtId="176" fontId="5" fillId="0" borderId="33" xfId="82" applyNumberFormat="1" applyFont="1" applyFill="1" applyBorder="1" applyAlignment="1">
      <alignment vertical="center"/>
    </xf>
    <xf numFmtId="176" fontId="5" fillId="0" borderId="35" xfId="82" applyNumberFormat="1" applyFont="1" applyFill="1" applyBorder="1" applyAlignment="1">
      <alignment vertical="center"/>
    </xf>
    <xf numFmtId="176" fontId="5" fillId="0" borderId="0" xfId="0" applyNumberFormat="1" applyFont="1" applyFill="1" applyAlignment="1">
      <alignment vertical="center"/>
    </xf>
    <xf numFmtId="0" fontId="18" fillId="0" borderId="0" xfId="0" applyFont="1" applyFill="1" applyAlignment="1">
      <alignment vertical="center"/>
    </xf>
    <xf numFmtId="0" fontId="4" fillId="0" borderId="0" xfId="0" applyFont="1" applyFill="1" applyAlignment="1">
      <alignment horizontal="right" vertical="center" wrapText="1"/>
    </xf>
    <xf numFmtId="176" fontId="5" fillId="0" borderId="0" xfId="109" applyFont="1" applyFill="1" applyBorder="1" applyAlignment="1">
      <alignment horizontal="right" vertical="center" wrapText="1"/>
    </xf>
    <xf numFmtId="0" fontId="4" fillId="0" borderId="72" xfId="0"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4" fillId="0" borderId="39"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0" fillId="0" borderId="0" xfId="0" applyFont="1" applyFill="1" applyBorder="1" applyAlignment="1">
      <alignment horizontal="center" vertical="center" wrapText="1"/>
    </xf>
    <xf numFmtId="181" fontId="4" fillId="0" borderId="58" xfId="103" applyFont="1" applyFill="1" applyBorder="1" applyAlignment="1">
      <alignment vertical="center" wrapText="1"/>
      <protection/>
    </xf>
    <xf numFmtId="182" fontId="5" fillId="0" borderId="30" xfId="0" applyNumberFormat="1" applyFont="1" applyFill="1" applyBorder="1" applyAlignment="1">
      <alignment vertical="center" wrapText="1"/>
    </xf>
    <xf numFmtId="182" fontId="5" fillId="0" borderId="35" xfId="0" applyNumberFormat="1" applyFont="1" applyFill="1" applyBorder="1" applyAlignment="1">
      <alignment vertical="center" wrapText="1"/>
    </xf>
    <xf numFmtId="176" fontId="5" fillId="0" borderId="0" xfId="109" applyNumberFormat="1" applyFont="1" applyFill="1" applyBorder="1" applyAlignment="1">
      <alignment horizontal="right" vertical="center" wrapText="1"/>
    </xf>
    <xf numFmtId="0" fontId="4" fillId="0" borderId="55" xfId="0" applyFont="1" applyFill="1" applyBorder="1" applyAlignment="1">
      <alignment vertical="center" wrapText="1"/>
    </xf>
    <xf numFmtId="0" fontId="4" fillId="0" borderId="74" xfId="0" applyFont="1" applyFill="1" applyBorder="1" applyAlignment="1">
      <alignment vertical="center" wrapText="1"/>
    </xf>
    <xf numFmtId="181" fontId="4" fillId="0" borderId="0" xfId="103" applyFont="1" applyFill="1" applyAlignment="1">
      <alignment vertical="center"/>
      <protection/>
    </xf>
    <xf numFmtId="181" fontId="4" fillId="0" borderId="0" xfId="103" applyFont="1" applyFill="1" applyBorder="1" applyAlignment="1">
      <alignment horizontal="center" vertical="center" wrapText="1"/>
      <protection/>
    </xf>
    <xf numFmtId="181" fontId="4" fillId="0" borderId="0" xfId="103" applyFont="1" applyFill="1" applyBorder="1" applyAlignment="1">
      <alignment vertical="center" wrapText="1"/>
      <protection/>
    </xf>
    <xf numFmtId="181" fontId="4" fillId="0" borderId="0" xfId="103" applyFont="1" applyFill="1" applyAlignment="1">
      <alignment horizontal="right" vertical="center"/>
      <protection/>
    </xf>
    <xf numFmtId="181" fontId="4" fillId="0" borderId="75" xfId="103" applyFont="1" applyFill="1" applyBorder="1" applyAlignment="1">
      <alignment horizontal="center" vertical="center" wrapText="1"/>
      <protection/>
    </xf>
    <xf numFmtId="181" fontId="4" fillId="0" borderId="54" xfId="103" applyFont="1" applyFill="1" applyBorder="1" applyAlignment="1">
      <alignment horizontal="center" vertical="center" wrapText="1"/>
      <protection/>
    </xf>
    <xf numFmtId="181" fontId="4" fillId="0" borderId="55" xfId="103" applyFont="1" applyFill="1" applyBorder="1" applyAlignment="1">
      <alignment vertical="center" wrapText="1"/>
      <protection/>
    </xf>
    <xf numFmtId="181" fontId="4" fillId="0" borderId="74" xfId="103" applyFont="1" applyFill="1" applyBorder="1" applyAlignment="1">
      <alignment vertical="center" wrapText="1"/>
      <protection/>
    </xf>
    <xf numFmtId="181" fontId="4" fillId="0" borderId="74" xfId="103" applyFont="1" applyFill="1" applyBorder="1" applyAlignment="1">
      <alignment horizontal="center" vertical="center" wrapText="1"/>
      <protection/>
    </xf>
    <xf numFmtId="0" fontId="4" fillId="0" borderId="34" xfId="103"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176" fontId="5" fillId="0" borderId="76" xfId="109" applyNumberFormat="1" applyFont="1" applyFill="1" applyBorder="1" applyAlignment="1">
      <alignment vertical="center"/>
    </xf>
    <xf numFmtId="176" fontId="5" fillId="0" borderId="63" xfId="109" applyNumberFormat="1" applyFont="1" applyFill="1" applyBorder="1" applyAlignment="1">
      <alignment vertical="center"/>
    </xf>
    <xf numFmtId="176" fontId="5" fillId="0" borderId="60" xfId="109" applyNumberFormat="1" applyFont="1" applyFill="1" applyBorder="1" applyAlignment="1">
      <alignment vertical="center"/>
    </xf>
    <xf numFmtId="183" fontId="5" fillId="0" borderId="77" xfId="69" applyNumberFormat="1" applyFont="1" applyFill="1" applyBorder="1" applyAlignment="1">
      <alignment vertical="center"/>
    </xf>
    <xf numFmtId="183" fontId="5" fillId="0" borderId="45" xfId="69" applyNumberFormat="1" applyFont="1" applyFill="1" applyBorder="1" applyAlignment="1">
      <alignment vertical="center"/>
    </xf>
    <xf numFmtId="183" fontId="5" fillId="0" borderId="43" xfId="69" applyNumberFormat="1" applyFont="1" applyFill="1" applyBorder="1" applyAlignment="1">
      <alignment vertical="center"/>
    </xf>
    <xf numFmtId="176" fontId="5" fillId="0" borderId="29" xfId="109" applyNumberFormat="1" applyFont="1" applyFill="1" applyBorder="1" applyAlignment="1">
      <alignment vertical="center"/>
    </xf>
    <xf numFmtId="183" fontId="5" fillId="0" borderId="36" xfId="69" applyNumberFormat="1" applyFont="1" applyFill="1" applyBorder="1" applyAlignment="1">
      <alignment vertical="center"/>
    </xf>
    <xf numFmtId="183" fontId="5" fillId="0" borderId="33" xfId="69" applyNumberFormat="1" applyFont="1" applyFill="1" applyBorder="1" applyAlignment="1">
      <alignment vertical="center"/>
    </xf>
    <xf numFmtId="183" fontId="5" fillId="0" borderId="35" xfId="69" applyNumberFormat="1" applyFont="1" applyFill="1" applyBorder="1" applyAlignment="1">
      <alignment vertical="center"/>
    </xf>
    <xf numFmtId="183" fontId="5" fillId="0" borderId="35" xfId="70" applyNumberFormat="1" applyFont="1" applyFill="1" applyBorder="1" applyAlignment="1">
      <alignment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176" fontId="5" fillId="0" borderId="80" xfId="109" applyNumberFormat="1" applyFont="1" applyFill="1" applyBorder="1" applyAlignment="1">
      <alignment vertical="center"/>
    </xf>
    <xf numFmtId="176" fontId="5" fillId="0" borderId="54" xfId="109" applyNumberFormat="1" applyFont="1" applyFill="1" applyBorder="1" applyAlignment="1">
      <alignment vertical="center"/>
    </xf>
    <xf numFmtId="184" fontId="5" fillId="0" borderId="81" xfId="109" applyNumberFormat="1" applyFont="1" applyFill="1" applyBorder="1" applyAlignment="1">
      <alignment horizontal="center" vertical="center"/>
    </xf>
    <xf numFmtId="10" fontId="5" fillId="0" borderId="75" xfId="69" applyNumberFormat="1" applyFont="1" applyFill="1" applyBorder="1" applyAlignment="1">
      <alignment vertical="center"/>
    </xf>
    <xf numFmtId="176" fontId="5" fillId="0" borderId="82" xfId="109" applyNumberFormat="1" applyFont="1" applyFill="1" applyBorder="1" applyAlignment="1">
      <alignment vertical="center"/>
    </xf>
    <xf numFmtId="176" fontId="5" fillId="0" borderId="54" xfId="109" applyNumberFormat="1" applyFont="1" applyFill="1" applyBorder="1" applyAlignment="1">
      <alignment horizontal="right" vertical="center"/>
    </xf>
    <xf numFmtId="176" fontId="5" fillId="0" borderId="77" xfId="109" applyNumberFormat="1" applyFont="1" applyFill="1" applyBorder="1" applyAlignment="1">
      <alignment vertical="center"/>
    </xf>
    <xf numFmtId="176" fontId="5" fillId="0" borderId="43" xfId="109" applyNumberFormat="1" applyFont="1" applyFill="1" applyBorder="1" applyAlignment="1">
      <alignment vertical="center"/>
    </xf>
    <xf numFmtId="176" fontId="5" fillId="0" borderId="83" xfId="109" applyNumberFormat="1" applyFont="1" applyFill="1" applyBorder="1" applyAlignment="1">
      <alignment vertical="center"/>
    </xf>
    <xf numFmtId="176" fontId="5" fillId="0" borderId="84" xfId="109" applyNumberFormat="1" applyFont="1" applyFill="1" applyBorder="1" applyAlignment="1">
      <alignment vertical="center"/>
    </xf>
    <xf numFmtId="176" fontId="5" fillId="0" borderId="75" xfId="109" applyNumberFormat="1" applyFont="1" applyFill="1" applyBorder="1" applyAlignment="1">
      <alignment vertical="center"/>
    </xf>
    <xf numFmtId="0" fontId="4" fillId="0" borderId="85" xfId="0" applyFont="1" applyFill="1" applyBorder="1" applyAlignment="1">
      <alignment horizontal="center" vertical="center" wrapText="1"/>
    </xf>
    <xf numFmtId="184" fontId="5" fillId="0" borderId="86" xfId="109" applyNumberFormat="1" applyFont="1" applyFill="1" applyBorder="1" applyAlignment="1">
      <alignment horizontal="center" vertical="center"/>
    </xf>
    <xf numFmtId="10" fontId="5" fillId="0" borderId="45" xfId="69" applyNumberFormat="1" applyFont="1" applyFill="1" applyBorder="1" applyAlignment="1">
      <alignment vertical="center"/>
    </xf>
    <xf numFmtId="176" fontId="5" fillId="0" borderId="87" xfId="109" applyNumberFormat="1" applyFont="1" applyFill="1" applyBorder="1" applyAlignment="1">
      <alignment vertical="center"/>
    </xf>
    <xf numFmtId="176" fontId="5" fillId="0" borderId="84" xfId="109" applyNumberFormat="1" applyFont="1" applyFill="1" applyBorder="1" applyAlignment="1">
      <alignment horizontal="right" vertical="center"/>
    </xf>
    <xf numFmtId="0" fontId="4" fillId="0" borderId="88" xfId="0" applyFont="1" applyFill="1" applyBorder="1" applyAlignment="1">
      <alignment horizontal="center" vertical="center" wrapText="1"/>
    </xf>
    <xf numFmtId="176" fontId="5" fillId="0" borderId="25" xfId="109" applyNumberFormat="1" applyFont="1" applyFill="1" applyBorder="1" applyAlignment="1">
      <alignment vertical="center"/>
    </xf>
    <xf numFmtId="176" fontId="5" fillId="0" borderId="89" xfId="109" applyNumberFormat="1" applyFont="1" applyFill="1" applyBorder="1" applyAlignment="1">
      <alignment vertical="center"/>
    </xf>
    <xf numFmtId="176" fontId="5" fillId="0" borderId="90" xfId="109" applyNumberFormat="1" applyFont="1" applyFill="1" applyBorder="1" applyAlignment="1">
      <alignment vertical="center"/>
    </xf>
    <xf numFmtId="10" fontId="5" fillId="0" borderId="22" xfId="70" applyNumberFormat="1" applyFont="1" applyFill="1" applyBorder="1" applyAlignment="1">
      <alignment vertical="center"/>
    </xf>
    <xf numFmtId="176" fontId="5" fillId="0" borderId="22" xfId="109" applyNumberFormat="1" applyFont="1" applyFill="1" applyBorder="1" applyAlignment="1">
      <alignment vertical="center"/>
    </xf>
    <xf numFmtId="176" fontId="5" fillId="0" borderId="24" xfId="109" applyNumberFormat="1" applyFont="1" applyFill="1" applyBorder="1" applyAlignment="1">
      <alignment vertical="center"/>
    </xf>
    <xf numFmtId="176" fontId="17" fillId="0" borderId="75" xfId="82" applyNumberFormat="1" applyFont="1" applyFill="1" applyBorder="1" applyAlignment="1">
      <alignment vertical="center"/>
    </xf>
    <xf numFmtId="176" fontId="17" fillId="0" borderId="54" xfId="82" applyNumberFormat="1" applyFont="1" applyFill="1" applyBorder="1" applyAlignment="1">
      <alignment vertical="center"/>
    </xf>
    <xf numFmtId="176" fontId="5" fillId="0" borderId="75" xfId="109" applyNumberFormat="1" applyFont="1" applyFill="1" applyBorder="1" applyAlignment="1">
      <alignment horizontal="right" vertical="center"/>
    </xf>
    <xf numFmtId="0" fontId="4" fillId="0" borderId="69" xfId="0" applyFont="1" applyFill="1" applyBorder="1" applyAlignment="1">
      <alignment horizontal="left" vertical="center" wrapText="1"/>
    </xf>
    <xf numFmtId="0" fontId="4" fillId="0" borderId="91" xfId="0" applyFont="1" applyFill="1" applyBorder="1" applyAlignment="1">
      <alignment horizontal="center" vertical="center" wrapText="1"/>
    </xf>
    <xf numFmtId="176" fontId="5" fillId="0" borderId="68" xfId="109" applyNumberFormat="1" applyFont="1" applyFill="1" applyBorder="1">
      <alignment vertical="center"/>
    </xf>
    <xf numFmtId="176" fontId="5" fillId="0" borderId="58" xfId="109" applyNumberFormat="1" applyFont="1" applyFill="1" applyBorder="1">
      <alignment vertical="center"/>
    </xf>
    <xf numFmtId="176" fontId="5" fillId="0" borderId="92" xfId="109" applyNumberFormat="1" applyFont="1" applyFill="1" applyBorder="1">
      <alignment vertical="center"/>
    </xf>
    <xf numFmtId="176" fontId="5" fillId="0" borderId="93" xfId="109" applyNumberFormat="1" applyFont="1" applyFill="1" applyBorder="1">
      <alignment vertical="center"/>
    </xf>
    <xf numFmtId="176" fontId="5" fillId="0" borderId="94" xfId="109" applyNumberFormat="1" applyFont="1" applyFill="1" applyBorder="1">
      <alignment vertical="center"/>
    </xf>
    <xf numFmtId="176" fontId="5" fillId="0" borderId="56" xfId="109" applyNumberFormat="1" applyFont="1" applyFill="1" applyBorder="1">
      <alignment vertical="center"/>
    </xf>
    <xf numFmtId="176" fontId="5" fillId="0" borderId="57" xfId="109" applyNumberFormat="1" applyFont="1" applyFill="1" applyBorder="1">
      <alignment vertical="center"/>
    </xf>
    <xf numFmtId="176" fontId="5" fillId="0" borderId="25" xfId="109" applyNumberFormat="1" applyFont="1" applyFill="1" applyBorder="1">
      <alignment vertical="center"/>
    </xf>
    <xf numFmtId="176" fontId="5" fillId="0" borderId="22" xfId="109" applyNumberFormat="1" applyFont="1" applyFill="1" applyBorder="1">
      <alignment vertical="center"/>
    </xf>
    <xf numFmtId="176" fontId="5" fillId="0" borderId="26" xfId="109" applyNumberFormat="1" applyFont="1" applyFill="1" applyBorder="1">
      <alignment vertical="center"/>
    </xf>
    <xf numFmtId="0" fontId="7" fillId="0" borderId="24" xfId="0" applyFont="1" applyFill="1" applyBorder="1" applyAlignment="1">
      <alignment horizontal="center" vertical="center" wrapText="1"/>
    </xf>
    <xf numFmtId="0" fontId="7" fillId="0" borderId="0" xfId="0" applyFont="1" applyFill="1" applyAlignment="1">
      <alignment vertical="center"/>
    </xf>
    <xf numFmtId="0" fontId="20" fillId="0" borderId="24" xfId="0" applyFont="1" applyFill="1" applyBorder="1" applyAlignment="1">
      <alignment horizontal="center" vertical="center" shrinkToFit="1"/>
    </xf>
    <xf numFmtId="176" fontId="17" fillId="0" borderId="0" xfId="109" applyFont="1" applyFill="1" applyBorder="1" applyAlignment="1">
      <alignment vertical="center"/>
    </xf>
    <xf numFmtId="176" fontId="17" fillId="0" borderId="0" xfId="109" applyFont="1" applyFill="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76" fontId="5" fillId="0" borderId="30" xfId="109" applyNumberFormat="1" applyFill="1" applyBorder="1" applyAlignment="1">
      <alignment horizontal="right" vertical="center"/>
    </xf>
    <xf numFmtId="176" fontId="5" fillId="0" borderId="35" xfId="109" applyNumberFormat="1" applyFill="1" applyBorder="1" applyAlignment="1">
      <alignment horizontal="right" vertical="center"/>
    </xf>
    <xf numFmtId="0" fontId="7" fillId="0" borderId="0" xfId="0" applyFont="1" applyFill="1" applyBorder="1" applyAlignment="1">
      <alignment vertical="center" wrapText="1"/>
    </xf>
    <xf numFmtId="0" fontId="7" fillId="0" borderId="39" xfId="0" applyFont="1" applyFill="1" applyBorder="1" applyAlignment="1">
      <alignment vertical="center" wrapText="1"/>
    </xf>
    <xf numFmtId="0" fontId="7" fillId="0" borderId="72" xfId="0" applyFont="1" applyFill="1" applyBorder="1" applyAlignment="1">
      <alignment horizontal="center" vertical="center" wrapText="1"/>
    </xf>
    <xf numFmtId="0" fontId="7" fillId="0" borderId="42" xfId="0" applyFont="1" applyFill="1" applyBorder="1" applyAlignment="1">
      <alignment horizontal="center" vertical="center" wrapText="1"/>
    </xf>
    <xf numFmtId="176" fontId="5" fillId="0" borderId="0" xfId="109" applyFill="1" applyBorder="1" applyAlignment="1">
      <alignment horizontal="right" vertical="center"/>
    </xf>
    <xf numFmtId="0" fontId="7" fillId="0" borderId="31" xfId="0" applyFont="1" applyFill="1" applyBorder="1" applyAlignment="1">
      <alignment horizontal="center" vertical="center" wrapText="1"/>
    </xf>
    <xf numFmtId="176" fontId="5" fillId="0" borderId="47" xfId="109" applyFill="1" applyBorder="1" applyAlignment="1">
      <alignment horizontal="right" vertical="center"/>
    </xf>
    <xf numFmtId="176" fontId="5" fillId="0" borderId="28" xfId="109" applyFill="1" applyBorder="1" applyAlignment="1">
      <alignment horizontal="right" vertical="center"/>
    </xf>
    <xf numFmtId="176" fontId="5" fillId="0" borderId="30" xfId="109" applyFill="1" applyBorder="1" applyAlignment="1">
      <alignment horizontal="right" vertical="center"/>
    </xf>
    <xf numFmtId="0" fontId="7" fillId="0" borderId="34" xfId="0" applyFont="1" applyFill="1" applyBorder="1" applyAlignment="1">
      <alignment horizontal="center" vertical="center" wrapText="1"/>
    </xf>
    <xf numFmtId="176" fontId="5" fillId="0" borderId="48" xfId="109" applyFill="1" applyBorder="1" applyAlignment="1">
      <alignment horizontal="right" vertical="center"/>
    </xf>
    <xf numFmtId="176" fontId="5" fillId="0" borderId="33" xfId="109" applyFill="1" applyBorder="1" applyAlignment="1">
      <alignment horizontal="right" vertical="center"/>
    </xf>
    <xf numFmtId="176" fontId="5" fillId="0" borderId="35" xfId="109" applyFill="1" applyBorder="1" applyAlignment="1">
      <alignment horizontal="right" vertical="center"/>
    </xf>
    <xf numFmtId="176" fontId="5" fillId="0" borderId="0" xfId="109" applyFill="1" applyBorder="1" applyAlignment="1">
      <alignment vertical="center"/>
    </xf>
    <xf numFmtId="0" fontId="7" fillId="0" borderId="0" xfId="0" applyFont="1" applyFill="1" applyBorder="1" applyAlignment="1">
      <alignment horizontal="center" vertical="center" wrapText="1"/>
    </xf>
    <xf numFmtId="176" fontId="5" fillId="0" borderId="52" xfId="109" applyFont="1" applyFill="1" applyBorder="1" applyAlignment="1">
      <alignment horizontal="right" vertical="center"/>
    </xf>
    <xf numFmtId="176" fontId="5" fillId="0" borderId="51" xfId="109" applyFont="1" applyFill="1" applyBorder="1" applyAlignment="1">
      <alignment horizontal="right" vertical="center"/>
    </xf>
    <xf numFmtId="176" fontId="5" fillId="0" borderId="50" xfId="109" applyFont="1" applyFill="1" applyBorder="1" applyAlignment="1">
      <alignment horizontal="right" vertical="center"/>
    </xf>
    <xf numFmtId="0" fontId="4" fillId="0" borderId="38" xfId="0" applyFont="1" applyFill="1" applyBorder="1" applyAlignment="1">
      <alignment horizontal="left" vertical="center" wrapText="1"/>
    </xf>
    <xf numFmtId="0" fontId="37" fillId="0" borderId="0" xfId="107" applyFont="1" applyAlignment="1">
      <alignment horizontal="right" vertical="center"/>
      <protection/>
    </xf>
    <xf numFmtId="0" fontId="37" fillId="0" borderId="0" xfId="107" applyFont="1">
      <alignment vertical="center"/>
      <protection/>
    </xf>
    <xf numFmtId="49" fontId="36" fillId="0" borderId="0" xfId="107" applyNumberFormat="1" applyAlignment="1">
      <alignment vertical="center"/>
      <protection/>
    </xf>
    <xf numFmtId="0" fontId="36" fillId="0" borderId="95" xfId="107" applyFont="1" applyBorder="1" applyAlignment="1">
      <alignment horizontal="distributed" vertical="center"/>
      <protection/>
    </xf>
    <xf numFmtId="0" fontId="36" fillId="0" borderId="96" xfId="107" applyBorder="1" applyAlignment="1">
      <alignment horizontal="distributed" vertical="center"/>
      <protection/>
    </xf>
    <xf numFmtId="0" fontId="36" fillId="0" borderId="97" xfId="107" applyBorder="1" applyAlignment="1">
      <alignment horizontal="distributed" vertical="center"/>
      <protection/>
    </xf>
    <xf numFmtId="0" fontId="37" fillId="0" borderId="98" xfId="107" applyFont="1" applyFill="1" applyBorder="1" applyAlignment="1">
      <alignment horizontal="distributed" vertical="center" wrapText="1"/>
      <protection/>
    </xf>
    <xf numFmtId="0" fontId="38" fillId="0" borderId="98" xfId="71" applyFill="1" applyBorder="1" applyAlignment="1" applyProtection="1">
      <alignment vertical="center" wrapText="1"/>
      <protection/>
    </xf>
    <xf numFmtId="49" fontId="36" fillId="0" borderId="98" xfId="107" applyNumberFormat="1" applyFont="1" applyFill="1" applyBorder="1" applyAlignment="1">
      <alignment vertical="center"/>
      <protection/>
    </xf>
    <xf numFmtId="0" fontId="37" fillId="0" borderId="99" xfId="107" applyFont="1" applyFill="1" applyBorder="1" applyAlignment="1">
      <alignment horizontal="distributed" vertical="center" wrapText="1"/>
      <protection/>
    </xf>
    <xf numFmtId="0" fontId="38" fillId="0" borderId="99" xfId="71" applyFill="1" applyBorder="1" applyAlignment="1" applyProtection="1">
      <alignment vertical="center" wrapText="1"/>
      <protection/>
    </xf>
    <xf numFmtId="49" fontId="36" fillId="0" borderId="99" xfId="107" applyNumberFormat="1" applyFont="1" applyFill="1" applyBorder="1" applyAlignment="1">
      <alignment vertical="center"/>
      <protection/>
    </xf>
    <xf numFmtId="0" fontId="36" fillId="0" borderId="99" xfId="107" applyFont="1" applyFill="1" applyBorder="1" applyAlignment="1">
      <alignment vertical="center" wrapText="1"/>
      <protection/>
    </xf>
    <xf numFmtId="0" fontId="36" fillId="0" borderId="99" xfId="107" applyFont="1" applyFill="1" applyBorder="1" applyAlignment="1">
      <alignment vertical="center" shrinkToFit="1"/>
      <protection/>
    </xf>
    <xf numFmtId="0" fontId="37" fillId="0" borderId="100" xfId="107" applyFont="1" applyFill="1" applyBorder="1" applyAlignment="1">
      <alignment horizontal="distributed" vertical="center" wrapText="1"/>
      <protection/>
    </xf>
    <xf numFmtId="0" fontId="36" fillId="0" borderId="100" xfId="107" applyFont="1" applyFill="1" applyBorder="1" applyAlignment="1">
      <alignment vertical="center" wrapText="1"/>
      <protection/>
    </xf>
    <xf numFmtId="49" fontId="36" fillId="0" borderId="100" xfId="107" applyNumberFormat="1" applyFont="1" applyFill="1" applyBorder="1" applyAlignment="1">
      <alignment vertical="center"/>
      <protection/>
    </xf>
    <xf numFmtId="0" fontId="4" fillId="0" borderId="94"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101" xfId="0" applyFont="1" applyFill="1" applyBorder="1" applyAlignment="1">
      <alignment horizontal="center" vertical="center" wrapText="1"/>
    </xf>
    <xf numFmtId="176" fontId="5" fillId="0" borderId="27" xfId="109" applyFont="1" applyFill="1" applyBorder="1" applyAlignment="1">
      <alignment horizontal="right" vertical="center"/>
    </xf>
    <xf numFmtId="176" fontId="5" fillId="0" borderId="21" xfId="109" applyFont="1" applyFill="1" applyBorder="1" applyAlignment="1">
      <alignment horizontal="right" vertical="center"/>
    </xf>
    <xf numFmtId="0" fontId="4" fillId="0" borderId="6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9" xfId="0" applyFont="1" applyFill="1" applyBorder="1" applyAlignment="1">
      <alignment horizontal="center" vertical="center"/>
    </xf>
    <xf numFmtId="178" fontId="5" fillId="0" borderId="52" xfId="109" applyNumberFormat="1" applyFont="1" applyFill="1" applyBorder="1" applyAlignment="1">
      <alignment horizontal="right" vertical="center"/>
    </xf>
    <xf numFmtId="178" fontId="5" fillId="0" borderId="51" xfId="109" applyNumberFormat="1" applyFont="1" applyFill="1" applyBorder="1" applyAlignment="1">
      <alignment horizontal="right" vertical="center"/>
    </xf>
    <xf numFmtId="0" fontId="4" fillId="0" borderId="19" xfId="104" applyFont="1" applyFill="1" applyBorder="1" applyAlignment="1">
      <alignment horizontal="left" vertical="center"/>
      <protection/>
    </xf>
    <xf numFmtId="0" fontId="0" fillId="0" borderId="19" xfId="104" applyFont="1" applyFill="1" applyBorder="1" applyAlignment="1">
      <alignment vertical="center"/>
      <protection/>
    </xf>
    <xf numFmtId="0" fontId="4" fillId="0" borderId="19" xfId="104" applyFont="1" applyFill="1" applyBorder="1" applyAlignment="1">
      <alignment horizontal="center" vertical="center"/>
      <protection/>
    </xf>
    <xf numFmtId="0" fontId="5" fillId="0" borderId="19" xfId="104" applyFont="1" applyFill="1" applyBorder="1" applyAlignment="1">
      <alignment vertical="center"/>
      <protection/>
    </xf>
    <xf numFmtId="0" fontId="5" fillId="0" borderId="0" xfId="104" applyFont="1" applyFill="1" applyBorder="1" applyAlignment="1">
      <alignment vertical="center"/>
      <protection/>
    </xf>
    <xf numFmtId="0" fontId="5" fillId="0" borderId="55" xfId="104" applyFont="1" applyFill="1" applyBorder="1" applyAlignment="1">
      <alignment horizontal="center" vertical="center"/>
      <protection/>
    </xf>
    <xf numFmtId="0" fontId="5" fillId="0" borderId="74" xfId="104" applyFont="1" applyFill="1" applyBorder="1" applyAlignment="1">
      <alignment horizontal="center" vertical="center"/>
      <protection/>
    </xf>
    <xf numFmtId="0" fontId="4" fillId="0" borderId="22" xfId="104" applyFont="1" applyFill="1" applyBorder="1" applyAlignment="1">
      <alignment horizontal="center" vertical="center" wrapText="1"/>
      <protection/>
    </xf>
    <xf numFmtId="0" fontId="7" fillId="0" borderId="22" xfId="104" applyFont="1" applyFill="1" applyBorder="1" applyAlignment="1">
      <alignment horizontal="center" vertical="center" wrapText="1"/>
      <protection/>
    </xf>
    <xf numFmtId="0" fontId="4" fillId="0" borderId="24" xfId="104" applyFont="1" applyFill="1" applyBorder="1" applyAlignment="1">
      <alignment horizontal="center" vertical="center" wrapText="1"/>
      <protection/>
    </xf>
    <xf numFmtId="0" fontId="4" fillId="0" borderId="31" xfId="104" applyFont="1" applyFill="1" applyBorder="1" applyAlignment="1">
      <alignment horizontal="center" vertical="center" wrapText="1"/>
      <protection/>
    </xf>
    <xf numFmtId="0" fontId="4" fillId="0" borderId="34" xfId="104" applyFont="1" applyFill="1" applyBorder="1" applyAlignment="1">
      <alignment horizontal="center" vertical="center" wrapText="1"/>
      <protection/>
    </xf>
    <xf numFmtId="176" fontId="0" fillId="0" borderId="33" xfId="109" applyFont="1" applyFill="1" applyBorder="1" applyAlignment="1">
      <alignment horizontal="right" vertical="center"/>
    </xf>
    <xf numFmtId="0" fontId="4" fillId="0" borderId="0" xfId="104" applyFont="1" applyFill="1" applyAlignment="1">
      <alignment vertical="center"/>
      <protection/>
    </xf>
    <xf numFmtId="0" fontId="13" fillId="0" borderId="0" xfId="104" applyFont="1" applyFill="1" applyAlignment="1">
      <alignment vertical="center" wrapText="1"/>
      <protection/>
    </xf>
    <xf numFmtId="0" fontId="13" fillId="0" borderId="0" xfId="104" applyFont="1" applyFill="1" applyAlignment="1">
      <alignment horizontal="right" vertical="center" wrapText="1"/>
      <protection/>
    </xf>
    <xf numFmtId="0" fontId="5" fillId="0" borderId="0" xfId="104" applyFont="1" applyFill="1" applyBorder="1" applyAlignment="1">
      <alignment horizontal="right" vertical="center"/>
      <protection/>
    </xf>
    <xf numFmtId="0" fontId="4" fillId="0" borderId="25" xfId="104" applyFont="1" applyFill="1" applyBorder="1" applyAlignment="1">
      <alignment horizontal="center" vertical="center" wrapText="1"/>
      <protection/>
    </xf>
    <xf numFmtId="0" fontId="0" fillId="0" borderId="0" xfId="104" applyFont="1" applyFill="1" applyAlignment="1">
      <alignment vertical="center"/>
      <protection/>
    </xf>
    <xf numFmtId="0" fontId="4" fillId="0" borderId="0" xfId="104" applyFont="1" applyFill="1" applyBorder="1" applyAlignment="1">
      <alignment horizontal="center" vertical="center"/>
      <protection/>
    </xf>
    <xf numFmtId="0" fontId="4" fillId="0" borderId="0" xfId="104" applyFont="1" applyFill="1" applyBorder="1" applyAlignment="1">
      <alignment horizontal="right" vertical="center"/>
      <protection/>
    </xf>
    <xf numFmtId="0" fontId="4" fillId="0" borderId="0" xfId="104" applyFont="1" applyFill="1" applyAlignment="1">
      <alignment horizontal="right" vertical="center"/>
      <protection/>
    </xf>
    <xf numFmtId="0" fontId="4" fillId="0" borderId="58" xfId="104" applyFont="1" applyFill="1" applyBorder="1" applyAlignment="1">
      <alignment horizontal="left" vertical="center" wrapText="1"/>
      <protection/>
    </xf>
    <xf numFmtId="0" fontId="4" fillId="0" borderId="0" xfId="104" applyFont="1" applyFill="1" applyBorder="1" applyAlignment="1">
      <alignment horizontal="left" vertical="center" wrapText="1"/>
      <protection/>
    </xf>
    <xf numFmtId="0" fontId="4" fillId="0" borderId="51" xfId="104" applyFont="1" applyFill="1" applyBorder="1" applyAlignment="1">
      <alignment horizontal="center" vertical="center" wrapText="1"/>
      <protection/>
    </xf>
    <xf numFmtId="0" fontId="4" fillId="0" borderId="0" xfId="104" applyFont="1" applyFill="1" applyBorder="1" applyAlignment="1">
      <alignment vertical="center" wrapText="1"/>
      <protection/>
    </xf>
    <xf numFmtId="0" fontId="4" fillId="0" borderId="0" xfId="104" applyFont="1" applyFill="1" applyBorder="1" applyAlignment="1">
      <alignment horizontal="justify" vertical="center" wrapText="1"/>
      <protection/>
    </xf>
    <xf numFmtId="0" fontId="4" fillId="0" borderId="0" xfId="104" applyFont="1" applyFill="1" applyBorder="1" applyAlignment="1">
      <alignment horizontal="center" vertical="center" wrapText="1"/>
      <protection/>
    </xf>
    <xf numFmtId="0" fontId="4" fillId="0" borderId="30" xfId="104" applyFont="1" applyFill="1" applyBorder="1" applyAlignment="1">
      <alignment horizontal="center" vertical="center" wrapText="1"/>
      <protection/>
    </xf>
    <xf numFmtId="0" fontId="13" fillId="0" borderId="0" xfId="104" applyFont="1" applyFill="1" applyBorder="1" applyAlignment="1">
      <alignment vertical="center" wrapText="1"/>
      <protection/>
    </xf>
    <xf numFmtId="0" fontId="4" fillId="0" borderId="35" xfId="104" applyFont="1" applyFill="1" applyBorder="1" applyAlignment="1">
      <alignment horizontal="center" vertical="center" wrapText="1"/>
      <protection/>
    </xf>
    <xf numFmtId="0" fontId="4" fillId="0" borderId="0" xfId="104" applyFont="1" applyFill="1" applyBorder="1" applyAlignment="1">
      <alignment horizontal="right" vertical="center" wrapText="1"/>
      <protection/>
    </xf>
    <xf numFmtId="0" fontId="0" fillId="0" borderId="0" xfId="104" applyFont="1" applyFill="1" applyBorder="1" applyAlignment="1">
      <alignment vertical="center"/>
      <protection/>
    </xf>
    <xf numFmtId="0" fontId="4" fillId="0" borderId="0" xfId="104" applyFont="1" applyFill="1" applyAlignment="1">
      <alignment horizontal="left" vertical="center"/>
      <protection/>
    </xf>
    <xf numFmtId="0" fontId="4" fillId="0" borderId="19" xfId="104" applyFont="1" applyFill="1" applyBorder="1" applyAlignment="1">
      <alignment horizontal="right" vertical="center"/>
      <protection/>
    </xf>
    <xf numFmtId="0" fontId="15" fillId="0" borderId="0" xfId="104" applyFont="1" applyFill="1">
      <alignment vertical="center"/>
      <protection/>
    </xf>
    <xf numFmtId="0" fontId="39" fillId="0" borderId="19" xfId="0" applyFont="1" applyFill="1" applyBorder="1" applyAlignment="1">
      <alignment vertical="center"/>
    </xf>
    <xf numFmtId="38" fontId="5" fillId="0" borderId="52" xfId="82" applyFont="1" applyFill="1" applyBorder="1" applyAlignment="1">
      <alignment horizontal="right" vertical="center"/>
    </xf>
    <xf numFmtId="176" fontId="5" fillId="0" borderId="52" xfId="109" applyNumberFormat="1" applyFont="1" applyFill="1" applyBorder="1" applyAlignment="1" quotePrefix="1">
      <alignment horizontal="right" vertical="center"/>
    </xf>
    <xf numFmtId="176" fontId="5" fillId="0" borderId="51" xfId="109" applyNumberFormat="1" applyFont="1" applyFill="1" applyBorder="1" applyAlignment="1" quotePrefix="1">
      <alignment horizontal="right" vertical="center"/>
    </xf>
    <xf numFmtId="176" fontId="5" fillId="0" borderId="28" xfId="109" applyNumberFormat="1" applyFont="1" applyFill="1" applyBorder="1" applyAlignment="1" quotePrefix="1">
      <alignment horizontal="right" vertical="center"/>
    </xf>
    <xf numFmtId="176" fontId="5" fillId="0" borderId="30" xfId="109" applyNumberFormat="1" applyFont="1" applyFill="1" applyBorder="1" applyAlignment="1" quotePrefix="1">
      <alignment horizontal="right" vertical="center"/>
    </xf>
    <xf numFmtId="49" fontId="5" fillId="0" borderId="28" xfId="109" applyNumberFormat="1" applyFont="1" applyFill="1" applyBorder="1" applyAlignment="1" quotePrefix="1">
      <alignment horizontal="right" vertical="center"/>
    </xf>
    <xf numFmtId="49" fontId="5" fillId="0" borderId="30" xfId="109" applyNumberFormat="1" applyFont="1" applyFill="1" applyBorder="1" applyAlignment="1" quotePrefix="1">
      <alignment horizontal="right" vertical="center"/>
    </xf>
    <xf numFmtId="176" fontId="5" fillId="0" borderId="33" xfId="109" applyNumberFormat="1" applyFont="1" applyFill="1" applyBorder="1" applyAlignment="1" quotePrefix="1">
      <alignment horizontal="right" vertical="center"/>
    </xf>
    <xf numFmtId="49" fontId="5" fillId="0" borderId="33" xfId="109" applyNumberFormat="1" applyFont="1" applyFill="1" applyBorder="1" applyAlignment="1" quotePrefix="1">
      <alignment horizontal="right" vertical="center"/>
    </xf>
    <xf numFmtId="49" fontId="5" fillId="0" borderId="35" xfId="109" applyNumberFormat="1" applyFont="1" applyFill="1" applyBorder="1" applyAlignment="1" quotePrefix="1">
      <alignment horizontal="right" vertical="center"/>
    </xf>
    <xf numFmtId="176" fontId="5" fillId="0" borderId="62" xfId="109" applyNumberFormat="1" applyFont="1" applyFill="1" applyBorder="1" applyAlignment="1">
      <alignment horizontal="right" vertical="center"/>
    </xf>
    <xf numFmtId="176" fontId="5" fillId="0" borderId="91" xfId="109" applyNumberFormat="1" applyFont="1" applyFill="1" applyBorder="1" applyAlignment="1">
      <alignment horizontal="right" vertical="center"/>
    </xf>
    <xf numFmtId="176" fontId="5" fillId="0" borderId="32" xfId="109" applyNumberFormat="1" applyFont="1" applyFill="1" applyBorder="1" applyAlignment="1">
      <alignment horizontal="right" vertical="center"/>
    </xf>
    <xf numFmtId="176" fontId="5" fillId="0" borderId="37" xfId="109" applyNumberFormat="1" applyFont="1" applyFill="1" applyBorder="1" applyAlignment="1">
      <alignment horizontal="right" vertical="center"/>
    </xf>
    <xf numFmtId="0" fontId="4" fillId="0" borderId="31" xfId="103" applyNumberFormat="1" applyFont="1" applyFill="1" applyBorder="1" applyAlignment="1">
      <alignment horizontal="center" vertical="center" wrapText="1"/>
      <protection/>
    </xf>
    <xf numFmtId="183" fontId="5" fillId="0" borderId="29" xfId="69" applyNumberFormat="1" applyFont="1" applyFill="1" applyBorder="1" applyAlignment="1">
      <alignment vertical="center"/>
    </xf>
    <xf numFmtId="183" fontId="5" fillId="0" borderId="28" xfId="69" applyNumberFormat="1" applyFont="1" applyFill="1" applyBorder="1" applyAlignment="1">
      <alignment vertical="center"/>
    </xf>
    <xf numFmtId="183" fontId="5" fillId="0" borderId="30" xfId="69" applyNumberFormat="1" applyFont="1" applyFill="1" applyBorder="1" applyAlignment="1">
      <alignment vertical="center"/>
    </xf>
    <xf numFmtId="183" fontId="5" fillId="0" borderId="30" xfId="70" applyNumberFormat="1" applyFont="1" applyFill="1" applyBorder="1" applyAlignment="1">
      <alignment vertical="center"/>
    </xf>
    <xf numFmtId="176" fontId="5" fillId="0" borderId="92" xfId="109" applyNumberFormat="1" applyFont="1" applyFill="1" applyBorder="1" applyAlignment="1">
      <alignment vertical="center"/>
    </xf>
    <xf numFmtId="176" fontId="5" fillId="0" borderId="53" xfId="109" applyNumberFormat="1" applyFont="1" applyFill="1" applyBorder="1" applyAlignment="1">
      <alignment vertical="center"/>
    </xf>
    <xf numFmtId="184" fontId="5" fillId="0" borderId="102" xfId="109" applyNumberFormat="1" applyFont="1" applyFill="1" applyBorder="1" applyAlignment="1">
      <alignment horizontal="center" vertical="center"/>
    </xf>
    <xf numFmtId="10" fontId="5" fillId="0" borderId="93" xfId="69" applyNumberFormat="1" applyFont="1" applyFill="1" applyBorder="1" applyAlignment="1">
      <alignment vertical="center"/>
    </xf>
    <xf numFmtId="176" fontId="5" fillId="0" borderId="103" xfId="109" applyNumberFormat="1" applyFont="1" applyFill="1" applyBorder="1" applyAlignment="1">
      <alignment vertical="center"/>
    </xf>
    <xf numFmtId="176" fontId="5" fillId="0" borderId="53" xfId="109" applyNumberFormat="1" applyFont="1" applyFill="1" applyBorder="1" applyAlignment="1">
      <alignment horizontal="right" vertical="center"/>
    </xf>
    <xf numFmtId="176" fontId="5" fillId="0" borderId="104" xfId="109" applyNumberFormat="1" applyFont="1" applyFill="1" applyBorder="1" applyAlignment="1">
      <alignment vertical="center"/>
    </xf>
    <xf numFmtId="10" fontId="5" fillId="0" borderId="75" xfId="70" applyNumberFormat="1" applyFont="1" applyFill="1" applyBorder="1" applyAlignment="1">
      <alignment vertical="center"/>
    </xf>
    <xf numFmtId="176" fontId="17" fillId="0" borderId="28" xfId="84" applyNumberFormat="1" applyFont="1" applyFill="1" applyBorder="1" applyAlignment="1">
      <alignment vertical="center"/>
    </xf>
    <xf numFmtId="176" fontId="17" fillId="0" borderId="30" xfId="84" applyNumberFormat="1" applyFont="1" applyFill="1" applyBorder="1" applyAlignment="1">
      <alignment vertical="center"/>
    </xf>
    <xf numFmtId="176" fontId="17" fillId="0" borderId="22" xfId="84" applyNumberFormat="1" applyFont="1" applyFill="1" applyBorder="1" applyAlignment="1">
      <alignment vertical="center"/>
    </xf>
    <xf numFmtId="176" fontId="17" fillId="0" borderId="24" xfId="84" applyNumberFormat="1" applyFont="1" applyFill="1" applyBorder="1" applyAlignment="1">
      <alignment vertical="center"/>
    </xf>
    <xf numFmtId="176" fontId="5" fillId="0" borderId="93" xfId="82" applyNumberFormat="1" applyFont="1" applyFill="1" applyBorder="1" applyAlignment="1">
      <alignment vertical="center"/>
    </xf>
    <xf numFmtId="176" fontId="5" fillId="0" borderId="93" xfId="82" applyNumberFormat="1" applyFont="1" applyFill="1" applyBorder="1" applyAlignment="1">
      <alignment horizontal="right" vertical="center"/>
    </xf>
    <xf numFmtId="176" fontId="5" fillId="0" borderId="53" xfId="82" applyNumberFormat="1" applyFont="1" applyFill="1" applyBorder="1" applyAlignment="1">
      <alignment horizontal="right" vertical="center"/>
    </xf>
    <xf numFmtId="176" fontId="5" fillId="0" borderId="28" xfId="84" applyNumberFormat="1" applyFont="1" applyFill="1" applyBorder="1" applyAlignment="1">
      <alignment vertical="center"/>
    </xf>
    <xf numFmtId="176" fontId="5" fillId="0" borderId="28" xfId="84" applyNumberFormat="1" applyFont="1" applyFill="1" applyBorder="1" applyAlignment="1">
      <alignment horizontal="right" vertical="center"/>
    </xf>
    <xf numFmtId="176" fontId="5" fillId="0" borderId="30" xfId="84" applyNumberFormat="1" applyFont="1" applyFill="1" applyBorder="1" applyAlignment="1">
      <alignment horizontal="right" vertical="center"/>
    </xf>
    <xf numFmtId="176" fontId="5" fillId="0" borderId="22" xfId="84" applyNumberFormat="1" applyFont="1" applyFill="1" applyBorder="1" applyAlignment="1">
      <alignment vertical="center"/>
    </xf>
    <xf numFmtId="176" fontId="5" fillId="0" borderId="22" xfId="84" applyNumberFormat="1" applyFont="1" applyFill="1" applyBorder="1" applyAlignment="1">
      <alignment horizontal="right" vertical="center"/>
    </xf>
    <xf numFmtId="176" fontId="5" fillId="0" borderId="24" xfId="84" applyNumberFormat="1" applyFont="1" applyFill="1" applyBorder="1" applyAlignment="1">
      <alignment horizontal="right" vertical="center"/>
    </xf>
    <xf numFmtId="176" fontId="5" fillId="0" borderId="22" xfId="109" applyNumberFormat="1" applyFont="1" applyFill="1" applyBorder="1" applyAlignment="1">
      <alignment horizontal="right" vertical="center"/>
    </xf>
    <xf numFmtId="0" fontId="2" fillId="0" borderId="0" xfId="0" applyFont="1" applyFill="1" applyAlignment="1">
      <alignment horizontal="center" vertical="center"/>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4" fillId="0" borderId="10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 fillId="0" borderId="0" xfId="0" applyFont="1" applyFill="1" applyAlignment="1">
      <alignment horizontal="left" vertical="center"/>
    </xf>
    <xf numFmtId="0" fontId="4" fillId="0" borderId="109" xfId="0" applyFont="1" applyFill="1" applyBorder="1" applyAlignment="1">
      <alignment horizontal="left" vertical="center" wrapText="1"/>
    </xf>
    <xf numFmtId="0" fontId="4" fillId="0" borderId="6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7"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2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0" xfId="0" applyFont="1" applyFill="1" applyAlignment="1">
      <alignment horizontal="right" vertical="center"/>
    </xf>
    <xf numFmtId="0" fontId="4" fillId="0" borderId="4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4" fillId="0" borderId="111" xfId="0" applyFont="1" applyFill="1" applyBorder="1" applyAlignment="1">
      <alignment horizontal="center" vertical="center"/>
    </xf>
    <xf numFmtId="176" fontId="5" fillId="0" borderId="27" xfId="109" applyNumberFormat="1" applyFont="1" applyFill="1" applyBorder="1" applyAlignment="1">
      <alignment horizontal="right" vertical="center"/>
    </xf>
    <xf numFmtId="176" fontId="5" fillId="0" borderId="47" xfId="109" applyNumberFormat="1" applyFont="1" applyFill="1" applyBorder="1" applyAlignment="1">
      <alignment horizontal="right" vertical="center"/>
    </xf>
    <xf numFmtId="176" fontId="5" fillId="0" borderId="30" xfId="109" applyNumberFormat="1" applyFont="1" applyFill="1" applyBorder="1" applyAlignment="1">
      <alignment horizontal="right" vertical="center"/>
    </xf>
    <xf numFmtId="176" fontId="5" fillId="0" borderId="21" xfId="109" applyNumberFormat="1" applyFont="1" applyFill="1" applyBorder="1" applyAlignment="1">
      <alignment horizontal="right" vertical="center"/>
    </xf>
    <xf numFmtId="176" fontId="5" fillId="0" borderId="48" xfId="109" applyNumberFormat="1" applyFont="1" applyFill="1" applyBorder="1" applyAlignment="1">
      <alignment horizontal="right" vertical="center"/>
    </xf>
    <xf numFmtId="176" fontId="5" fillId="0" borderId="35" xfId="109" applyNumberFormat="1" applyFont="1" applyFill="1" applyBorder="1" applyAlignment="1">
      <alignment horizontal="right" vertical="center"/>
    </xf>
    <xf numFmtId="0" fontId="4" fillId="0" borderId="2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8" xfId="0" applyFont="1" applyFill="1" applyBorder="1" applyAlignment="1">
      <alignment horizontal="justify" vertical="center"/>
    </xf>
    <xf numFmtId="0" fontId="4" fillId="0" borderId="68" xfId="0" applyFont="1" applyFill="1" applyBorder="1" applyAlignment="1">
      <alignment horizontal="justify" vertical="center"/>
    </xf>
    <xf numFmtId="0" fontId="5" fillId="0" borderId="5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3" fillId="0" borderId="0" xfId="0" applyFont="1" applyFill="1" applyAlignment="1">
      <alignment vertical="center" wrapText="1"/>
    </xf>
    <xf numFmtId="0" fontId="5" fillId="0" borderId="63"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75" xfId="104" applyFont="1" applyFill="1" applyBorder="1" applyAlignment="1">
      <alignment horizontal="center" vertical="center" wrapText="1"/>
      <protection/>
    </xf>
    <xf numFmtId="0" fontId="4" fillId="0" borderId="22" xfId="104" applyFont="1" applyFill="1" applyBorder="1" applyAlignment="1">
      <alignment horizontal="center" vertical="center" wrapText="1"/>
      <protection/>
    </xf>
    <xf numFmtId="0" fontId="4" fillId="0" borderId="54" xfId="104" applyFont="1" applyFill="1" applyBorder="1" applyAlignment="1">
      <alignment horizontal="center" vertical="center" wrapText="1"/>
      <protection/>
    </xf>
    <xf numFmtId="0" fontId="4" fillId="0" borderId="24" xfId="104" applyFont="1" applyFill="1" applyBorder="1" applyAlignment="1">
      <alignment horizontal="center" vertical="center" wrapText="1"/>
      <protection/>
    </xf>
    <xf numFmtId="0" fontId="4" fillId="0" borderId="112" xfId="104" applyFont="1" applyFill="1" applyBorder="1" applyAlignment="1">
      <alignment horizontal="left" vertical="center" wrapText="1"/>
      <protection/>
    </xf>
    <xf numFmtId="0" fontId="4" fillId="0" borderId="113" xfId="104" applyFont="1" applyFill="1" applyBorder="1" applyAlignment="1">
      <alignment horizontal="left" vertical="center" wrapText="1"/>
      <protection/>
    </xf>
    <xf numFmtId="0" fontId="4" fillId="0" borderId="114" xfId="104" applyFont="1" applyFill="1" applyBorder="1" applyAlignment="1">
      <alignment horizontal="left" vertical="center" wrapText="1"/>
      <protection/>
    </xf>
    <xf numFmtId="0" fontId="4" fillId="0" borderId="71" xfId="104" applyFont="1" applyFill="1" applyBorder="1" applyAlignment="1">
      <alignment horizontal="center" vertical="center" wrapText="1"/>
      <protection/>
    </xf>
    <xf numFmtId="0" fontId="4" fillId="0" borderId="45" xfId="104" applyFont="1" applyFill="1" applyBorder="1" applyAlignment="1">
      <alignment horizontal="center" vertical="center" wrapText="1"/>
      <protection/>
    </xf>
    <xf numFmtId="0" fontId="4" fillId="0" borderId="64" xfId="104" applyFont="1" applyFill="1" applyBorder="1" applyAlignment="1">
      <alignment horizontal="center" vertical="center" wrapText="1"/>
      <protection/>
    </xf>
    <xf numFmtId="0" fontId="4" fillId="0" borderId="43" xfId="104" applyFont="1" applyFill="1" applyBorder="1" applyAlignment="1">
      <alignment horizontal="center" vertical="center" wrapText="1"/>
      <protection/>
    </xf>
    <xf numFmtId="0" fontId="4" fillId="0" borderId="55" xfId="104" applyFont="1" applyFill="1" applyBorder="1" applyAlignment="1">
      <alignment horizontal="center" vertical="center" wrapText="1"/>
      <protection/>
    </xf>
    <xf numFmtId="0" fontId="4" fillId="0" borderId="74" xfId="104" applyFont="1" applyFill="1" applyBorder="1" applyAlignment="1">
      <alignment horizontal="center" vertical="center" wrapText="1"/>
      <protection/>
    </xf>
    <xf numFmtId="0" fontId="4" fillId="0" borderId="56" xfId="104" applyFont="1" applyFill="1" applyBorder="1" applyAlignment="1">
      <alignment horizontal="center" vertical="center" wrapText="1"/>
      <protection/>
    </xf>
    <xf numFmtId="0" fontId="4" fillId="0" borderId="65" xfId="104" applyFont="1" applyFill="1" applyBorder="1" applyAlignment="1">
      <alignment horizontal="center" vertical="center" wrapText="1"/>
      <protection/>
    </xf>
    <xf numFmtId="0" fontId="4" fillId="0" borderId="26" xfId="104" applyFont="1" applyFill="1" applyBorder="1" applyAlignment="1">
      <alignment horizontal="center" vertical="center" wrapText="1"/>
      <protection/>
    </xf>
    <xf numFmtId="0" fontId="4" fillId="0" borderId="92" xfId="104" applyFont="1" applyFill="1" applyBorder="1" applyAlignment="1">
      <alignment horizontal="center" vertical="center" wrapText="1"/>
      <protection/>
    </xf>
    <xf numFmtId="0" fontId="4" fillId="0" borderId="93" xfId="104" applyFont="1" applyFill="1" applyBorder="1" applyAlignment="1">
      <alignment horizontal="center" vertical="center" wrapText="1"/>
      <protection/>
    </xf>
    <xf numFmtId="0" fontId="4" fillId="0" borderId="53" xfId="104" applyFont="1" applyFill="1" applyBorder="1" applyAlignment="1">
      <alignment horizontal="center" vertical="center" wrapText="1"/>
      <protection/>
    </xf>
    <xf numFmtId="0" fontId="4" fillId="0" borderId="60" xfId="104" applyFont="1" applyFill="1" applyBorder="1" applyAlignment="1">
      <alignment horizontal="center" vertical="center" wrapText="1"/>
      <protection/>
    </xf>
    <xf numFmtId="0" fontId="4" fillId="0" borderId="35" xfId="104" applyFont="1" applyFill="1" applyBorder="1" applyAlignment="1">
      <alignment horizontal="center" vertical="center" wrapText="1"/>
      <protection/>
    </xf>
    <xf numFmtId="0" fontId="4" fillId="0" borderId="66" xfId="104" applyFont="1" applyFill="1" applyBorder="1" applyAlignment="1">
      <alignment horizontal="center" vertical="center" wrapText="1"/>
      <protection/>
    </xf>
    <xf numFmtId="0" fontId="4" fillId="0" borderId="48" xfId="104" applyFont="1" applyFill="1" applyBorder="1" applyAlignment="1">
      <alignment horizontal="center" vertical="center" wrapText="1"/>
      <protection/>
    </xf>
    <xf numFmtId="0" fontId="4" fillId="0" borderId="63" xfId="104" applyFont="1" applyFill="1" applyBorder="1" applyAlignment="1">
      <alignment horizontal="center" vertical="center" wrapText="1"/>
      <protection/>
    </xf>
    <xf numFmtId="0" fontId="4" fillId="0" borderId="33" xfId="104" applyFont="1" applyFill="1" applyBorder="1" applyAlignment="1">
      <alignment horizontal="center" vertical="center" wrapText="1"/>
      <protection/>
    </xf>
    <xf numFmtId="0" fontId="4" fillId="0" borderId="49" xfId="104" applyFont="1" applyFill="1" applyBorder="1" applyAlignment="1">
      <alignment horizontal="left" vertical="center" wrapText="1"/>
      <protection/>
    </xf>
    <xf numFmtId="0" fontId="4" fillId="0" borderId="109" xfId="104" applyFont="1" applyFill="1" applyBorder="1" applyAlignment="1">
      <alignment horizontal="left" vertical="center" wrapText="1"/>
      <protection/>
    </xf>
    <xf numFmtId="0" fontId="4" fillId="0" borderId="108" xfId="104" applyFont="1" applyFill="1" applyBorder="1" applyAlignment="1">
      <alignment horizontal="left" vertical="center" wrapText="1"/>
      <protection/>
    </xf>
    <xf numFmtId="0" fontId="4" fillId="0" borderId="107" xfId="104" applyFont="1" applyFill="1" applyBorder="1" applyAlignment="1">
      <alignment horizontal="center" vertical="center" wrapText="1"/>
      <protection/>
    </xf>
    <xf numFmtId="0" fontId="4" fillId="0" borderId="58" xfId="104" applyFont="1" applyFill="1" applyBorder="1" applyAlignment="1">
      <alignment horizontal="center" vertical="center" wrapText="1"/>
      <protection/>
    </xf>
    <xf numFmtId="0" fontId="4" fillId="0" borderId="76" xfId="104" applyFont="1" applyFill="1" applyBorder="1" applyAlignment="1">
      <alignment horizontal="center" vertical="center" wrapText="1"/>
      <protection/>
    </xf>
    <xf numFmtId="0" fontId="4" fillId="0" borderId="36" xfId="104" applyFont="1" applyFill="1" applyBorder="1" applyAlignment="1">
      <alignment horizontal="center" vertical="center" wrapText="1"/>
      <protection/>
    </xf>
    <xf numFmtId="0" fontId="4" fillId="0" borderId="68" xfId="104" applyFont="1" applyFill="1" applyBorder="1" applyAlignment="1">
      <alignment horizontal="center" vertical="center" wrapText="1"/>
      <protection/>
    </xf>
    <xf numFmtId="0" fontId="4" fillId="0" borderId="112"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76" fontId="5" fillId="0" borderId="30" xfId="109" applyNumberFormat="1" applyFont="1" applyFill="1" applyBorder="1" applyAlignment="1">
      <alignment horizontal="center" vertical="center"/>
    </xf>
    <xf numFmtId="176" fontId="5" fillId="0" borderId="0" xfId="109" applyNumberFormat="1" applyFont="1" applyFill="1" applyBorder="1" applyAlignment="1">
      <alignment horizontal="center" vertical="center"/>
    </xf>
    <xf numFmtId="176" fontId="5" fillId="0" borderId="35" xfId="109" applyNumberFormat="1" applyFont="1" applyFill="1" applyBorder="1" applyAlignment="1">
      <alignment horizontal="center" vertical="center"/>
    </xf>
    <xf numFmtId="176" fontId="5" fillId="0" borderId="19" xfId="109" applyNumberFormat="1" applyFont="1" applyFill="1" applyBorder="1" applyAlignment="1">
      <alignment horizontal="center" vertical="center"/>
    </xf>
    <xf numFmtId="0" fontId="4" fillId="0" borderId="49" xfId="0" applyFont="1" applyFill="1" applyBorder="1" applyAlignment="1">
      <alignment vertical="center" wrapText="1"/>
    </xf>
    <xf numFmtId="0" fontId="4" fillId="0" borderId="108" xfId="0" applyFont="1" applyFill="1" applyBorder="1" applyAlignment="1">
      <alignment vertical="center"/>
    </xf>
    <xf numFmtId="0" fontId="4" fillId="0" borderId="9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9" xfId="0" applyFont="1" applyFill="1" applyBorder="1" applyAlignment="1">
      <alignment horizontal="center" vertical="center"/>
    </xf>
    <xf numFmtId="176" fontId="5" fillId="0" borderId="30" xfId="109" applyFont="1" applyFill="1" applyBorder="1" applyAlignment="1">
      <alignment horizontal="center" vertical="center"/>
    </xf>
    <xf numFmtId="176" fontId="5" fillId="0" borderId="0" xfId="109" applyFont="1" applyFill="1" applyBorder="1" applyAlignment="1">
      <alignment horizontal="center" vertical="center"/>
    </xf>
    <xf numFmtId="176" fontId="5" fillId="0" borderId="47" xfId="109" applyNumberFormat="1"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108"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5" xfId="0" applyFont="1" applyFill="1" applyBorder="1" applyAlignment="1">
      <alignment horizontal="left" vertical="center" wrapText="1"/>
    </xf>
    <xf numFmtId="0" fontId="4" fillId="0" borderId="116"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17" xfId="0" applyFont="1" applyFill="1" applyBorder="1" applyAlignment="1">
      <alignment vertical="center"/>
    </xf>
    <xf numFmtId="0" fontId="4" fillId="0" borderId="7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8" xfId="0" applyFont="1" applyFill="1" applyBorder="1" applyAlignment="1">
      <alignment vertical="center" wrapText="1"/>
    </xf>
    <xf numFmtId="176" fontId="5" fillId="0" borderId="118" xfId="109" applyFont="1" applyFill="1" applyBorder="1" applyAlignment="1">
      <alignment horizontal="center" vertical="center"/>
    </xf>
    <xf numFmtId="0" fontId="4" fillId="0" borderId="112" xfId="0" applyFont="1" applyFill="1" applyBorder="1" applyAlignment="1">
      <alignment horizontal="left" vertical="top" wrapText="1"/>
    </xf>
    <xf numFmtId="0" fontId="4" fillId="0" borderId="119" xfId="0" applyFont="1" applyFill="1" applyBorder="1" applyAlignment="1">
      <alignment horizontal="left" vertical="top" wrapText="1"/>
    </xf>
    <xf numFmtId="0" fontId="4" fillId="0" borderId="66"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109" xfId="0" applyFont="1" applyFill="1" applyBorder="1" applyAlignment="1">
      <alignment horizontal="left" vertical="top" wrapText="1"/>
    </xf>
    <xf numFmtId="0" fontId="4" fillId="0" borderId="120"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4" fillId="0" borderId="122" xfId="0" applyFont="1" applyFill="1" applyBorder="1" applyAlignment="1">
      <alignment horizontal="left" vertical="center" wrapText="1"/>
    </xf>
    <xf numFmtId="0" fontId="5" fillId="0" borderId="105" xfId="0" applyFont="1" applyFill="1" applyBorder="1" applyAlignment="1">
      <alignment horizontal="left" vertical="top" wrapText="1"/>
    </xf>
    <xf numFmtId="0" fontId="5" fillId="0" borderId="115" xfId="0" applyFont="1" applyFill="1" applyBorder="1" applyAlignment="1">
      <alignment horizontal="left" vertical="top"/>
    </xf>
    <xf numFmtId="0" fontId="4" fillId="0" borderId="75" xfId="0" applyFont="1" applyFill="1" applyBorder="1" applyAlignment="1">
      <alignment horizontal="center" vertical="center" wrapText="1"/>
    </xf>
    <xf numFmtId="0" fontId="0" fillId="0" borderId="55" xfId="0" applyFont="1" applyFill="1" applyBorder="1" applyAlignment="1">
      <alignment vertical="center"/>
    </xf>
    <xf numFmtId="0" fontId="4" fillId="0" borderId="65" xfId="0" applyFont="1" applyFill="1" applyBorder="1" applyAlignment="1">
      <alignment horizontal="center" vertical="center" wrapText="1"/>
    </xf>
    <xf numFmtId="0" fontId="4" fillId="0" borderId="80" xfId="0" applyFont="1" applyFill="1" applyBorder="1" applyAlignment="1">
      <alignment horizontal="center" vertical="center" wrapText="1"/>
    </xf>
    <xf numFmtId="181" fontId="4" fillId="0" borderId="54" xfId="103" applyFont="1" applyFill="1" applyBorder="1" applyAlignment="1">
      <alignment horizontal="center" vertical="center" wrapText="1"/>
      <protection/>
    </xf>
    <xf numFmtId="181" fontId="0" fillId="0" borderId="55" xfId="103" applyFont="1" applyFill="1" applyBorder="1">
      <alignment vertical="center"/>
      <protection/>
    </xf>
    <xf numFmtId="181" fontId="4" fillId="0" borderId="75" xfId="103" applyFont="1" applyFill="1" applyBorder="1" applyAlignment="1">
      <alignment horizontal="center" vertical="center" wrapText="1"/>
      <protection/>
    </xf>
    <xf numFmtId="181" fontId="4" fillId="0" borderId="49" xfId="103" applyFont="1" applyFill="1" applyBorder="1" applyAlignment="1">
      <alignment horizontal="left" vertical="center" wrapText="1"/>
      <protection/>
    </xf>
    <xf numFmtId="181" fontId="4" fillId="0" borderId="109" xfId="103" applyFont="1" applyFill="1" applyBorder="1" applyAlignment="1">
      <alignment horizontal="left" vertical="center" wrapText="1"/>
      <protection/>
    </xf>
    <xf numFmtId="181" fontId="4" fillId="0" borderId="123" xfId="103" applyFont="1" applyFill="1" applyBorder="1" applyAlignment="1">
      <alignment horizontal="left" vertical="center" wrapText="1"/>
      <protection/>
    </xf>
    <xf numFmtId="181" fontId="4" fillId="0" borderId="92" xfId="103" applyFont="1" applyFill="1" applyBorder="1" applyAlignment="1">
      <alignment horizontal="center" vertical="center" wrapText="1"/>
      <protection/>
    </xf>
    <xf numFmtId="181" fontId="4" fillId="0" borderId="93" xfId="103" applyFont="1" applyFill="1" applyBorder="1" applyAlignment="1">
      <alignment horizontal="center" vertical="center" wrapText="1"/>
      <protection/>
    </xf>
    <xf numFmtId="181" fontId="4" fillId="0" borderId="53" xfId="103" applyFont="1" applyFill="1" applyBorder="1" applyAlignment="1">
      <alignment horizontal="center" vertical="center" wrapText="1"/>
      <protection/>
    </xf>
    <xf numFmtId="181" fontId="4" fillId="0" borderId="58" xfId="103" applyFont="1" applyFill="1" applyBorder="1" applyAlignment="1">
      <alignment horizontal="center" vertical="center" wrapText="1"/>
      <protection/>
    </xf>
    <xf numFmtId="181" fontId="4" fillId="0" borderId="68" xfId="103" applyFont="1" applyFill="1" applyBorder="1" applyAlignment="1">
      <alignment horizontal="center" vertical="center" wrapText="1"/>
      <protection/>
    </xf>
    <xf numFmtId="181" fontId="4" fillId="0" borderId="80" xfId="103" applyFont="1" applyFill="1" applyBorder="1" applyAlignment="1">
      <alignment horizontal="center" vertical="center" wrapText="1"/>
      <protection/>
    </xf>
    <xf numFmtId="181" fontId="7" fillId="0" borderId="75" xfId="103" applyFont="1" applyFill="1" applyBorder="1" applyAlignment="1">
      <alignment horizontal="center" vertical="center" wrapText="1"/>
      <protection/>
    </xf>
    <xf numFmtId="176" fontId="5" fillId="0" borderId="124" xfId="109" applyNumberFormat="1" applyFont="1" applyFill="1" applyBorder="1" applyAlignment="1">
      <alignment horizontal="center" vertical="center"/>
    </xf>
    <xf numFmtId="176" fontId="5" fillId="0" borderId="125" xfId="109" applyNumberFormat="1"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67" xfId="0" applyFont="1" applyFill="1" applyBorder="1" applyAlignment="1">
      <alignment horizontal="right" vertical="center" wrapText="1"/>
    </xf>
    <xf numFmtId="0" fontId="4" fillId="0" borderId="105" xfId="0" applyFont="1" applyFill="1" applyBorder="1" applyAlignment="1">
      <alignment vertical="center" wrapText="1"/>
    </xf>
    <xf numFmtId="0" fontId="4" fillId="0" borderId="85" xfId="0" applyFont="1" applyFill="1" applyBorder="1" applyAlignment="1">
      <alignment horizontal="center" vertical="center" wrapText="1"/>
    </xf>
    <xf numFmtId="0" fontId="0" fillId="0" borderId="28" xfId="0" applyFont="1" applyFill="1" applyBorder="1" applyAlignment="1">
      <alignment vertical="center"/>
    </xf>
    <xf numFmtId="0" fontId="0" fillId="0" borderId="30" xfId="0" applyFont="1" applyFill="1" applyBorder="1" applyAlignment="1">
      <alignment vertical="center"/>
    </xf>
    <xf numFmtId="0" fontId="4" fillId="0" borderId="70" xfId="0" applyFont="1" applyFill="1" applyBorder="1" applyAlignment="1">
      <alignment horizontal="center" vertical="center" wrapText="1"/>
    </xf>
    <xf numFmtId="0" fontId="4" fillId="0" borderId="72" xfId="0" applyFont="1" applyFill="1" applyBorder="1" applyAlignment="1">
      <alignment horizontal="center" vertical="center" wrapText="1"/>
    </xf>
    <xf numFmtId="176" fontId="17" fillId="0" borderId="110" xfId="82" applyNumberFormat="1" applyFont="1" applyFill="1" applyBorder="1" applyAlignment="1">
      <alignment horizontal="right" vertical="center"/>
    </xf>
    <xf numFmtId="176" fontId="17" fillId="0" borderId="74" xfId="82" applyNumberFormat="1" applyFont="1" applyFill="1" applyBorder="1" applyAlignment="1">
      <alignment horizontal="right" vertical="center"/>
    </xf>
    <xf numFmtId="176" fontId="17" fillId="0" borderId="27" xfId="84" applyNumberFormat="1" applyFont="1" applyFill="1" applyBorder="1" applyAlignment="1">
      <alignment horizontal="right" vertical="center"/>
    </xf>
    <xf numFmtId="176" fontId="17" fillId="0" borderId="47" xfId="84" applyNumberFormat="1" applyFont="1" applyFill="1" applyBorder="1" applyAlignment="1">
      <alignment horizontal="right" vertical="center"/>
    </xf>
    <xf numFmtId="176" fontId="17" fillId="0" borderId="23" xfId="84" applyNumberFormat="1" applyFont="1" applyFill="1" applyBorder="1" applyAlignment="1">
      <alignment horizontal="right" vertical="center"/>
    </xf>
    <xf numFmtId="176" fontId="17" fillId="0" borderId="56" xfId="84" applyNumberFormat="1" applyFont="1" applyFill="1" applyBorder="1" applyAlignment="1">
      <alignment horizontal="right" vertical="center"/>
    </xf>
    <xf numFmtId="0" fontId="0" fillId="0" borderId="109" xfId="0" applyFont="1" applyFill="1" applyBorder="1" applyAlignment="1">
      <alignment vertical="center"/>
    </xf>
    <xf numFmtId="0" fontId="0" fillId="0" borderId="68" xfId="0" applyFont="1" applyFill="1" applyBorder="1" applyAlignment="1">
      <alignment vertical="center"/>
    </xf>
    <xf numFmtId="176" fontId="5" fillId="0" borderId="23" xfId="109" applyNumberFormat="1" applyFont="1" applyFill="1" applyBorder="1" applyAlignment="1">
      <alignment horizontal="right" vertical="center"/>
    </xf>
    <xf numFmtId="176" fontId="5" fillId="0" borderId="56" xfId="109" applyNumberFormat="1" applyFont="1" applyFill="1" applyBorder="1" applyAlignment="1">
      <alignment horizontal="right" vertical="center"/>
    </xf>
    <xf numFmtId="176" fontId="5" fillId="0" borderId="126" xfId="109" applyNumberFormat="1" applyFont="1" applyFill="1" applyBorder="1" applyAlignment="1">
      <alignment horizontal="right" vertical="center"/>
    </xf>
    <xf numFmtId="176" fontId="5" fillId="0" borderId="66" xfId="109" applyNumberFormat="1" applyFont="1" applyFill="1" applyBorder="1" applyAlignment="1">
      <alignment horizontal="right" vertical="center"/>
    </xf>
    <xf numFmtId="0" fontId="4" fillId="0" borderId="8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12" xfId="0" applyFont="1" applyFill="1" applyBorder="1" applyAlignment="1">
      <alignment vertical="center" wrapText="1"/>
    </xf>
    <xf numFmtId="0" fontId="4" fillId="0" borderId="113" xfId="0" applyFont="1" applyFill="1" applyBorder="1" applyAlignment="1">
      <alignment vertical="center" wrapText="1"/>
    </xf>
    <xf numFmtId="0" fontId="4" fillId="0" borderId="114" xfId="0" applyFont="1" applyFill="1" applyBorder="1" applyAlignment="1">
      <alignment vertical="center" wrapText="1"/>
    </xf>
    <xf numFmtId="176" fontId="5" fillId="0" borderId="33" xfId="109" applyNumberFormat="1" applyFont="1" applyFill="1" applyBorder="1" applyAlignment="1">
      <alignment horizontal="righ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176" fontId="5" fillId="0" borderId="28" xfId="109" applyNumberFormat="1" applyFont="1" applyFill="1" applyBorder="1" applyAlignment="1">
      <alignment horizontal="right" vertical="center"/>
    </xf>
    <xf numFmtId="176" fontId="5" fillId="0" borderId="0" xfId="109" applyNumberFormat="1" applyFont="1" applyFill="1" applyBorder="1" applyAlignment="1">
      <alignment horizontal="right" vertical="center"/>
    </xf>
    <xf numFmtId="176" fontId="5" fillId="0" borderId="19" xfId="109" applyNumberFormat="1" applyFont="1" applyFill="1" applyBorder="1" applyAlignment="1">
      <alignment horizontal="right" vertical="center"/>
    </xf>
    <xf numFmtId="0" fontId="4" fillId="0" borderId="73" xfId="0" applyFont="1" applyFill="1" applyBorder="1" applyAlignment="1">
      <alignment horizontal="center" vertical="center" wrapText="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作成中)2008index" xfId="107"/>
    <cellStyle name="Followed Hyperlink" xfId="108"/>
    <cellStyle name="表内_数字"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190500</xdr:rowOff>
    </xdr:from>
    <xdr:to>
      <xdr:col>0</xdr:col>
      <xdr:colOff>0</xdr:colOff>
      <xdr:row>25</xdr:row>
      <xdr:rowOff>190500</xdr:rowOff>
    </xdr:to>
    <xdr:sp>
      <xdr:nvSpPr>
        <xdr:cNvPr id="1" name="Line 1"/>
        <xdr:cNvSpPr>
          <a:spLocks/>
        </xdr:cNvSpPr>
      </xdr:nvSpPr>
      <xdr:spPr>
        <a:xfrm>
          <a:off x="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467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0</xdr:col>
      <xdr:colOff>0</xdr:colOff>
      <xdr:row>24</xdr:row>
      <xdr:rowOff>152400</xdr:rowOff>
    </xdr:to>
    <xdr:sp>
      <xdr:nvSpPr>
        <xdr:cNvPr id="1" name="Line 1"/>
        <xdr:cNvSpPr>
          <a:spLocks/>
        </xdr:cNvSpPr>
      </xdr:nvSpPr>
      <xdr:spPr>
        <a:xfrm>
          <a:off x="0"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190500</xdr:rowOff>
    </xdr:from>
    <xdr:to>
      <xdr:col>0</xdr:col>
      <xdr:colOff>0</xdr:colOff>
      <xdr:row>3</xdr:row>
      <xdr:rowOff>190500</xdr:rowOff>
    </xdr:to>
    <xdr:sp>
      <xdr:nvSpPr>
        <xdr:cNvPr id="1" name="Line 1"/>
        <xdr:cNvSpPr>
          <a:spLocks/>
        </xdr:cNvSpPr>
      </xdr:nvSpPr>
      <xdr:spPr>
        <a:xfrm>
          <a:off x="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32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74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4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190500</xdr:rowOff>
    </xdr:from>
    <xdr:to>
      <xdr:col>0</xdr:col>
      <xdr:colOff>0</xdr:colOff>
      <xdr:row>11</xdr:row>
      <xdr:rowOff>190500</xdr:rowOff>
    </xdr:to>
    <xdr:sp>
      <xdr:nvSpPr>
        <xdr:cNvPr id="1" name="Line 1"/>
        <xdr:cNvSpPr>
          <a:spLocks/>
        </xdr:cNvSpPr>
      </xdr:nvSpPr>
      <xdr:spPr>
        <a:xfrm>
          <a:off x="0" y="310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Line 1"/>
        <xdr:cNvSpPr>
          <a:spLocks/>
        </xdr:cNvSpPr>
      </xdr:nvSpPr>
      <xdr:spPr>
        <a:xfrm>
          <a:off x="0" y="60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Line 1"/>
        <xdr:cNvSpPr>
          <a:spLocks/>
        </xdr:cNvSpPr>
      </xdr:nvSpPr>
      <xdr:spPr>
        <a:xfrm>
          <a:off x="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0</xdr:col>
      <xdr:colOff>0</xdr:colOff>
      <xdr:row>6</xdr:row>
      <xdr:rowOff>152400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56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4&#25991;&#26360;&#12539;&#27861;&#21046;&#65319;\01_&#32113;&#35336;\015%20&#32113;&#35336;&#26360;&#31561;&#12398;&#32232;&#38598;&#30330;&#34892;&#21450;&#12403;&#32113;&#35336;&#20107;&#21209;&#12398;&#32207;&#25324;&#12395;&#38306;&#12377;&#12427;&#12371;&#12392;\40%20&#24066;&#32113;&#35336;&#26360;\&#24179;&#25104;&#65298;&#65305;&#24180;&#24230;&#32113;&#35336;&#26360;\H29(7)&#26368;&#32066;\H29&#22238;&#31572;&#26410;&#20837;&#21147;\&#65288;13&#21307;&#30274;&#20445;&#38522;&#35506;&#65289;H29&#32113;&#35336;&#65288;&#22238;&#3157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照会一覧"/>
      <sheetName val="13-4"/>
      <sheetName val="13-5"/>
      <sheetName val="13-7"/>
      <sheetName val="13-8"/>
      <sheetName val="13-9"/>
      <sheetName val="13-10"/>
      <sheetName val="13-17"/>
      <sheetName val="13-24"/>
      <sheetName val="13-25"/>
      <sheetName val="13-33"/>
      <sheetName val="13-42"/>
      <sheetName val="Sheet1"/>
    </sheetNames>
    <sheetDataSet>
      <sheetData sheetId="5">
        <row r="10">
          <cell r="B10">
            <v>11152306</v>
          </cell>
        </row>
      </sheetData>
      <sheetData sheetId="6">
        <row r="9">
          <cell r="B9">
            <v>11146954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2"/>
  <sheetViews>
    <sheetView tabSelected="1" zoomScalePageLayoutView="0" workbookViewId="0" topLeftCell="A1">
      <selection activeCell="B69" sqref="B69"/>
    </sheetView>
  </sheetViews>
  <sheetFormatPr defaultColWidth="9.00390625" defaultRowHeight="13.5"/>
  <cols>
    <col min="1" max="1" width="6.25390625" style="0" customWidth="1"/>
    <col min="2" max="2" width="56.25390625" style="0" customWidth="1"/>
    <col min="3" max="3" width="9.375" style="0" customWidth="1"/>
  </cols>
  <sheetData>
    <row r="1" spans="1:3" ht="24" customHeight="1">
      <c r="A1" s="393">
        <v>13</v>
      </c>
      <c r="B1" s="394" t="s">
        <v>739</v>
      </c>
      <c r="C1" s="395"/>
    </row>
    <row r="2" spans="1:3" ht="24" customHeight="1">
      <c r="A2" s="396" t="s">
        <v>740</v>
      </c>
      <c r="B2" s="397" t="s">
        <v>741</v>
      </c>
      <c r="C2" s="398" t="s">
        <v>742</v>
      </c>
    </row>
    <row r="3" spans="1:3" ht="20.25" customHeight="1">
      <c r="A3" s="399">
        <v>1</v>
      </c>
      <c r="B3" s="400" t="s">
        <v>743</v>
      </c>
      <c r="C3" s="401" t="s">
        <v>744</v>
      </c>
    </row>
    <row r="4" spans="1:3" ht="20.25" customHeight="1">
      <c r="A4" s="402">
        <v>2</v>
      </c>
      <c r="B4" s="403" t="s">
        <v>745</v>
      </c>
      <c r="C4" s="404" t="s">
        <v>746</v>
      </c>
    </row>
    <row r="5" spans="1:3" ht="20.25" customHeight="1">
      <c r="A5" s="402">
        <v>3</v>
      </c>
      <c r="B5" s="403" t="s">
        <v>747</v>
      </c>
      <c r="C5" s="404" t="s">
        <v>748</v>
      </c>
    </row>
    <row r="6" spans="1:3" ht="20.25" customHeight="1">
      <c r="A6" s="402">
        <v>4</v>
      </c>
      <c r="B6" s="403" t="s">
        <v>749</v>
      </c>
      <c r="C6" s="404" t="s">
        <v>750</v>
      </c>
    </row>
    <row r="7" spans="1:3" ht="20.25" customHeight="1">
      <c r="A7" s="402">
        <v>5</v>
      </c>
      <c r="B7" s="403" t="s">
        <v>751</v>
      </c>
      <c r="C7" s="404" t="s">
        <v>752</v>
      </c>
    </row>
    <row r="8" spans="1:3" ht="20.25" customHeight="1">
      <c r="A8" s="402">
        <v>6</v>
      </c>
      <c r="B8" s="403" t="s">
        <v>753</v>
      </c>
      <c r="C8" s="404" t="s">
        <v>754</v>
      </c>
    </row>
    <row r="9" spans="1:3" ht="20.25" customHeight="1">
      <c r="A9" s="402">
        <v>7</v>
      </c>
      <c r="B9" s="403" t="s">
        <v>755</v>
      </c>
      <c r="C9" s="404" t="s">
        <v>756</v>
      </c>
    </row>
    <row r="10" spans="1:3" ht="20.25" customHeight="1">
      <c r="A10" s="402"/>
      <c r="B10" s="405" t="s">
        <v>77</v>
      </c>
      <c r="C10" s="404"/>
    </row>
    <row r="11" spans="1:3" ht="20.25" customHeight="1">
      <c r="A11" s="402"/>
      <c r="B11" s="405" t="s">
        <v>757</v>
      </c>
      <c r="C11" s="404"/>
    </row>
    <row r="12" spans="1:3" ht="20.25" customHeight="1">
      <c r="A12" s="402">
        <v>8</v>
      </c>
      <c r="B12" s="403" t="s">
        <v>758</v>
      </c>
      <c r="C12" s="404" t="s">
        <v>759</v>
      </c>
    </row>
    <row r="13" spans="1:3" ht="20.25" customHeight="1">
      <c r="A13" s="402"/>
      <c r="B13" s="406" t="s">
        <v>760</v>
      </c>
      <c r="C13" s="404"/>
    </row>
    <row r="14" spans="1:3" ht="20.25" customHeight="1">
      <c r="A14" s="402">
        <v>9</v>
      </c>
      <c r="B14" s="403" t="s">
        <v>761</v>
      </c>
      <c r="C14" s="404" t="s">
        <v>762</v>
      </c>
    </row>
    <row r="15" spans="1:3" ht="20.25" customHeight="1">
      <c r="A15" s="402">
        <v>10</v>
      </c>
      <c r="B15" s="403" t="s">
        <v>763</v>
      </c>
      <c r="C15" s="404" t="s">
        <v>764</v>
      </c>
    </row>
    <row r="16" spans="1:3" ht="20.25" customHeight="1">
      <c r="A16" s="402">
        <v>11</v>
      </c>
      <c r="B16" s="403" t="s">
        <v>765</v>
      </c>
      <c r="C16" s="404" t="s">
        <v>766</v>
      </c>
    </row>
    <row r="17" spans="1:3" ht="20.25" customHeight="1">
      <c r="A17" s="402">
        <v>12</v>
      </c>
      <c r="B17" s="403" t="s">
        <v>767</v>
      </c>
      <c r="C17" s="404" t="s">
        <v>768</v>
      </c>
    </row>
    <row r="18" spans="1:3" ht="20.25" customHeight="1">
      <c r="A18" s="402">
        <v>13</v>
      </c>
      <c r="B18" s="403" t="s">
        <v>769</v>
      </c>
      <c r="C18" s="404" t="s">
        <v>770</v>
      </c>
    </row>
    <row r="19" spans="1:3" ht="20.25" customHeight="1">
      <c r="A19" s="402">
        <v>14</v>
      </c>
      <c r="B19" s="403" t="s">
        <v>771</v>
      </c>
      <c r="C19" s="404" t="s">
        <v>772</v>
      </c>
    </row>
    <row r="20" spans="1:3" ht="20.25" customHeight="1">
      <c r="A20" s="402">
        <v>15</v>
      </c>
      <c r="B20" s="403" t="s">
        <v>773</v>
      </c>
      <c r="C20" s="404" t="s">
        <v>774</v>
      </c>
    </row>
    <row r="21" spans="1:3" ht="20.25" customHeight="1">
      <c r="A21" s="402">
        <v>16</v>
      </c>
      <c r="B21" s="403" t="s">
        <v>775</v>
      </c>
      <c r="C21" s="404" t="s">
        <v>776</v>
      </c>
    </row>
    <row r="22" spans="1:3" ht="20.25" customHeight="1">
      <c r="A22" s="402">
        <v>17</v>
      </c>
      <c r="B22" s="403" t="s">
        <v>777</v>
      </c>
      <c r="C22" s="404" t="s">
        <v>778</v>
      </c>
    </row>
    <row r="23" spans="1:3" ht="20.25" customHeight="1">
      <c r="A23" s="402">
        <v>18</v>
      </c>
      <c r="B23" s="403" t="s">
        <v>779</v>
      </c>
      <c r="C23" s="404" t="s">
        <v>780</v>
      </c>
    </row>
    <row r="24" spans="1:3" ht="20.25" customHeight="1">
      <c r="A24" s="402">
        <v>19</v>
      </c>
      <c r="B24" s="403" t="s">
        <v>781</v>
      </c>
      <c r="C24" s="404" t="s">
        <v>782</v>
      </c>
    </row>
    <row r="25" spans="1:3" ht="20.25" customHeight="1">
      <c r="A25" s="402">
        <v>20</v>
      </c>
      <c r="B25" s="403" t="s">
        <v>783</v>
      </c>
      <c r="C25" s="404" t="s">
        <v>784</v>
      </c>
    </row>
    <row r="26" spans="1:3" ht="20.25" customHeight="1">
      <c r="A26" s="402">
        <v>21</v>
      </c>
      <c r="B26" s="403" t="s">
        <v>785</v>
      </c>
      <c r="C26" s="404" t="s">
        <v>786</v>
      </c>
    </row>
    <row r="27" spans="1:3" ht="20.25" customHeight="1">
      <c r="A27" s="402">
        <v>22</v>
      </c>
      <c r="B27" s="403" t="s">
        <v>787</v>
      </c>
      <c r="C27" s="404" t="s">
        <v>788</v>
      </c>
    </row>
    <row r="28" spans="1:3" ht="20.25" customHeight="1">
      <c r="A28" s="402">
        <v>23</v>
      </c>
      <c r="B28" s="403" t="s">
        <v>789</v>
      </c>
      <c r="C28" s="404" t="s">
        <v>790</v>
      </c>
    </row>
    <row r="29" spans="1:3" ht="20.25" customHeight="1">
      <c r="A29" s="402">
        <v>24</v>
      </c>
      <c r="B29" s="403" t="s">
        <v>791</v>
      </c>
      <c r="C29" s="404" t="s">
        <v>792</v>
      </c>
    </row>
    <row r="30" spans="1:3" ht="20.25" customHeight="1">
      <c r="A30" s="402">
        <v>25</v>
      </c>
      <c r="B30" s="403" t="s">
        <v>793</v>
      </c>
      <c r="C30" s="404" t="s">
        <v>794</v>
      </c>
    </row>
    <row r="31" spans="1:3" ht="20.25" customHeight="1">
      <c r="A31" s="402">
        <v>26</v>
      </c>
      <c r="B31" s="403" t="s">
        <v>795</v>
      </c>
      <c r="C31" s="404" t="s">
        <v>796</v>
      </c>
    </row>
    <row r="32" spans="1:3" ht="20.25" customHeight="1">
      <c r="A32" s="402">
        <v>27</v>
      </c>
      <c r="B32" s="403" t="s">
        <v>797</v>
      </c>
      <c r="C32" s="404" t="s">
        <v>798</v>
      </c>
    </row>
    <row r="33" spans="1:3" ht="20.25" customHeight="1">
      <c r="A33" s="402">
        <v>28</v>
      </c>
      <c r="B33" s="403" t="s">
        <v>799</v>
      </c>
      <c r="C33" s="404" t="s">
        <v>800</v>
      </c>
    </row>
    <row r="34" spans="1:3" ht="20.25" customHeight="1">
      <c r="A34" s="402">
        <v>29</v>
      </c>
      <c r="B34" s="403" t="s">
        <v>801</v>
      </c>
      <c r="C34" s="404" t="s">
        <v>802</v>
      </c>
    </row>
    <row r="35" spans="1:3" ht="20.25" customHeight="1">
      <c r="A35" s="402">
        <v>30</v>
      </c>
      <c r="B35" s="403" t="s">
        <v>803</v>
      </c>
      <c r="C35" s="404" t="s">
        <v>804</v>
      </c>
    </row>
    <row r="36" spans="1:3" ht="20.25" customHeight="1">
      <c r="A36" s="402">
        <v>31</v>
      </c>
      <c r="B36" s="403" t="s">
        <v>805</v>
      </c>
      <c r="C36" s="404" t="s">
        <v>806</v>
      </c>
    </row>
    <row r="37" spans="1:3" ht="20.25" customHeight="1">
      <c r="A37" s="402">
        <v>32</v>
      </c>
      <c r="B37" s="403" t="s">
        <v>807</v>
      </c>
      <c r="C37" s="404" t="s">
        <v>808</v>
      </c>
    </row>
    <row r="38" spans="1:3" ht="20.25" customHeight="1">
      <c r="A38" s="402">
        <v>33</v>
      </c>
      <c r="B38" s="403" t="s">
        <v>809</v>
      </c>
      <c r="C38" s="404" t="s">
        <v>810</v>
      </c>
    </row>
    <row r="39" spans="1:3" ht="20.25" customHeight="1">
      <c r="A39" s="402">
        <v>34</v>
      </c>
      <c r="B39" s="403" t="s">
        <v>811</v>
      </c>
      <c r="C39" s="404" t="s">
        <v>812</v>
      </c>
    </row>
    <row r="40" spans="1:3" ht="20.25" customHeight="1">
      <c r="A40" s="402">
        <v>35</v>
      </c>
      <c r="B40" s="403" t="s">
        <v>813</v>
      </c>
      <c r="C40" s="404" t="s">
        <v>814</v>
      </c>
    </row>
    <row r="41" spans="1:3" ht="20.25" customHeight="1">
      <c r="A41" s="402">
        <v>36</v>
      </c>
      <c r="B41" s="403" t="s">
        <v>815</v>
      </c>
      <c r="C41" s="404" t="s">
        <v>816</v>
      </c>
    </row>
    <row r="42" spans="1:3" ht="20.25" customHeight="1">
      <c r="A42" s="402">
        <v>37</v>
      </c>
      <c r="B42" s="403" t="s">
        <v>817</v>
      </c>
      <c r="C42" s="404" t="s">
        <v>818</v>
      </c>
    </row>
    <row r="43" spans="1:3" ht="20.25" customHeight="1">
      <c r="A43" s="402">
        <v>38</v>
      </c>
      <c r="B43" s="403" t="s">
        <v>819</v>
      </c>
      <c r="C43" s="404" t="s">
        <v>820</v>
      </c>
    </row>
    <row r="44" spans="1:3" ht="20.25" customHeight="1">
      <c r="A44" s="402">
        <v>39</v>
      </c>
      <c r="B44" s="403" t="s">
        <v>821</v>
      </c>
      <c r="C44" s="404" t="s">
        <v>822</v>
      </c>
    </row>
    <row r="45" spans="1:3" ht="20.25" customHeight="1">
      <c r="A45" s="402"/>
      <c r="B45" s="405" t="s">
        <v>823</v>
      </c>
      <c r="C45" s="404"/>
    </row>
    <row r="46" spans="1:3" ht="20.25" customHeight="1">
      <c r="A46" s="402">
        <v>40</v>
      </c>
      <c r="B46" s="403" t="s">
        <v>824</v>
      </c>
      <c r="C46" s="404" t="s">
        <v>825</v>
      </c>
    </row>
    <row r="47" spans="1:3" ht="20.25" customHeight="1">
      <c r="A47" s="402">
        <v>41</v>
      </c>
      <c r="B47" s="403" t="s">
        <v>864</v>
      </c>
      <c r="C47" s="404" t="s">
        <v>865</v>
      </c>
    </row>
    <row r="48" spans="1:3" ht="20.25" customHeight="1">
      <c r="A48" s="402">
        <v>42</v>
      </c>
      <c r="B48" s="403" t="s">
        <v>1051</v>
      </c>
      <c r="C48" s="404" t="s">
        <v>866</v>
      </c>
    </row>
    <row r="49" spans="1:3" ht="20.25" customHeight="1">
      <c r="A49" s="402">
        <v>43</v>
      </c>
      <c r="B49" s="403" t="s">
        <v>826</v>
      </c>
      <c r="C49" s="404" t="s">
        <v>829</v>
      </c>
    </row>
    <row r="50" spans="1:3" ht="20.25" customHeight="1">
      <c r="A50" s="402">
        <v>44</v>
      </c>
      <c r="B50" s="403" t="s">
        <v>827</v>
      </c>
      <c r="C50" s="404" t="s">
        <v>831</v>
      </c>
    </row>
    <row r="51" spans="1:3" ht="20.25" customHeight="1">
      <c r="A51" s="402">
        <v>45</v>
      </c>
      <c r="B51" s="403" t="s">
        <v>828</v>
      </c>
      <c r="C51" s="404" t="s">
        <v>833</v>
      </c>
    </row>
    <row r="52" spans="1:3" ht="20.25" customHeight="1">
      <c r="A52" s="402">
        <v>46</v>
      </c>
      <c r="B52" s="403" t="s">
        <v>830</v>
      </c>
      <c r="C52" s="404" t="s">
        <v>835</v>
      </c>
    </row>
    <row r="53" spans="1:3" ht="20.25" customHeight="1">
      <c r="A53" s="402">
        <v>47</v>
      </c>
      <c r="B53" s="403" t="s">
        <v>832</v>
      </c>
      <c r="C53" s="404" t="s">
        <v>837</v>
      </c>
    </row>
    <row r="54" spans="1:3" ht="20.25" customHeight="1">
      <c r="A54" s="402">
        <v>48</v>
      </c>
      <c r="B54" s="403" t="s">
        <v>834</v>
      </c>
      <c r="C54" s="404" t="s">
        <v>839</v>
      </c>
    </row>
    <row r="55" spans="1:3" ht="20.25" customHeight="1">
      <c r="A55" s="402">
        <v>49</v>
      </c>
      <c r="B55" s="403" t="s">
        <v>836</v>
      </c>
      <c r="C55" s="404" t="s">
        <v>840</v>
      </c>
    </row>
    <row r="56" spans="1:3" ht="20.25" customHeight="1">
      <c r="A56" s="402">
        <v>50</v>
      </c>
      <c r="B56" s="403" t="s">
        <v>838</v>
      </c>
      <c r="C56" s="404" t="s">
        <v>842</v>
      </c>
    </row>
    <row r="57" spans="1:3" ht="20.25" customHeight="1">
      <c r="A57" s="402">
        <v>51</v>
      </c>
      <c r="B57" s="403" t="s">
        <v>869</v>
      </c>
      <c r="C57" s="404" t="s">
        <v>844</v>
      </c>
    </row>
    <row r="58" spans="1:3" ht="20.25" customHeight="1">
      <c r="A58" s="402">
        <v>52</v>
      </c>
      <c r="B58" s="403" t="s">
        <v>841</v>
      </c>
      <c r="C58" s="404" t="s">
        <v>846</v>
      </c>
    </row>
    <row r="59" spans="1:3" ht="20.25" customHeight="1">
      <c r="A59" s="402">
        <v>53</v>
      </c>
      <c r="B59" s="403" t="s">
        <v>843</v>
      </c>
      <c r="C59" s="404" t="s">
        <v>848</v>
      </c>
    </row>
    <row r="60" spans="1:3" ht="20.25" customHeight="1">
      <c r="A60" s="402">
        <v>54</v>
      </c>
      <c r="B60" s="403" t="s">
        <v>845</v>
      </c>
      <c r="C60" s="404" t="s">
        <v>850</v>
      </c>
    </row>
    <row r="61" spans="1:3" ht="20.25" customHeight="1">
      <c r="A61" s="402">
        <v>55</v>
      </c>
      <c r="B61" s="403" t="s">
        <v>847</v>
      </c>
      <c r="C61" s="404" t="s">
        <v>852</v>
      </c>
    </row>
    <row r="62" spans="1:3" ht="20.25" customHeight="1">
      <c r="A62" s="402">
        <v>56</v>
      </c>
      <c r="B62" s="403" t="s">
        <v>849</v>
      </c>
      <c r="C62" s="404" t="s">
        <v>854</v>
      </c>
    </row>
    <row r="63" spans="1:3" ht="20.25" customHeight="1">
      <c r="A63" s="402">
        <v>57</v>
      </c>
      <c r="B63" s="403" t="s">
        <v>851</v>
      </c>
      <c r="C63" s="404" t="s">
        <v>856</v>
      </c>
    </row>
    <row r="64" spans="1:3" ht="20.25" customHeight="1">
      <c r="A64" s="402">
        <v>58</v>
      </c>
      <c r="B64" s="403" t="s">
        <v>853</v>
      </c>
      <c r="C64" s="404" t="s">
        <v>867</v>
      </c>
    </row>
    <row r="65" spans="1:3" ht="20.25" customHeight="1">
      <c r="A65" s="402">
        <v>59</v>
      </c>
      <c r="B65" s="403" t="s">
        <v>855</v>
      </c>
      <c r="C65" s="404" t="s">
        <v>1052</v>
      </c>
    </row>
    <row r="66" spans="1:3" ht="20.25" customHeight="1">
      <c r="A66" s="402"/>
      <c r="B66" s="405" t="s">
        <v>857</v>
      </c>
      <c r="C66" s="404"/>
    </row>
    <row r="67" spans="1:3" ht="20.25" customHeight="1">
      <c r="A67" s="402"/>
      <c r="B67" s="405" t="s">
        <v>858</v>
      </c>
      <c r="C67" s="404"/>
    </row>
    <row r="68" spans="1:3" ht="20.25" customHeight="1">
      <c r="A68" s="402">
        <v>60</v>
      </c>
      <c r="B68" s="403" t="s">
        <v>859</v>
      </c>
      <c r="C68" s="404" t="s">
        <v>868</v>
      </c>
    </row>
    <row r="69" spans="1:3" ht="20.25" customHeight="1">
      <c r="A69" s="402">
        <v>61</v>
      </c>
      <c r="B69" s="403" t="s">
        <v>860</v>
      </c>
      <c r="C69" s="404" t="s">
        <v>1053</v>
      </c>
    </row>
    <row r="70" spans="1:3" ht="20.25" customHeight="1">
      <c r="A70" s="402"/>
      <c r="B70" s="405" t="s">
        <v>861</v>
      </c>
      <c r="C70" s="404"/>
    </row>
    <row r="71" spans="1:3" ht="20.25" customHeight="1">
      <c r="A71" s="402"/>
      <c r="B71" s="405" t="s">
        <v>862</v>
      </c>
      <c r="C71" s="404"/>
    </row>
    <row r="72" spans="1:3" ht="20.25" customHeight="1">
      <c r="A72" s="407"/>
      <c r="B72" s="408" t="s">
        <v>863</v>
      </c>
      <c r="C72" s="409"/>
    </row>
  </sheetData>
  <sheetProtection/>
  <hyperlinks>
    <hyperlink ref="B3" location="'13-1'!A1" display="一般職業紹介状況"/>
    <hyperlink ref="B4" location="'13-2'!A1" display="新規求人および充足状況の産業別内訳"/>
    <hyperlink ref="B5" location="'13-3'!A1" display="雇用保険給付状況"/>
    <hyperlink ref="B6" location="'13-4'!A1" display="国民健康保険の加入状況および資格の得喪状況"/>
    <hyperlink ref="B7" location="'13-5'!A1" display="外国人加入状況"/>
    <hyperlink ref="B8" location="'13-6'!A1" display="勤労青少年福祉事業定期講座登録者数"/>
    <hyperlink ref="B9" location="'13-7'!A1" display="国民健康保険医療諸費の状況"/>
    <hyperlink ref="B12" location="'13-9'!A1" display="国民健康保険税の状況"/>
    <hyperlink ref="B14" location="'13-9'!A1" display="国民健康保険会計決算状況-歳入- "/>
    <hyperlink ref="B15" location="'13-10'!A1" display="国民健康保険会計決算状況-歳出および収支-"/>
    <hyperlink ref="B16" location="'13-11'!Print_Area" display="国民年金加入・保険料の検認・各種届出状況"/>
    <hyperlink ref="B17" location="'13-12'!A1" display="国民年金事務委託金"/>
    <hyperlink ref="B18" location="'13-13'!A1" display="国民年金受給者数"/>
    <hyperlink ref="B19" location="'13-14'!A1" display="福祉年金諸届状況"/>
    <hyperlink ref="B20" location="'13-15'!A1" display="児童手当支給状況"/>
    <hyperlink ref="B21" location="'13-16'!A1" display="児童扶養手当等受給者数"/>
    <hyperlink ref="B22" location="'13-17'!A1" display="母子家庭等医療費公費負担状況"/>
    <hyperlink ref="B23" location="'13-18'!A1" display="児童扶養手当等支給関係諸届状況"/>
    <hyperlink ref="B24" location="'13-19'!A1" display="市民福祉年金支給状況"/>
    <hyperlink ref="B25" location="'13-20'!A1" display="農業者年金状況"/>
    <hyperlink ref="B26" location="'13-21'!A1" display="小規模共済制度等取扱事務代行数"/>
    <hyperlink ref="B27" location="'13-22'!A1" display="社会保険料等市民掛金額"/>
    <hyperlink ref="B28" location="'13-23'!A1" display="老人クラブ結成状況"/>
    <hyperlink ref="B29" location="'13-24'!A1" display="老人医療費公費負担状況(65～69歳)"/>
    <hyperlink ref="B30" location="'13-25'!A1" display="高齢重度障害者医療費公費負担状況"/>
    <hyperlink ref="B31" location="'13-26'!A1" display="敬老会対象者数"/>
    <hyperlink ref="B32" location="'13-27'!A1" display="老人施設措置状況"/>
    <hyperlink ref="B33" location="'13-28'!A1" display="敬老祝金支給状況"/>
    <hyperlink ref="B34" location="'13-29'!A1" display="市民活動センター(福祉会館)・高齢者福祉センター利用状況"/>
    <hyperlink ref="B35" location="'13-30'!A1" display="身体障害者（児）数"/>
    <hyperlink ref="B36" location="'13-31'!A1" display="身体障害者補装具交付および修理数"/>
    <hyperlink ref="B37" location="'13-32'!A1" display="身体障害児補装具交付および修理数"/>
    <hyperlink ref="B38" location="'13-33'!A1" display="重度障害者医療費公費負担状況"/>
    <hyperlink ref="B39" location="'13-34'!A1" display="身体障害者更生援護（各種相談・指導）数"/>
    <hyperlink ref="B41" location="'13-36'!A1" display="児童相談種別および処理状況"/>
    <hyperlink ref="B40" location="'13-35'!A1" display="障害福祉相談"/>
    <hyperlink ref="B42" location="'13-37'!A1" display="児童相談経路別状況"/>
    <hyperlink ref="B43" location="'13-38'!A1" display="児童福祉施設入所者数"/>
    <hyperlink ref="B44" location="'13-39'!A1" display="児童センター利用状況"/>
    <hyperlink ref="B46" location="'13-40'!A1" display="保育所数・保育士数・入所児童数"/>
    <hyperlink ref="B49" location="'13-43'!A1" display="乳幼児等医療費公費負担状況"/>
    <hyperlink ref="B50" location="'13-44'!A1" display="介護保険料所得段階別第１号被保険者数"/>
    <hyperlink ref="B51" location="'13-45'!A1" display="介護保険料収納状況"/>
    <hyperlink ref="B52" location="'13-46'!A1" display="介護保険特別会計決算状況-歳入-"/>
    <hyperlink ref="B53" location="'13-47'!A1" display="介護保険特別会計決算状況-歳出-"/>
    <hyperlink ref="B54" location="'13-48'!A1" display="介護保険要介護（要支援）認定者数"/>
    <hyperlink ref="B55" location="'13-49'!A1" display="青少年補導委員数および従事状況"/>
    <hyperlink ref="B56" location="'13-50'!A1" display="各種福祉資金貸付状況"/>
    <hyperlink ref="B57" location="'13-51'!A1" display="教育・保育施設給付費"/>
    <hyperlink ref="B58" location="'13-52'!A1" display="青少年悩みの相談室相談状況"/>
    <hyperlink ref="B59" location="'13-53'!A1" display="生活保護の開始および廃止状況"/>
    <hyperlink ref="B60" location="'13-54'!A1" display="生活保護状況"/>
    <hyperlink ref="B61" location="'13-55'!A1" display="生活保護費支給状況"/>
    <hyperlink ref="B62" location="'13-56'!A1" display="労働力類型別被保護世帯数"/>
    <hyperlink ref="B63" location="'13-57'!A1" display="共同募金状況"/>
    <hyperlink ref="B64" location="'13-58'!A1" display="歳末愛の持寄り運動状況"/>
    <hyperlink ref="B65" location="'13-59'!A1" display="住宅資金貸付および償還状況"/>
    <hyperlink ref="B68" location="'13-60'!A1" display="民生児童委員数"/>
    <hyperlink ref="B69" location="'13-61'!A1" display="民生児童委員活動状況"/>
    <hyperlink ref="B47" location="'13-41'!A1" display="認定こども園数・保育教諭数・入所児童数"/>
    <hyperlink ref="B48" location="'13-42'!A1" display="小規模保育所数・保育士数・入園児童数"/>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P39"/>
  <sheetViews>
    <sheetView zoomScalePageLayoutView="0" workbookViewId="0" topLeftCell="A1">
      <selection activeCell="A14" sqref="A14"/>
    </sheetView>
  </sheetViews>
  <sheetFormatPr defaultColWidth="9.00390625" defaultRowHeight="13.5"/>
  <cols>
    <col min="1" max="1" width="9.50390625" style="143" customWidth="1"/>
    <col min="2" max="2" width="10.00390625" style="143" bestFit="1" customWidth="1"/>
    <col min="3" max="3" width="9.25390625" style="143" bestFit="1" customWidth="1"/>
    <col min="4" max="4" width="8.125" style="143" bestFit="1" customWidth="1"/>
    <col min="5" max="5" width="9.25390625" style="143" bestFit="1" customWidth="1"/>
    <col min="6" max="6" width="9.125" style="143" bestFit="1" customWidth="1"/>
    <col min="7" max="7" width="7.75390625" style="143" bestFit="1" customWidth="1"/>
    <col min="8" max="8" width="8.00390625" style="143" bestFit="1" customWidth="1"/>
    <col min="9" max="9" width="9.125" style="143" bestFit="1" customWidth="1"/>
    <col min="10" max="10" width="7.875" style="143" bestFit="1" customWidth="1"/>
    <col min="11" max="11" width="7.00390625" style="143" bestFit="1" customWidth="1"/>
    <col min="12" max="12" width="7.00390625" style="143" customWidth="1"/>
    <col min="13" max="13" width="9.125" style="143" bestFit="1" customWidth="1"/>
    <col min="14" max="14" width="9.25390625" style="143" bestFit="1" customWidth="1"/>
    <col min="15" max="15" width="8.375" style="143" customWidth="1"/>
    <col min="16" max="16" width="10.00390625" style="143" bestFit="1" customWidth="1"/>
    <col min="17" max="17" width="9.75390625" style="143" customWidth="1"/>
    <col min="18" max="18" width="5.875" style="143" customWidth="1"/>
    <col min="19" max="19" width="9.75390625" style="143" customWidth="1"/>
    <col min="20" max="20" width="9.875" style="143" customWidth="1"/>
    <col min="21" max="21" width="9.375" style="143" customWidth="1"/>
    <col min="22" max="22" width="7.50390625" style="143" customWidth="1"/>
    <col min="23" max="23" width="8.25390625" style="143" customWidth="1"/>
    <col min="24" max="25" width="11.50390625" style="143" customWidth="1"/>
    <col min="26" max="26" width="11.875" style="143" customWidth="1"/>
    <col min="27" max="16384" width="9.00390625" style="143" customWidth="1"/>
  </cols>
  <sheetData>
    <row r="1" spans="1:15" ht="18" customHeight="1" thickBot="1">
      <c r="A1" s="108" t="s">
        <v>151</v>
      </c>
      <c r="J1" s="173"/>
      <c r="O1" s="43" t="s">
        <v>152</v>
      </c>
    </row>
    <row r="2" spans="1:16" ht="12" customHeight="1">
      <c r="A2" s="572" t="s">
        <v>153</v>
      </c>
      <c r="B2" s="174"/>
      <c r="C2" s="175"/>
      <c r="D2" s="176"/>
      <c r="E2" s="564" t="s">
        <v>154</v>
      </c>
      <c r="F2" s="564"/>
      <c r="G2" s="564"/>
      <c r="H2" s="564" t="s">
        <v>155</v>
      </c>
      <c r="I2" s="177"/>
      <c r="J2" s="564" t="s">
        <v>156</v>
      </c>
      <c r="K2" s="564" t="s">
        <v>157</v>
      </c>
      <c r="L2" s="564" t="s">
        <v>158</v>
      </c>
      <c r="M2" s="564" t="s">
        <v>159</v>
      </c>
      <c r="N2" s="564" t="s">
        <v>160</v>
      </c>
      <c r="O2" s="567" t="s">
        <v>161</v>
      </c>
      <c r="P2" s="115"/>
    </row>
    <row r="3" spans="1:16" ht="12" customHeight="1">
      <c r="A3" s="573"/>
      <c r="B3" s="178" t="s">
        <v>10</v>
      </c>
      <c r="C3" s="179" t="s">
        <v>162</v>
      </c>
      <c r="D3" s="179" t="s">
        <v>163</v>
      </c>
      <c r="E3" s="575"/>
      <c r="F3" s="575"/>
      <c r="G3" s="575"/>
      <c r="H3" s="565"/>
      <c r="I3" s="179"/>
      <c r="J3" s="565"/>
      <c r="K3" s="565"/>
      <c r="L3" s="565"/>
      <c r="M3" s="565"/>
      <c r="N3" s="565"/>
      <c r="O3" s="568"/>
      <c r="P3" s="570"/>
    </row>
    <row r="4" spans="1:16" ht="23.25" customHeight="1">
      <c r="A4" s="573"/>
      <c r="B4" s="178" t="s">
        <v>164</v>
      </c>
      <c r="C4" s="179" t="s">
        <v>165</v>
      </c>
      <c r="D4" s="179" t="s">
        <v>166</v>
      </c>
      <c r="E4" s="571" t="s">
        <v>49</v>
      </c>
      <c r="F4" s="571" t="s">
        <v>167</v>
      </c>
      <c r="G4" s="571" t="s">
        <v>168</v>
      </c>
      <c r="H4" s="565"/>
      <c r="I4" s="179" t="s">
        <v>169</v>
      </c>
      <c r="J4" s="565"/>
      <c r="K4" s="565"/>
      <c r="L4" s="565"/>
      <c r="M4" s="565"/>
      <c r="N4" s="565"/>
      <c r="O4" s="568"/>
      <c r="P4" s="570"/>
    </row>
    <row r="5" spans="1:16" ht="23.25" customHeight="1" thickBot="1">
      <c r="A5" s="574"/>
      <c r="B5" s="181"/>
      <c r="C5" s="182"/>
      <c r="D5" s="182"/>
      <c r="E5" s="566"/>
      <c r="F5" s="566"/>
      <c r="G5" s="566"/>
      <c r="H5" s="566"/>
      <c r="I5" s="183"/>
      <c r="J5" s="566"/>
      <c r="K5" s="566"/>
      <c r="L5" s="566"/>
      <c r="M5" s="566"/>
      <c r="N5" s="566"/>
      <c r="O5" s="569"/>
      <c r="P5" s="180"/>
    </row>
    <row r="6" spans="1:16" ht="22.5" customHeight="1">
      <c r="A6" s="81" t="s">
        <v>872</v>
      </c>
      <c r="B6" s="184">
        <v>9534269</v>
      </c>
      <c r="C6" s="185">
        <v>1877881</v>
      </c>
      <c r="D6" s="185">
        <v>494</v>
      </c>
      <c r="E6" s="185">
        <v>1899006</v>
      </c>
      <c r="F6" s="185">
        <v>1521828</v>
      </c>
      <c r="G6" s="185">
        <v>377178</v>
      </c>
      <c r="H6" s="185">
        <v>491232</v>
      </c>
      <c r="I6" s="122">
        <v>3010392</v>
      </c>
      <c r="J6" s="185">
        <v>563892</v>
      </c>
      <c r="K6" s="185" t="s">
        <v>34</v>
      </c>
      <c r="L6" s="185">
        <v>26941</v>
      </c>
      <c r="M6" s="185">
        <v>1056097</v>
      </c>
      <c r="N6" s="185">
        <v>608334</v>
      </c>
      <c r="O6" s="147" t="s">
        <v>95</v>
      </c>
      <c r="P6" s="186"/>
    </row>
    <row r="7" spans="1:16" ht="22.5" customHeight="1">
      <c r="A7" s="81">
        <v>25</v>
      </c>
      <c r="B7" s="184">
        <v>9512666</v>
      </c>
      <c r="C7" s="185">
        <v>1851081</v>
      </c>
      <c r="D7" s="185">
        <v>540</v>
      </c>
      <c r="E7" s="185">
        <v>1693487</v>
      </c>
      <c r="F7" s="185">
        <v>1339150</v>
      </c>
      <c r="G7" s="185">
        <v>354337</v>
      </c>
      <c r="H7" s="185">
        <v>448406</v>
      </c>
      <c r="I7" s="185">
        <v>3228088</v>
      </c>
      <c r="J7" s="185">
        <v>808834</v>
      </c>
      <c r="K7" s="185">
        <v>6795</v>
      </c>
      <c r="L7" s="185">
        <v>38411</v>
      </c>
      <c r="M7" s="185">
        <v>918989</v>
      </c>
      <c r="N7" s="185">
        <v>518035</v>
      </c>
      <c r="O7" s="147" t="s">
        <v>95</v>
      </c>
      <c r="P7" s="186"/>
    </row>
    <row r="8" spans="1:16" ht="22.5" customHeight="1">
      <c r="A8" s="81">
        <v>26</v>
      </c>
      <c r="B8" s="184">
        <v>9951515</v>
      </c>
      <c r="C8" s="185">
        <v>1810750</v>
      </c>
      <c r="D8" s="185">
        <v>642</v>
      </c>
      <c r="E8" s="185">
        <v>1950883</v>
      </c>
      <c r="F8" s="185">
        <v>1521123</v>
      </c>
      <c r="G8" s="185">
        <v>429760</v>
      </c>
      <c r="H8" s="185">
        <v>510329</v>
      </c>
      <c r="I8" s="185">
        <v>3070634</v>
      </c>
      <c r="J8" s="185">
        <v>771033</v>
      </c>
      <c r="K8" s="185">
        <v>13</v>
      </c>
      <c r="L8" s="185">
        <v>20939</v>
      </c>
      <c r="M8" s="185">
        <v>1108794</v>
      </c>
      <c r="N8" s="185">
        <v>707498</v>
      </c>
      <c r="O8" s="147" t="s">
        <v>95</v>
      </c>
      <c r="P8" s="187"/>
    </row>
    <row r="9" spans="1:16" ht="22.5" customHeight="1">
      <c r="A9" s="81">
        <v>27</v>
      </c>
      <c r="B9" s="184">
        <v>11513664</v>
      </c>
      <c r="C9" s="185">
        <v>1736858</v>
      </c>
      <c r="D9" s="185">
        <v>687</v>
      </c>
      <c r="E9" s="185">
        <v>2135628</v>
      </c>
      <c r="F9" s="185">
        <v>1607770</v>
      </c>
      <c r="G9" s="185">
        <v>527858</v>
      </c>
      <c r="H9" s="185">
        <v>504297</v>
      </c>
      <c r="I9" s="185">
        <v>3068768</v>
      </c>
      <c r="J9" s="185">
        <v>920475</v>
      </c>
      <c r="K9" s="185">
        <v>48305</v>
      </c>
      <c r="L9" s="185">
        <v>24800</v>
      </c>
      <c r="M9" s="185">
        <v>2584630</v>
      </c>
      <c r="N9" s="185">
        <v>489216</v>
      </c>
      <c r="O9" s="147" t="s">
        <v>34</v>
      </c>
      <c r="P9" s="186"/>
    </row>
    <row r="10" spans="1:16" ht="22.5" customHeight="1" thickBot="1">
      <c r="A10" s="82">
        <v>28</v>
      </c>
      <c r="B10" s="188">
        <f>C10+D10+E10+H10+I10+J10+K10+L10+M10+N10</f>
        <v>11152306</v>
      </c>
      <c r="C10" s="189">
        <v>1715557</v>
      </c>
      <c r="D10" s="189">
        <v>722</v>
      </c>
      <c r="E10" s="189">
        <v>2066460</v>
      </c>
      <c r="F10" s="189">
        <v>1561820</v>
      </c>
      <c r="G10" s="189">
        <v>504640</v>
      </c>
      <c r="H10" s="189">
        <v>493297</v>
      </c>
      <c r="I10" s="189">
        <v>3186799</v>
      </c>
      <c r="J10" s="189">
        <f>829036+63795</f>
        <v>892831</v>
      </c>
      <c r="K10" s="189">
        <v>8537</v>
      </c>
      <c r="L10" s="189">
        <f>26597-722</f>
        <v>25875</v>
      </c>
      <c r="M10" s="189">
        <v>2549690</v>
      </c>
      <c r="N10" s="189">
        <v>212538</v>
      </c>
      <c r="O10" s="153" t="s">
        <v>95</v>
      </c>
      <c r="P10" s="186"/>
    </row>
    <row r="11" spans="1:7" ht="18" customHeight="1">
      <c r="A11" s="108" t="s">
        <v>170</v>
      </c>
      <c r="B11" s="190"/>
      <c r="C11" s="190"/>
      <c r="D11" s="190"/>
      <c r="E11" s="190"/>
      <c r="F11" s="190"/>
      <c r="G11" s="191"/>
    </row>
    <row r="12" spans="1:7" ht="12">
      <c r="A12" s="50"/>
      <c r="B12" s="190"/>
      <c r="C12" s="190"/>
      <c r="D12" s="190"/>
      <c r="E12" s="190"/>
      <c r="F12" s="190"/>
      <c r="G12" s="191"/>
    </row>
    <row r="13" spans="1:11" ht="12">
      <c r="A13" s="192"/>
      <c r="B13" s="50"/>
      <c r="C13" s="50"/>
      <c r="D13" s="50"/>
      <c r="E13" s="50"/>
      <c r="F13" s="50"/>
      <c r="G13" s="50"/>
      <c r="H13" s="50"/>
      <c r="I13" s="50"/>
      <c r="J13" s="50"/>
      <c r="K13" s="50"/>
    </row>
    <row r="14" spans="1:11" ht="12">
      <c r="A14" s="192"/>
      <c r="B14" s="50"/>
      <c r="C14" s="50"/>
      <c r="D14" s="50"/>
      <c r="E14" s="50"/>
      <c r="F14" s="50"/>
      <c r="G14" s="159"/>
      <c r="H14" s="159"/>
      <c r="I14" s="159"/>
      <c r="J14" s="159"/>
      <c r="K14" s="159"/>
    </row>
    <row r="15" spans="1:11" ht="12">
      <c r="A15" s="159"/>
      <c r="B15" s="190"/>
      <c r="C15" s="190"/>
      <c r="D15" s="190"/>
      <c r="E15" s="190"/>
      <c r="F15" s="190"/>
      <c r="G15" s="190"/>
      <c r="H15" s="190"/>
      <c r="I15" s="190"/>
      <c r="J15" s="190"/>
      <c r="K15" s="190"/>
    </row>
    <row r="16" spans="1:11" ht="12">
      <c r="A16" s="159"/>
      <c r="B16" s="190"/>
      <c r="C16" s="190"/>
      <c r="D16" s="190"/>
      <c r="E16" s="190"/>
      <c r="F16" s="190"/>
      <c r="G16" s="190"/>
      <c r="H16" s="190"/>
      <c r="I16" s="190"/>
      <c r="J16" s="190"/>
      <c r="K16" s="190"/>
    </row>
    <row r="17" spans="1:11" ht="12">
      <c r="A17" s="159"/>
      <c r="B17" s="190"/>
      <c r="C17" s="190"/>
      <c r="D17" s="190"/>
      <c r="E17" s="190"/>
      <c r="F17" s="190"/>
      <c r="G17" s="190"/>
      <c r="H17" s="190"/>
      <c r="I17" s="190"/>
      <c r="J17" s="190"/>
      <c r="K17" s="190"/>
    </row>
    <row r="18" spans="1:11" ht="12">
      <c r="A18" s="159"/>
      <c r="B18" s="190"/>
      <c r="C18" s="190"/>
      <c r="D18" s="190"/>
      <c r="E18" s="190"/>
      <c r="F18" s="190"/>
      <c r="G18" s="190"/>
      <c r="H18" s="190"/>
      <c r="I18" s="190"/>
      <c r="J18" s="190"/>
      <c r="K18" s="190"/>
    </row>
    <row r="19" spans="1:11" ht="12">
      <c r="A19" s="159"/>
      <c r="B19" s="190"/>
      <c r="C19" s="190"/>
      <c r="D19" s="190"/>
      <c r="E19" s="190"/>
      <c r="F19" s="190"/>
      <c r="G19" s="193"/>
      <c r="H19" s="193"/>
      <c r="I19" s="193"/>
      <c r="J19" s="193"/>
      <c r="K19" s="193"/>
    </row>
    <row r="20" ht="12">
      <c r="A20" s="50"/>
    </row>
    <row r="21" spans="1:6" ht="12">
      <c r="A21" s="50"/>
      <c r="B21" s="50"/>
      <c r="C21" s="50"/>
      <c r="D21" s="194"/>
      <c r="E21" s="194"/>
      <c r="F21" s="194"/>
    </row>
    <row r="22" spans="1:6" ht="12">
      <c r="A22" s="50"/>
      <c r="B22" s="50"/>
      <c r="C22" s="50"/>
      <c r="D22" s="194"/>
      <c r="E22" s="194"/>
      <c r="F22" s="194"/>
    </row>
    <row r="23" ht="12">
      <c r="B23" s="3"/>
    </row>
    <row r="24" spans="2:7" ht="12">
      <c r="B24" s="3"/>
      <c r="C24" s="159"/>
      <c r="D24" s="50"/>
      <c r="E24" s="50"/>
      <c r="F24" s="50"/>
      <c r="G24" s="171"/>
    </row>
    <row r="25" spans="1:7" ht="12">
      <c r="A25" s="50"/>
      <c r="B25" s="159"/>
      <c r="C25" s="159"/>
      <c r="D25" s="50"/>
      <c r="E25" s="50"/>
      <c r="F25" s="50"/>
      <c r="G25" s="171"/>
    </row>
    <row r="26" spans="1:7" ht="12">
      <c r="A26" s="50"/>
      <c r="B26" s="159"/>
      <c r="C26" s="159"/>
      <c r="D26" s="159"/>
      <c r="E26" s="159"/>
      <c r="F26" s="159"/>
      <c r="G26" s="159"/>
    </row>
    <row r="27" spans="1:7" ht="12">
      <c r="A27" s="159"/>
      <c r="B27" s="190"/>
      <c r="C27" s="190"/>
      <c r="D27" s="190"/>
      <c r="E27" s="190"/>
      <c r="F27" s="190"/>
      <c r="G27" s="190"/>
    </row>
    <row r="28" spans="1:7" ht="12">
      <c r="A28" s="159"/>
      <c r="B28" s="190"/>
      <c r="C28" s="190"/>
      <c r="D28" s="190"/>
      <c r="E28" s="190"/>
      <c r="F28" s="190"/>
      <c r="G28" s="190"/>
    </row>
    <row r="29" spans="1:7" ht="12">
      <c r="A29" s="159"/>
      <c r="B29" s="190"/>
      <c r="C29" s="190"/>
      <c r="D29" s="190"/>
      <c r="E29" s="190"/>
      <c r="F29" s="190"/>
      <c r="G29" s="190"/>
    </row>
    <row r="30" spans="1:7" ht="12">
      <c r="A30" s="159"/>
      <c r="B30" s="190"/>
      <c r="C30" s="190"/>
      <c r="D30" s="190"/>
      <c r="E30" s="190"/>
      <c r="F30" s="190"/>
      <c r="G30" s="190"/>
    </row>
    <row r="31" spans="1:7" ht="12">
      <c r="A31" s="159"/>
      <c r="B31" s="190"/>
      <c r="C31" s="190"/>
      <c r="D31" s="190"/>
      <c r="E31" s="190"/>
      <c r="F31" s="190"/>
      <c r="G31" s="190"/>
    </row>
    <row r="32" spans="1:7" ht="12">
      <c r="A32" s="159"/>
      <c r="B32" s="190"/>
      <c r="C32" s="190"/>
      <c r="D32" s="190"/>
      <c r="E32" s="190"/>
      <c r="F32" s="190"/>
      <c r="G32" s="190"/>
    </row>
    <row r="33" spans="1:7" ht="12">
      <c r="A33" s="159"/>
      <c r="B33" s="190"/>
      <c r="C33" s="190"/>
      <c r="D33" s="190"/>
      <c r="E33" s="190"/>
      <c r="F33" s="190"/>
      <c r="G33" s="190"/>
    </row>
    <row r="34" spans="1:7" ht="12">
      <c r="A34" s="159"/>
      <c r="B34" s="190"/>
      <c r="C34" s="190"/>
      <c r="D34" s="190"/>
      <c r="E34" s="190"/>
      <c r="F34" s="190"/>
      <c r="G34" s="190"/>
    </row>
    <row r="35" spans="1:7" ht="12">
      <c r="A35" s="159"/>
      <c r="B35" s="190"/>
      <c r="C35" s="190"/>
      <c r="D35" s="190"/>
      <c r="E35" s="190"/>
      <c r="F35" s="190"/>
      <c r="G35" s="190"/>
    </row>
    <row r="36" spans="1:7" ht="12">
      <c r="A36" s="159"/>
      <c r="B36" s="190"/>
      <c r="C36" s="190"/>
      <c r="D36" s="190"/>
      <c r="E36" s="190"/>
      <c r="F36" s="190"/>
      <c r="G36" s="190"/>
    </row>
    <row r="37" spans="1:7" ht="12">
      <c r="A37" s="159"/>
      <c r="B37" s="190"/>
      <c r="C37" s="190"/>
      <c r="D37" s="190"/>
      <c r="E37" s="190"/>
      <c r="F37" s="190"/>
      <c r="G37" s="190"/>
    </row>
    <row r="38" spans="1:7" ht="12">
      <c r="A38" s="159"/>
      <c r="B38" s="190"/>
      <c r="C38" s="190"/>
      <c r="D38" s="190"/>
      <c r="E38" s="190"/>
      <c r="F38" s="190"/>
      <c r="G38" s="190"/>
    </row>
    <row r="39" spans="1:7" ht="12">
      <c r="A39" s="159"/>
      <c r="B39" s="190"/>
      <c r="C39" s="190"/>
      <c r="D39" s="190"/>
      <c r="E39" s="190"/>
      <c r="F39" s="190"/>
      <c r="G39" s="190"/>
    </row>
  </sheetData>
  <sheetProtection/>
  <mergeCells count="13">
    <mergeCell ref="A2:A5"/>
    <mergeCell ref="E2:G3"/>
    <mergeCell ref="H2:H5"/>
    <mergeCell ref="J2:J5"/>
    <mergeCell ref="K2:K5"/>
    <mergeCell ref="L2:L5"/>
    <mergeCell ref="M2:M5"/>
    <mergeCell ref="N2:N5"/>
    <mergeCell ref="O2:O5"/>
    <mergeCell ref="P3:P4"/>
    <mergeCell ref="E4:E5"/>
    <mergeCell ref="F4:F5"/>
    <mergeCell ref="G4:G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V11"/>
  <sheetViews>
    <sheetView zoomScalePageLayoutView="0" workbookViewId="0" topLeftCell="A1">
      <selection activeCell="A13" sqref="A13"/>
    </sheetView>
  </sheetViews>
  <sheetFormatPr defaultColWidth="9.00390625" defaultRowHeight="13.5"/>
  <cols>
    <col min="1" max="1" width="10.375" style="143" customWidth="1"/>
    <col min="2" max="2" width="10.125" style="143" customWidth="1"/>
    <col min="3" max="3" width="9.125" style="143" customWidth="1"/>
    <col min="4" max="4" width="8.875" style="143" customWidth="1"/>
    <col min="5" max="5" width="9.375" style="143" customWidth="1"/>
    <col min="6" max="6" width="8.25390625" style="143" customWidth="1"/>
    <col min="7" max="7" width="8.125" style="143" customWidth="1"/>
    <col min="8" max="8" width="7.75390625" style="143" customWidth="1"/>
    <col min="9" max="9" width="7.25390625" style="143" customWidth="1"/>
    <col min="10" max="10" width="8.625" style="143" customWidth="1"/>
    <col min="11" max="12" width="9.125" style="143" bestFit="1" customWidth="1"/>
    <col min="13" max="13" width="8.50390625" style="143" bestFit="1" customWidth="1"/>
    <col min="14" max="14" width="7.75390625" style="143" bestFit="1" customWidth="1"/>
    <col min="15" max="15" width="6.875" style="143" bestFit="1" customWidth="1"/>
    <col min="16" max="16" width="9.125" style="143" bestFit="1" customWidth="1"/>
    <col min="17" max="17" width="7.75390625" style="143" bestFit="1" customWidth="1"/>
    <col min="18" max="18" width="9.125" style="143" bestFit="1" customWidth="1"/>
    <col min="19" max="19" width="9.625" style="143" customWidth="1"/>
    <col min="20" max="21" width="9.375" style="143" bestFit="1" customWidth="1"/>
    <col min="22" max="22" width="6.75390625" style="143" customWidth="1"/>
    <col min="23" max="23" width="9.75390625" style="143" customWidth="1"/>
    <col min="24" max="24" width="5.875" style="143" customWidth="1"/>
    <col min="25" max="25" width="9.75390625" style="143" customWidth="1"/>
    <col min="26" max="26" width="9.875" style="143" customWidth="1"/>
    <col min="27" max="27" width="9.375" style="143" customWidth="1"/>
    <col min="28" max="28" width="7.50390625" style="143" customWidth="1"/>
    <col min="29" max="29" width="8.25390625" style="143" customWidth="1"/>
    <col min="30" max="31" width="11.50390625" style="143" customWidth="1"/>
    <col min="32" max="32" width="11.875" style="143" customWidth="1"/>
    <col min="33" max="16384" width="9.00390625" style="143" customWidth="1"/>
  </cols>
  <sheetData>
    <row r="1" spans="1:21" ht="18" customHeight="1" thickBot="1">
      <c r="A1" s="78" t="s">
        <v>907</v>
      </c>
      <c r="B1" s="141"/>
      <c r="C1" s="141"/>
      <c r="D1" s="78" t="s">
        <v>171</v>
      </c>
      <c r="E1" s="4"/>
      <c r="F1" s="4"/>
      <c r="G1" s="4"/>
      <c r="H1" s="4"/>
      <c r="I1" s="4"/>
      <c r="J1" s="4"/>
      <c r="K1" s="141"/>
      <c r="L1" s="141"/>
      <c r="M1" s="141"/>
      <c r="N1" s="141"/>
      <c r="O1" s="141"/>
      <c r="P1" s="141"/>
      <c r="Q1" s="6"/>
      <c r="R1" s="141"/>
      <c r="S1" s="141"/>
      <c r="T1" s="141"/>
      <c r="U1" s="141" t="s">
        <v>908</v>
      </c>
    </row>
    <row r="2" spans="1:22" ht="19.5" customHeight="1">
      <c r="A2" s="514" t="s">
        <v>172</v>
      </c>
      <c r="B2" s="578" t="s">
        <v>173</v>
      </c>
      <c r="C2" s="524" t="s">
        <v>174</v>
      </c>
      <c r="D2" s="576" t="s">
        <v>175</v>
      </c>
      <c r="E2" s="503"/>
      <c r="F2" s="503"/>
      <c r="G2" s="503"/>
      <c r="H2" s="503"/>
      <c r="I2" s="503"/>
      <c r="J2" s="579"/>
      <c r="K2" s="524" t="s">
        <v>176</v>
      </c>
      <c r="L2" s="524" t="s">
        <v>177</v>
      </c>
      <c r="M2" s="524" t="s">
        <v>178</v>
      </c>
      <c r="N2" s="524" t="s">
        <v>179</v>
      </c>
      <c r="O2" s="524" t="s">
        <v>180</v>
      </c>
      <c r="P2" s="524" t="s">
        <v>181</v>
      </c>
      <c r="Q2" s="524" t="s">
        <v>182</v>
      </c>
      <c r="R2" s="524" t="s">
        <v>183</v>
      </c>
      <c r="S2" s="576" t="s">
        <v>184</v>
      </c>
      <c r="T2" s="503"/>
      <c r="U2" s="503"/>
      <c r="V2" s="125"/>
    </row>
    <row r="3" spans="1:21" ht="16.5" customHeight="1">
      <c r="A3" s="517"/>
      <c r="B3" s="541"/>
      <c r="C3" s="525"/>
      <c r="D3" s="577" t="s">
        <v>49</v>
      </c>
      <c r="E3" s="577" t="s">
        <v>185</v>
      </c>
      <c r="F3" s="577" t="s">
        <v>186</v>
      </c>
      <c r="G3" s="577" t="s">
        <v>187</v>
      </c>
      <c r="H3" s="577" t="s">
        <v>188</v>
      </c>
      <c r="I3" s="577" t="s">
        <v>189</v>
      </c>
      <c r="J3" s="577" t="s">
        <v>190</v>
      </c>
      <c r="K3" s="525"/>
      <c r="L3" s="525"/>
      <c r="M3" s="525"/>
      <c r="N3" s="525"/>
      <c r="O3" s="525"/>
      <c r="P3" s="525"/>
      <c r="Q3" s="525"/>
      <c r="R3" s="525"/>
      <c r="S3" s="196" t="s">
        <v>191</v>
      </c>
      <c r="T3" s="577" t="s">
        <v>192</v>
      </c>
      <c r="U3" s="535" t="s">
        <v>193</v>
      </c>
    </row>
    <row r="4" spans="1:21" ht="16.5" customHeight="1" thickBot="1">
      <c r="A4" s="515"/>
      <c r="B4" s="542"/>
      <c r="C4" s="526"/>
      <c r="D4" s="526"/>
      <c r="E4" s="526"/>
      <c r="F4" s="526"/>
      <c r="G4" s="526"/>
      <c r="H4" s="526"/>
      <c r="I4" s="526"/>
      <c r="J4" s="526"/>
      <c r="K4" s="526"/>
      <c r="L4" s="526"/>
      <c r="M4" s="526"/>
      <c r="N4" s="526"/>
      <c r="O4" s="526"/>
      <c r="P4" s="526"/>
      <c r="Q4" s="526"/>
      <c r="R4" s="526"/>
      <c r="S4" s="80" t="s">
        <v>194</v>
      </c>
      <c r="T4" s="526"/>
      <c r="U4" s="532"/>
    </row>
    <row r="5" spans="1:21" ht="25.5" customHeight="1">
      <c r="A5" s="81" t="s">
        <v>872</v>
      </c>
      <c r="B5" s="198">
        <v>9527474</v>
      </c>
      <c r="C5" s="199">
        <v>107727</v>
      </c>
      <c r="D5" s="199">
        <v>6638281</v>
      </c>
      <c r="E5" s="199">
        <v>5842298</v>
      </c>
      <c r="F5" s="199">
        <v>61648</v>
      </c>
      <c r="G5" s="199">
        <v>14713</v>
      </c>
      <c r="H5" s="199">
        <v>37312</v>
      </c>
      <c r="I5" s="199">
        <v>6900</v>
      </c>
      <c r="J5" s="200">
        <v>675410</v>
      </c>
      <c r="K5" s="122">
        <v>52</v>
      </c>
      <c r="L5" s="145">
        <v>1130739</v>
      </c>
      <c r="M5" s="145">
        <v>1187</v>
      </c>
      <c r="N5" s="145">
        <v>445766</v>
      </c>
      <c r="O5" s="122">
        <v>44256</v>
      </c>
      <c r="P5" s="122">
        <v>46433</v>
      </c>
      <c r="Q5" s="122">
        <v>33729</v>
      </c>
      <c r="R5" s="122">
        <v>1079304</v>
      </c>
      <c r="S5" s="201">
        <v>6795</v>
      </c>
      <c r="T5" s="201">
        <v>-108499</v>
      </c>
      <c r="U5" s="202">
        <v>-81064</v>
      </c>
    </row>
    <row r="6" spans="1:21" ht="25.5" customHeight="1">
      <c r="A6" s="81">
        <v>25</v>
      </c>
      <c r="B6" s="198">
        <v>9630306</v>
      </c>
      <c r="C6" s="199">
        <v>112290</v>
      </c>
      <c r="D6" s="199">
        <v>6598963</v>
      </c>
      <c r="E6" s="199">
        <v>5865571</v>
      </c>
      <c r="F6" s="199">
        <v>59689</v>
      </c>
      <c r="G6" s="199">
        <v>13825</v>
      </c>
      <c r="H6" s="199">
        <v>33906</v>
      </c>
      <c r="I6" s="199">
        <v>8050</v>
      </c>
      <c r="J6" s="200">
        <v>617922</v>
      </c>
      <c r="K6" s="122">
        <v>46</v>
      </c>
      <c r="L6" s="145">
        <v>1180462</v>
      </c>
      <c r="M6" s="145">
        <v>1203</v>
      </c>
      <c r="N6" s="145">
        <v>478458</v>
      </c>
      <c r="O6" s="122">
        <v>46905</v>
      </c>
      <c r="P6" s="122">
        <v>154495</v>
      </c>
      <c r="Q6" s="122" t="s">
        <v>95</v>
      </c>
      <c r="R6" s="122">
        <v>1057484</v>
      </c>
      <c r="S6" s="201" t="s">
        <v>195</v>
      </c>
      <c r="T6" s="201">
        <v>7405</v>
      </c>
      <c r="U6" s="202">
        <v>10466</v>
      </c>
    </row>
    <row r="7" spans="1:21" ht="25.5" customHeight="1">
      <c r="A7" s="81">
        <v>26</v>
      </c>
      <c r="B7" s="198">
        <v>9903210</v>
      </c>
      <c r="C7" s="199">
        <v>123082</v>
      </c>
      <c r="D7" s="199">
        <v>6776139</v>
      </c>
      <c r="E7" s="199">
        <v>5919381</v>
      </c>
      <c r="F7" s="199">
        <v>65917</v>
      </c>
      <c r="G7" s="199">
        <v>14042</v>
      </c>
      <c r="H7" s="199">
        <v>30409</v>
      </c>
      <c r="I7" s="199">
        <v>5850</v>
      </c>
      <c r="J7" s="200">
        <v>740540</v>
      </c>
      <c r="K7" s="122">
        <v>43</v>
      </c>
      <c r="L7" s="145">
        <v>1189367</v>
      </c>
      <c r="M7" s="145">
        <v>934</v>
      </c>
      <c r="N7" s="145">
        <v>477252</v>
      </c>
      <c r="O7" s="122">
        <v>50823</v>
      </c>
      <c r="P7" s="122">
        <v>74013</v>
      </c>
      <c r="Q7" s="122">
        <v>117652</v>
      </c>
      <c r="R7" s="122">
        <v>1093905</v>
      </c>
      <c r="S7" s="201">
        <v>48305</v>
      </c>
      <c r="T7" s="201">
        <v>-61312</v>
      </c>
      <c r="U7" s="202">
        <v>-119650</v>
      </c>
    </row>
    <row r="8" spans="1:21" ht="25.5" customHeight="1">
      <c r="A8" s="81">
        <v>27</v>
      </c>
      <c r="B8" s="198">
        <v>11505127</v>
      </c>
      <c r="C8" s="199">
        <v>117175</v>
      </c>
      <c r="D8" s="199">
        <v>7170069</v>
      </c>
      <c r="E8" s="199">
        <v>6296031</v>
      </c>
      <c r="F8" s="199">
        <v>65570</v>
      </c>
      <c r="G8" s="199">
        <v>13819</v>
      </c>
      <c r="H8" s="199">
        <v>32435</v>
      </c>
      <c r="I8" s="199">
        <v>5450</v>
      </c>
      <c r="J8" s="200">
        <v>756764</v>
      </c>
      <c r="K8" s="122">
        <v>43</v>
      </c>
      <c r="L8" s="145">
        <v>1180814</v>
      </c>
      <c r="M8" s="145">
        <v>812</v>
      </c>
      <c r="N8" s="145">
        <v>426671</v>
      </c>
      <c r="O8" s="122">
        <v>52949</v>
      </c>
      <c r="P8" s="122">
        <v>89909</v>
      </c>
      <c r="Q8" s="122" t="s">
        <v>95</v>
      </c>
      <c r="R8" s="122">
        <v>2466685</v>
      </c>
      <c r="S8" s="201">
        <v>8537</v>
      </c>
      <c r="T8" s="201">
        <v>-952</v>
      </c>
      <c r="U8" s="202">
        <v>82916</v>
      </c>
    </row>
    <row r="9" spans="1:21" ht="25.5" customHeight="1" thickBot="1">
      <c r="A9" s="82">
        <v>28</v>
      </c>
      <c r="B9" s="203">
        <f>C9+D9+K9+L9+M9+N9+O9+P9+R9</f>
        <v>11146954</v>
      </c>
      <c r="C9" s="204">
        <v>104803</v>
      </c>
      <c r="D9" s="204">
        <f>E9+F9+G9+H9+I9+J9</f>
        <v>6893893</v>
      </c>
      <c r="E9" s="204">
        <f>5868016+135978+13</f>
        <v>6004007</v>
      </c>
      <c r="F9" s="204">
        <f>63322+1155</f>
        <v>64477</v>
      </c>
      <c r="G9" s="204">
        <v>13557</v>
      </c>
      <c r="H9" s="204">
        <v>29819</v>
      </c>
      <c r="I9" s="204">
        <v>5950</v>
      </c>
      <c r="J9" s="205">
        <v>776083</v>
      </c>
      <c r="K9" s="128">
        <v>34</v>
      </c>
      <c r="L9" s="154">
        <v>1140647</v>
      </c>
      <c r="M9" s="154">
        <v>834</v>
      </c>
      <c r="N9" s="154">
        <v>392015</v>
      </c>
      <c r="O9" s="128">
        <v>54191</v>
      </c>
      <c r="P9" s="128">
        <v>72369</v>
      </c>
      <c r="Q9" s="128" t="s">
        <v>95</v>
      </c>
      <c r="R9" s="128">
        <v>2488168</v>
      </c>
      <c r="S9" s="206">
        <f>'[1]13-9'!B10-'[1]13-10'!B9</f>
        <v>5352</v>
      </c>
      <c r="T9" s="206">
        <v>34337</v>
      </c>
      <c r="U9" s="207" t="s">
        <v>909</v>
      </c>
    </row>
    <row r="10" spans="1:21" ht="18" customHeight="1">
      <c r="A10" s="108" t="s">
        <v>170</v>
      </c>
      <c r="B10" s="2"/>
      <c r="C10" s="2"/>
      <c r="D10" s="2"/>
      <c r="G10" s="2"/>
      <c r="H10" s="2"/>
      <c r="I10" s="2"/>
      <c r="J10" s="2"/>
      <c r="K10" s="40"/>
      <c r="L10" s="40"/>
      <c r="O10" s="2"/>
      <c r="P10" s="2"/>
      <c r="Q10" s="2"/>
      <c r="R10" s="2"/>
      <c r="S10" s="2"/>
      <c r="T10" s="2"/>
      <c r="U10" s="2"/>
    </row>
    <row r="11" ht="12">
      <c r="S11" s="208"/>
    </row>
  </sheetData>
  <sheetProtection/>
  <mergeCells count="22">
    <mergeCell ref="A2:A4"/>
    <mergeCell ref="B2:B4"/>
    <mergeCell ref="C2:C4"/>
    <mergeCell ref="D2:J2"/>
    <mergeCell ref="K2:K4"/>
    <mergeCell ref="L2:L4"/>
    <mergeCell ref="M2:M4"/>
    <mergeCell ref="N2:N4"/>
    <mergeCell ref="O2:O4"/>
    <mergeCell ref="P2:P4"/>
    <mergeCell ref="Q2:Q4"/>
    <mergeCell ref="R2:R4"/>
    <mergeCell ref="S2:U2"/>
    <mergeCell ref="D3:D4"/>
    <mergeCell ref="E3:E4"/>
    <mergeCell ref="F3:F4"/>
    <mergeCell ref="G3:G4"/>
    <mergeCell ref="H3:H4"/>
    <mergeCell ref="I3:I4"/>
    <mergeCell ref="J3:J4"/>
    <mergeCell ref="T3:T4"/>
    <mergeCell ref="U3:U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2"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R11"/>
  <sheetViews>
    <sheetView zoomScalePageLayoutView="0" workbookViewId="0" topLeftCell="A1">
      <selection activeCell="A14" sqref="A14"/>
    </sheetView>
  </sheetViews>
  <sheetFormatPr defaultColWidth="9.00390625" defaultRowHeight="13.5"/>
  <cols>
    <col min="1" max="1" width="10.375" style="425" customWidth="1"/>
    <col min="2" max="3" width="9.125" style="425" customWidth="1"/>
    <col min="4" max="4" width="8.875" style="425" customWidth="1"/>
    <col min="5" max="5" width="9.375" style="425" customWidth="1"/>
    <col min="6" max="6" width="8.25390625" style="425" customWidth="1"/>
    <col min="7" max="7" width="8.125" style="425" customWidth="1"/>
    <col min="8" max="8" width="7.75390625" style="425" customWidth="1"/>
    <col min="9" max="9" width="7.25390625" style="425" customWidth="1"/>
    <col min="10" max="10" width="8.625" style="425" customWidth="1"/>
    <col min="11" max="11" width="9.125" style="425" customWidth="1"/>
    <col min="12" max="12" width="8.625" style="425" bestFit="1" customWidth="1"/>
    <col min="13" max="13" width="9.50390625" style="425" bestFit="1" customWidth="1"/>
    <col min="14" max="14" width="6.875" style="425" bestFit="1" customWidth="1"/>
    <col min="15" max="15" width="7.75390625" style="425" bestFit="1" customWidth="1"/>
    <col min="16" max="16" width="8.625" style="425" bestFit="1" customWidth="1"/>
    <col min="17" max="17" width="9.625" style="425" customWidth="1"/>
    <col min="18" max="19" width="9.375" style="425" bestFit="1" customWidth="1"/>
    <col min="20" max="20" width="6.25390625" style="425" customWidth="1"/>
    <col min="21" max="21" width="5.875" style="425" customWidth="1"/>
    <col min="22" max="22" width="9.75390625" style="425" customWidth="1"/>
    <col min="23" max="23" width="5.875" style="425" customWidth="1"/>
    <col min="24" max="24" width="9.75390625" style="425" customWidth="1"/>
    <col min="25" max="25" width="9.875" style="425" customWidth="1"/>
    <col min="26" max="26" width="9.375" style="425" customWidth="1"/>
    <col min="27" max="27" width="7.50390625" style="425" customWidth="1"/>
    <col min="28" max="28" width="8.25390625" style="425" customWidth="1"/>
    <col min="29" max="30" width="11.50390625" style="425" customWidth="1"/>
    <col min="31" max="31" width="11.875" style="425" customWidth="1"/>
    <col min="32" max="16384" width="9.00390625" style="425" customWidth="1"/>
  </cols>
  <sheetData>
    <row r="1" spans="1:18" ht="18" customHeight="1" thickBot="1">
      <c r="A1" s="421" t="s">
        <v>196</v>
      </c>
      <c r="B1" s="422"/>
      <c r="C1" s="422"/>
      <c r="D1" s="422"/>
      <c r="E1" s="422"/>
      <c r="F1" s="422"/>
      <c r="G1" s="422"/>
      <c r="H1" s="422"/>
      <c r="I1" s="422"/>
      <c r="J1" s="422"/>
      <c r="K1" s="423"/>
      <c r="L1" s="423"/>
      <c r="M1" s="423"/>
      <c r="N1" s="423"/>
      <c r="O1" s="423"/>
      <c r="P1" s="423"/>
      <c r="Q1" s="424"/>
      <c r="R1" s="424"/>
    </row>
    <row r="2" spans="1:18" ht="19.5" customHeight="1">
      <c r="A2" s="584" t="s">
        <v>197</v>
      </c>
      <c r="B2" s="587" t="s">
        <v>198</v>
      </c>
      <c r="C2" s="588"/>
      <c r="D2" s="588"/>
      <c r="E2" s="588"/>
      <c r="F2" s="588"/>
      <c r="G2" s="588"/>
      <c r="H2" s="588"/>
      <c r="I2" s="588"/>
      <c r="J2" s="588"/>
      <c r="K2" s="588"/>
      <c r="L2" s="589"/>
      <c r="M2" s="587" t="s">
        <v>199</v>
      </c>
      <c r="N2" s="588"/>
      <c r="O2" s="588"/>
      <c r="P2" s="588"/>
      <c r="Q2" s="588"/>
      <c r="R2" s="590"/>
    </row>
    <row r="3" spans="1:18" ht="13.5" customHeight="1">
      <c r="A3" s="585"/>
      <c r="B3" s="591" t="s">
        <v>200</v>
      </c>
      <c r="C3" s="426"/>
      <c r="D3" s="426"/>
      <c r="E3" s="426"/>
      <c r="F3" s="426"/>
      <c r="G3" s="426"/>
      <c r="H3" s="426"/>
      <c r="I3" s="427"/>
      <c r="J3" s="582" t="s">
        <v>201</v>
      </c>
      <c r="K3" s="592" t="s">
        <v>202</v>
      </c>
      <c r="L3" s="594" t="s">
        <v>203</v>
      </c>
      <c r="M3" s="592" t="s">
        <v>49</v>
      </c>
      <c r="N3" s="580" t="s">
        <v>204</v>
      </c>
      <c r="O3" s="580" t="s">
        <v>205</v>
      </c>
      <c r="P3" s="580" t="s">
        <v>206</v>
      </c>
      <c r="Q3" s="580" t="s">
        <v>207</v>
      </c>
      <c r="R3" s="582" t="s">
        <v>53</v>
      </c>
    </row>
    <row r="4" spans="1:18" ht="13.5" customHeight="1">
      <c r="A4" s="585"/>
      <c r="B4" s="592"/>
      <c r="C4" s="580" t="s">
        <v>208</v>
      </c>
      <c r="D4" s="580" t="s">
        <v>209</v>
      </c>
      <c r="E4" s="580"/>
      <c r="F4" s="580"/>
      <c r="G4" s="580"/>
      <c r="H4" s="580"/>
      <c r="I4" s="580"/>
      <c r="J4" s="582"/>
      <c r="K4" s="592"/>
      <c r="L4" s="594"/>
      <c r="M4" s="592"/>
      <c r="N4" s="580"/>
      <c r="O4" s="580"/>
      <c r="P4" s="580"/>
      <c r="Q4" s="580"/>
      <c r="R4" s="582"/>
    </row>
    <row r="5" spans="1:18" ht="30" customHeight="1" thickBot="1">
      <c r="A5" s="586"/>
      <c r="B5" s="593"/>
      <c r="C5" s="581"/>
      <c r="D5" s="428" t="s">
        <v>910</v>
      </c>
      <c r="E5" s="428" t="s">
        <v>210</v>
      </c>
      <c r="F5" s="428" t="s">
        <v>211</v>
      </c>
      <c r="G5" s="581" t="s">
        <v>212</v>
      </c>
      <c r="H5" s="581"/>
      <c r="I5" s="429" t="s">
        <v>213</v>
      </c>
      <c r="J5" s="583"/>
      <c r="K5" s="593"/>
      <c r="L5" s="595"/>
      <c r="M5" s="593"/>
      <c r="N5" s="581"/>
      <c r="O5" s="581"/>
      <c r="P5" s="581"/>
      <c r="Q5" s="581"/>
      <c r="R5" s="583"/>
    </row>
    <row r="6" spans="1:18" ht="25.5" customHeight="1">
      <c r="A6" s="431" t="s">
        <v>872</v>
      </c>
      <c r="B6" s="211">
        <v>17112</v>
      </c>
      <c r="C6" s="56">
        <v>624</v>
      </c>
      <c r="D6" s="56">
        <v>4478</v>
      </c>
      <c r="E6" s="56">
        <v>685</v>
      </c>
      <c r="F6" s="56">
        <v>2055</v>
      </c>
      <c r="G6" s="94"/>
      <c r="H6" s="211">
        <v>1386</v>
      </c>
      <c r="I6" s="56">
        <v>352</v>
      </c>
      <c r="J6" s="94">
        <v>11045</v>
      </c>
      <c r="K6" s="211">
        <v>5869</v>
      </c>
      <c r="L6" s="212">
        <v>198</v>
      </c>
      <c r="M6" s="211">
        <v>3615</v>
      </c>
      <c r="N6" s="56">
        <v>1470</v>
      </c>
      <c r="O6" s="56">
        <v>47</v>
      </c>
      <c r="P6" s="56">
        <v>1615</v>
      </c>
      <c r="Q6" s="56" t="s">
        <v>95</v>
      </c>
      <c r="R6" s="94">
        <v>483</v>
      </c>
    </row>
    <row r="7" spans="1:18" ht="25.5" customHeight="1">
      <c r="A7" s="431">
        <v>25</v>
      </c>
      <c r="B7" s="211">
        <v>16407</v>
      </c>
      <c r="C7" s="56">
        <v>591</v>
      </c>
      <c r="D7" s="56">
        <v>4558</v>
      </c>
      <c r="E7" s="56">
        <v>688</v>
      </c>
      <c r="F7" s="56">
        <v>2140</v>
      </c>
      <c r="G7" s="94"/>
      <c r="H7" s="211">
        <v>1353</v>
      </c>
      <c r="I7" s="56">
        <v>377</v>
      </c>
      <c r="J7" s="94">
        <v>10521</v>
      </c>
      <c r="K7" s="211">
        <v>5704</v>
      </c>
      <c r="L7" s="212">
        <v>182</v>
      </c>
      <c r="M7" s="211">
        <v>3304</v>
      </c>
      <c r="N7" s="56">
        <v>1375</v>
      </c>
      <c r="O7" s="56">
        <v>49</v>
      </c>
      <c r="P7" s="56">
        <v>1444</v>
      </c>
      <c r="Q7" s="56" t="s">
        <v>95</v>
      </c>
      <c r="R7" s="94">
        <v>436</v>
      </c>
    </row>
    <row r="8" spans="1:18" ht="25.5" customHeight="1">
      <c r="A8" s="431">
        <v>26</v>
      </c>
      <c r="B8" s="211">
        <v>15796</v>
      </c>
      <c r="C8" s="56">
        <v>578</v>
      </c>
      <c r="D8" s="56">
        <v>4409</v>
      </c>
      <c r="E8" s="56">
        <v>681</v>
      </c>
      <c r="F8" s="56">
        <v>2035</v>
      </c>
      <c r="G8" s="94"/>
      <c r="H8" s="211">
        <v>1341</v>
      </c>
      <c r="I8" s="56">
        <v>352</v>
      </c>
      <c r="J8" s="94">
        <v>10117</v>
      </c>
      <c r="K8" s="211">
        <v>5525</v>
      </c>
      <c r="L8" s="212">
        <v>154</v>
      </c>
      <c r="M8" s="211">
        <v>3468</v>
      </c>
      <c r="N8" s="56">
        <v>1501</v>
      </c>
      <c r="O8" s="56">
        <v>48</v>
      </c>
      <c r="P8" s="56">
        <v>1444</v>
      </c>
      <c r="Q8" s="56" t="s">
        <v>95</v>
      </c>
      <c r="R8" s="94">
        <v>475</v>
      </c>
    </row>
    <row r="9" spans="1:18" ht="25.5" customHeight="1">
      <c r="A9" s="431">
        <v>27</v>
      </c>
      <c r="B9" s="211">
        <v>15094</v>
      </c>
      <c r="C9" s="56">
        <v>569</v>
      </c>
      <c r="D9" s="56">
        <v>4160</v>
      </c>
      <c r="E9" s="56">
        <v>692</v>
      </c>
      <c r="F9" s="56">
        <v>1890</v>
      </c>
      <c r="G9" s="94"/>
      <c r="H9" s="211">
        <v>1269</v>
      </c>
      <c r="I9" s="56">
        <v>309</v>
      </c>
      <c r="J9" s="94">
        <v>9704</v>
      </c>
      <c r="K9" s="211">
        <v>5254</v>
      </c>
      <c r="L9" s="212">
        <v>136</v>
      </c>
      <c r="M9" s="211">
        <v>3223</v>
      </c>
      <c r="N9" s="56">
        <v>1324</v>
      </c>
      <c r="O9" s="56">
        <v>48</v>
      </c>
      <c r="P9" s="56">
        <v>1408</v>
      </c>
      <c r="Q9" s="56" t="s">
        <v>911</v>
      </c>
      <c r="R9" s="94">
        <v>443</v>
      </c>
    </row>
    <row r="10" spans="1:18" ht="25.5" customHeight="1" thickBot="1">
      <c r="A10" s="432">
        <v>28</v>
      </c>
      <c r="B10" s="213">
        <v>14348</v>
      </c>
      <c r="C10" s="75">
        <v>541</v>
      </c>
      <c r="D10" s="75">
        <v>4253</v>
      </c>
      <c r="E10" s="75">
        <v>681</v>
      </c>
      <c r="F10" s="75">
        <v>1838</v>
      </c>
      <c r="G10" s="98"/>
      <c r="H10" s="213">
        <v>1288</v>
      </c>
      <c r="I10" s="75">
        <v>446</v>
      </c>
      <c r="J10" s="98">
        <v>9167</v>
      </c>
      <c r="K10" s="213">
        <v>5053</v>
      </c>
      <c r="L10" s="214">
        <v>128</v>
      </c>
      <c r="M10" s="213">
        <v>3148</v>
      </c>
      <c r="N10" s="75">
        <v>1391</v>
      </c>
      <c r="O10" s="75">
        <v>64</v>
      </c>
      <c r="P10" s="75">
        <v>1321</v>
      </c>
      <c r="Q10" s="433" t="s">
        <v>912</v>
      </c>
      <c r="R10" s="98">
        <v>372</v>
      </c>
    </row>
    <row r="11" spans="1:18" ht="20.25" customHeight="1">
      <c r="A11" s="434" t="s">
        <v>214</v>
      </c>
      <c r="B11" s="435"/>
      <c r="C11" s="435"/>
      <c r="D11" s="435"/>
      <c r="E11" s="435"/>
      <c r="F11" s="435"/>
      <c r="G11" s="435"/>
      <c r="H11" s="435"/>
      <c r="I11" s="436"/>
      <c r="J11" s="437"/>
      <c r="K11" s="437"/>
      <c r="L11" s="437"/>
      <c r="M11" s="437"/>
      <c r="N11" s="437"/>
      <c r="O11" s="437"/>
      <c r="P11" s="437"/>
      <c r="Q11" s="437"/>
      <c r="R11" s="437"/>
    </row>
  </sheetData>
  <sheetProtection/>
  <mergeCells count="17">
    <mergeCell ref="A2:A5"/>
    <mergeCell ref="B2:I2"/>
    <mergeCell ref="J2:L2"/>
    <mergeCell ref="M2:R2"/>
    <mergeCell ref="B3:B5"/>
    <mergeCell ref="J3:J5"/>
    <mergeCell ref="K3:K5"/>
    <mergeCell ref="L3:L5"/>
    <mergeCell ref="M3:M5"/>
    <mergeCell ref="N3:N5"/>
    <mergeCell ref="O3:O5"/>
    <mergeCell ref="P3:P5"/>
    <mergeCell ref="Q3:Q5"/>
    <mergeCell ref="R3:R5"/>
    <mergeCell ref="C4:C5"/>
    <mergeCell ref="D4:I4"/>
    <mergeCell ref="G5:H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F11"/>
  <sheetViews>
    <sheetView zoomScalePageLayoutView="0" workbookViewId="0" topLeftCell="A1">
      <selection activeCell="A12" sqref="A12"/>
    </sheetView>
  </sheetViews>
  <sheetFormatPr defaultColWidth="9.00390625" defaultRowHeight="13.5"/>
  <cols>
    <col min="1" max="1" width="10.375" style="425" customWidth="1"/>
    <col min="2" max="5" width="13.75390625" style="425" customWidth="1"/>
    <col min="6" max="6" width="7.75390625" style="425" customWidth="1"/>
    <col min="7" max="7" width="7.25390625" style="425" customWidth="1"/>
    <col min="8" max="8" width="8.625" style="425" customWidth="1"/>
    <col min="9" max="16384" width="9.00390625" style="425" customWidth="1"/>
  </cols>
  <sheetData>
    <row r="1" spans="1:6" ht="14.25" thickBot="1">
      <c r="A1" s="421" t="s">
        <v>215</v>
      </c>
      <c r="B1" s="422"/>
      <c r="C1" s="422"/>
      <c r="D1" s="422"/>
      <c r="E1" s="215" t="s">
        <v>152</v>
      </c>
      <c r="F1" s="53"/>
    </row>
    <row r="2" spans="1:5" ht="18" customHeight="1">
      <c r="A2" s="584" t="s">
        <v>197</v>
      </c>
      <c r="B2" s="596" t="s">
        <v>216</v>
      </c>
      <c r="C2" s="597"/>
      <c r="D2" s="597"/>
      <c r="E2" s="598"/>
    </row>
    <row r="3" spans="1:5" ht="30.75" customHeight="1" thickBot="1">
      <c r="A3" s="586"/>
      <c r="B3" s="438" t="s">
        <v>7</v>
      </c>
      <c r="C3" s="428" t="s">
        <v>217</v>
      </c>
      <c r="D3" s="428" t="s">
        <v>218</v>
      </c>
      <c r="E3" s="430" t="s">
        <v>219</v>
      </c>
    </row>
    <row r="4" spans="1:5" ht="25.5" customHeight="1">
      <c r="A4" s="431" t="s">
        <v>872</v>
      </c>
      <c r="B4" s="216">
        <v>18754</v>
      </c>
      <c r="C4" s="56">
        <v>18754</v>
      </c>
      <c r="D4" s="56" t="s">
        <v>95</v>
      </c>
      <c r="E4" s="94" t="s">
        <v>95</v>
      </c>
    </row>
    <row r="5" spans="1:5" ht="25.5" customHeight="1">
      <c r="A5" s="431">
        <v>25</v>
      </c>
      <c r="B5" s="216">
        <v>17784</v>
      </c>
      <c r="C5" s="56">
        <v>17784</v>
      </c>
      <c r="D5" s="56" t="s">
        <v>95</v>
      </c>
      <c r="E5" s="94" t="s">
        <v>95</v>
      </c>
    </row>
    <row r="6" spans="1:5" ht="25.5" customHeight="1">
      <c r="A6" s="431">
        <v>26</v>
      </c>
      <c r="B6" s="29">
        <v>22195</v>
      </c>
      <c r="C6" s="24">
        <v>22170</v>
      </c>
      <c r="D6" s="56" t="s">
        <v>95</v>
      </c>
      <c r="E6" s="94">
        <v>25</v>
      </c>
    </row>
    <row r="7" spans="1:5" ht="25.5" customHeight="1">
      <c r="A7" s="431">
        <v>27</v>
      </c>
      <c r="B7" s="29">
        <v>21565</v>
      </c>
      <c r="C7" s="24">
        <v>21542</v>
      </c>
      <c r="D7" s="56" t="s">
        <v>142</v>
      </c>
      <c r="E7" s="94">
        <v>23</v>
      </c>
    </row>
    <row r="8" spans="1:5" ht="25.5" customHeight="1" thickBot="1">
      <c r="A8" s="432">
        <v>28</v>
      </c>
      <c r="B8" s="37">
        <v>19485</v>
      </c>
      <c r="C8" s="38">
        <v>19460</v>
      </c>
      <c r="D8" s="75" t="s">
        <v>34</v>
      </c>
      <c r="E8" s="98">
        <v>25</v>
      </c>
    </row>
    <row r="9" spans="1:6" ht="20.25" customHeight="1">
      <c r="A9" s="434" t="s">
        <v>214</v>
      </c>
      <c r="B9" s="439"/>
      <c r="C9" s="439"/>
      <c r="D9" s="439"/>
      <c r="E9" s="439"/>
      <c r="F9" s="53"/>
    </row>
    <row r="10" spans="1:6" ht="12">
      <c r="A10" s="440"/>
      <c r="B10" s="53"/>
      <c r="C10" s="53"/>
      <c r="D10" s="53"/>
      <c r="E10" s="53"/>
      <c r="F10" s="53"/>
    </row>
    <row r="11" spans="1:6" ht="12">
      <c r="A11" s="440"/>
      <c r="B11" s="53"/>
      <c r="C11" s="53"/>
      <c r="D11" s="53"/>
      <c r="E11" s="53"/>
      <c r="F11" s="53"/>
    </row>
  </sheetData>
  <sheetProtection/>
  <mergeCells count="2">
    <mergeCell ref="A2:A3"/>
    <mergeCell ref="B2:E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Q10"/>
  <sheetViews>
    <sheetView zoomScalePageLayoutView="0" workbookViewId="0" topLeftCell="A1">
      <selection activeCell="A13" sqref="A13"/>
    </sheetView>
  </sheetViews>
  <sheetFormatPr defaultColWidth="9.00390625" defaultRowHeight="13.5"/>
  <cols>
    <col min="1" max="1" width="11.00390625" style="425" customWidth="1"/>
    <col min="2" max="3" width="9.125" style="425" customWidth="1"/>
    <col min="4" max="4" width="8.875" style="425" customWidth="1"/>
    <col min="5" max="5" width="7.875" style="425" customWidth="1"/>
    <col min="6" max="6" width="8.50390625" style="425" customWidth="1"/>
    <col min="7" max="7" width="7.75390625" style="425" customWidth="1"/>
    <col min="8" max="8" width="9.00390625" style="425" customWidth="1"/>
    <col min="9" max="9" width="11.375" style="425" customWidth="1"/>
    <col min="10" max="10" width="1.875" style="425" customWidth="1"/>
    <col min="11" max="14" width="11.25390625" style="425" customWidth="1"/>
    <col min="15" max="15" width="9.125" style="425" bestFit="1" customWidth="1"/>
    <col min="16" max="16" width="8.50390625" style="425" bestFit="1" customWidth="1"/>
    <col min="17" max="17" width="5.875" style="425" customWidth="1"/>
    <col min="18" max="18" width="9.75390625" style="425" customWidth="1"/>
    <col min="19" max="19" width="5.875" style="425" customWidth="1"/>
    <col min="20" max="20" width="9.75390625" style="425" customWidth="1"/>
    <col min="21" max="21" width="9.875" style="425" customWidth="1"/>
    <col min="22" max="22" width="9.375" style="425" customWidth="1"/>
    <col min="23" max="23" width="7.50390625" style="425" customWidth="1"/>
    <col min="24" max="24" width="8.25390625" style="425" customWidth="1"/>
    <col min="25" max="26" width="11.50390625" style="425" customWidth="1"/>
    <col min="27" max="27" width="11.875" style="425" customWidth="1"/>
    <col min="28" max="16384" width="9.00390625" style="425" customWidth="1"/>
  </cols>
  <sheetData>
    <row r="1" spans="1:16" ht="18" customHeight="1" thickBot="1">
      <c r="A1" s="421" t="s">
        <v>913</v>
      </c>
      <c r="B1" s="422"/>
      <c r="C1" s="422"/>
      <c r="D1" s="422"/>
      <c r="E1" s="422"/>
      <c r="F1" s="422"/>
      <c r="G1" s="422"/>
      <c r="H1" s="422"/>
      <c r="I1" s="424"/>
      <c r="M1" s="441"/>
      <c r="N1" s="442" t="s">
        <v>0</v>
      </c>
      <c r="P1" s="441"/>
    </row>
    <row r="2" spans="1:17" ht="17.25" customHeight="1">
      <c r="A2" s="605" t="s">
        <v>914</v>
      </c>
      <c r="B2" s="608" t="s">
        <v>220</v>
      </c>
      <c r="C2" s="609"/>
      <c r="D2" s="609"/>
      <c r="E2" s="609"/>
      <c r="F2" s="609"/>
      <c r="G2" s="609"/>
      <c r="H2" s="609"/>
      <c r="I2" s="443"/>
      <c r="J2" s="444"/>
      <c r="K2" s="609" t="s">
        <v>221</v>
      </c>
      <c r="L2" s="609"/>
      <c r="M2" s="609"/>
      <c r="N2" s="445" t="s">
        <v>217</v>
      </c>
      <c r="O2" s="446"/>
      <c r="P2" s="446"/>
      <c r="Q2" s="447"/>
    </row>
    <row r="3" spans="1:17" ht="14.25" customHeight="1">
      <c r="A3" s="606"/>
      <c r="B3" s="610" t="s">
        <v>49</v>
      </c>
      <c r="C3" s="603" t="s">
        <v>915</v>
      </c>
      <c r="D3" s="603" t="s">
        <v>222</v>
      </c>
      <c r="E3" s="603" t="s">
        <v>916</v>
      </c>
      <c r="F3" s="603" t="s">
        <v>917</v>
      </c>
      <c r="G3" s="603" t="s">
        <v>918</v>
      </c>
      <c r="H3" s="603" t="s">
        <v>919</v>
      </c>
      <c r="I3" s="599" t="s">
        <v>920</v>
      </c>
      <c r="J3" s="448"/>
      <c r="K3" s="601" t="s">
        <v>49</v>
      </c>
      <c r="L3" s="603" t="s">
        <v>222</v>
      </c>
      <c r="M3" s="603" t="s">
        <v>918</v>
      </c>
      <c r="N3" s="449" t="s">
        <v>223</v>
      </c>
      <c r="O3" s="446"/>
      <c r="P3" s="446"/>
      <c r="Q3" s="450"/>
    </row>
    <row r="4" spans="1:17" ht="14.25" thickBot="1">
      <c r="A4" s="607"/>
      <c r="B4" s="611"/>
      <c r="C4" s="604"/>
      <c r="D4" s="604"/>
      <c r="E4" s="604"/>
      <c r="F4" s="604"/>
      <c r="G4" s="604"/>
      <c r="H4" s="604"/>
      <c r="I4" s="600"/>
      <c r="J4" s="448"/>
      <c r="K4" s="602"/>
      <c r="L4" s="604"/>
      <c r="M4" s="604"/>
      <c r="N4" s="451" t="s">
        <v>224</v>
      </c>
      <c r="O4" s="52"/>
      <c r="P4" s="52"/>
      <c r="Q4" s="450"/>
    </row>
    <row r="5" spans="1:17" ht="24" customHeight="1">
      <c r="A5" s="431" t="s">
        <v>872</v>
      </c>
      <c r="B5" s="211">
        <v>21561</v>
      </c>
      <c r="C5" s="56">
        <v>18280</v>
      </c>
      <c r="D5" s="56">
        <v>1231</v>
      </c>
      <c r="E5" s="211">
        <v>680</v>
      </c>
      <c r="F5" s="56">
        <v>1124</v>
      </c>
      <c r="G5" s="56">
        <v>52</v>
      </c>
      <c r="H5" s="94">
        <v>168</v>
      </c>
      <c r="I5" s="94">
        <v>26</v>
      </c>
      <c r="J5" s="452"/>
      <c r="K5" s="211">
        <v>606</v>
      </c>
      <c r="L5" s="56">
        <v>6</v>
      </c>
      <c r="M5" s="56">
        <v>600</v>
      </c>
      <c r="N5" s="94">
        <v>28</v>
      </c>
      <c r="O5" s="52"/>
      <c r="P5" s="52"/>
      <c r="Q5" s="450"/>
    </row>
    <row r="6" spans="1:17" ht="24" customHeight="1">
      <c r="A6" s="431">
        <v>25</v>
      </c>
      <c r="B6" s="211">
        <v>22460</v>
      </c>
      <c r="C6" s="56">
        <v>19382</v>
      </c>
      <c r="D6" s="56">
        <v>1103</v>
      </c>
      <c r="E6" s="211">
        <v>612</v>
      </c>
      <c r="F6" s="56">
        <v>1128</v>
      </c>
      <c r="G6" s="56">
        <v>45</v>
      </c>
      <c r="H6" s="94">
        <v>163</v>
      </c>
      <c r="I6" s="94">
        <v>27</v>
      </c>
      <c r="J6" s="452"/>
      <c r="K6" s="211">
        <v>606</v>
      </c>
      <c r="L6" s="56">
        <v>2</v>
      </c>
      <c r="M6" s="56">
        <v>604</v>
      </c>
      <c r="N6" s="94">
        <v>17</v>
      </c>
      <c r="O6" s="52"/>
      <c r="P6" s="52"/>
      <c r="Q6" s="450"/>
    </row>
    <row r="7" spans="1:16" ht="24" customHeight="1">
      <c r="A7" s="431">
        <v>26</v>
      </c>
      <c r="B7" s="211">
        <v>23263</v>
      </c>
      <c r="C7" s="56">
        <v>20429</v>
      </c>
      <c r="D7" s="56">
        <v>940</v>
      </c>
      <c r="E7" s="211">
        <v>547</v>
      </c>
      <c r="F7" s="56">
        <v>1141</v>
      </c>
      <c r="G7" s="56">
        <v>39</v>
      </c>
      <c r="H7" s="94">
        <v>144</v>
      </c>
      <c r="I7" s="94">
        <v>23</v>
      </c>
      <c r="J7" s="452"/>
      <c r="K7" s="211">
        <v>615</v>
      </c>
      <c r="L7" s="56">
        <v>1</v>
      </c>
      <c r="M7" s="56">
        <v>614</v>
      </c>
      <c r="N7" s="94">
        <v>26</v>
      </c>
      <c r="O7" s="453"/>
      <c r="P7" s="453"/>
    </row>
    <row r="8" spans="1:16" ht="24" customHeight="1">
      <c r="A8" s="431">
        <v>27</v>
      </c>
      <c r="B8" s="211">
        <v>24105</v>
      </c>
      <c r="C8" s="56">
        <v>21420</v>
      </c>
      <c r="D8" s="56">
        <v>833</v>
      </c>
      <c r="E8" s="211">
        <v>485</v>
      </c>
      <c r="F8" s="56">
        <v>1168</v>
      </c>
      <c r="G8" s="56">
        <v>36</v>
      </c>
      <c r="H8" s="94">
        <v>144</v>
      </c>
      <c r="I8" s="94">
        <v>19</v>
      </c>
      <c r="J8" s="452"/>
      <c r="K8" s="211">
        <v>631</v>
      </c>
      <c r="L8" s="56">
        <v>1</v>
      </c>
      <c r="M8" s="56">
        <v>630</v>
      </c>
      <c r="N8" s="94">
        <v>17</v>
      </c>
      <c r="O8" s="453"/>
      <c r="P8" s="453"/>
    </row>
    <row r="9" spans="1:16" ht="24" customHeight="1" thickBot="1">
      <c r="A9" s="432">
        <v>28</v>
      </c>
      <c r="B9" s="213">
        <v>24790</v>
      </c>
      <c r="C9" s="75">
        <v>22280</v>
      </c>
      <c r="D9" s="75">
        <v>706</v>
      </c>
      <c r="E9" s="213">
        <v>429</v>
      </c>
      <c r="F9" s="75">
        <v>1193</v>
      </c>
      <c r="G9" s="75">
        <v>33</v>
      </c>
      <c r="H9" s="98">
        <v>131</v>
      </c>
      <c r="I9" s="98">
        <v>18</v>
      </c>
      <c r="J9" s="452"/>
      <c r="K9" s="213">
        <v>643</v>
      </c>
      <c r="L9" s="75">
        <v>1</v>
      </c>
      <c r="M9" s="75">
        <v>642</v>
      </c>
      <c r="N9" s="98">
        <v>16</v>
      </c>
      <c r="O9" s="453"/>
      <c r="P9" s="453"/>
    </row>
    <row r="10" spans="1:8" ht="18" customHeight="1">
      <c r="A10" s="454" t="s">
        <v>214</v>
      </c>
      <c r="B10" s="439"/>
      <c r="C10" s="439"/>
      <c r="D10" s="439"/>
      <c r="E10" s="439"/>
      <c r="F10" s="439"/>
      <c r="G10" s="439"/>
      <c r="H10" s="439"/>
    </row>
  </sheetData>
  <sheetProtection/>
  <mergeCells count="14">
    <mergeCell ref="E3:E4"/>
    <mergeCell ref="F3:F4"/>
    <mergeCell ref="G3:G4"/>
    <mergeCell ref="H3:H4"/>
    <mergeCell ref="I3:I4"/>
    <mergeCell ref="K3:K4"/>
    <mergeCell ref="L3:L4"/>
    <mergeCell ref="M3:M4"/>
    <mergeCell ref="A2:A4"/>
    <mergeCell ref="B2:H2"/>
    <mergeCell ref="K2:M2"/>
    <mergeCell ref="B3:B4"/>
    <mergeCell ref="C3:C4"/>
    <mergeCell ref="D3:D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A1:I10"/>
  <sheetViews>
    <sheetView zoomScalePageLayoutView="0" workbookViewId="0" topLeftCell="A1">
      <selection activeCell="A12" sqref="A12"/>
    </sheetView>
  </sheetViews>
  <sheetFormatPr defaultColWidth="9.00390625" defaultRowHeight="13.5"/>
  <cols>
    <col min="1" max="1" width="11.00390625" style="425" customWidth="1"/>
    <col min="2" max="3" width="9.125" style="425" customWidth="1"/>
    <col min="4" max="4" width="8.875" style="425" customWidth="1"/>
    <col min="5" max="5" width="7.125" style="425" customWidth="1"/>
    <col min="6" max="6" width="8.25390625" style="425" customWidth="1"/>
    <col min="7" max="7" width="8.50390625" style="425" customWidth="1"/>
    <col min="8" max="8" width="7.75390625" style="425" customWidth="1"/>
    <col min="9" max="16384" width="9.00390625" style="425" customWidth="1"/>
  </cols>
  <sheetData>
    <row r="1" spans="1:9" ht="18" customHeight="1" thickBot="1">
      <c r="A1" s="421" t="s">
        <v>225</v>
      </c>
      <c r="B1" s="422"/>
      <c r="C1" s="422"/>
      <c r="D1" s="422"/>
      <c r="E1" s="422"/>
      <c r="F1" s="422"/>
      <c r="G1" s="422"/>
      <c r="H1" s="422"/>
      <c r="I1" s="455" t="s">
        <v>226</v>
      </c>
    </row>
    <row r="2" spans="1:9" ht="17.25" customHeight="1">
      <c r="A2" s="605" t="s">
        <v>921</v>
      </c>
      <c r="B2" s="612" t="s">
        <v>228</v>
      </c>
      <c r="C2" s="597"/>
      <c r="D2" s="597"/>
      <c r="E2" s="597"/>
      <c r="F2" s="597"/>
      <c r="G2" s="597"/>
      <c r="H2" s="597"/>
      <c r="I2" s="598"/>
    </row>
    <row r="3" spans="1:9" ht="23.25" customHeight="1">
      <c r="A3" s="606"/>
      <c r="B3" s="592" t="s">
        <v>7</v>
      </c>
      <c r="C3" s="580" t="s">
        <v>229</v>
      </c>
      <c r="D3" s="580" t="s">
        <v>230</v>
      </c>
      <c r="E3" s="580" t="s">
        <v>231</v>
      </c>
      <c r="F3" s="580" t="s">
        <v>232</v>
      </c>
      <c r="G3" s="580" t="s">
        <v>922</v>
      </c>
      <c r="H3" s="603" t="s">
        <v>923</v>
      </c>
      <c r="I3" s="582" t="s">
        <v>53</v>
      </c>
    </row>
    <row r="4" spans="1:9" ht="23.25" customHeight="1" thickBot="1">
      <c r="A4" s="607"/>
      <c r="B4" s="593"/>
      <c r="C4" s="581"/>
      <c r="D4" s="581"/>
      <c r="E4" s="581"/>
      <c r="F4" s="581"/>
      <c r="G4" s="581"/>
      <c r="H4" s="604"/>
      <c r="I4" s="583"/>
    </row>
    <row r="5" spans="1:9" ht="24" customHeight="1">
      <c r="A5" s="431" t="s">
        <v>872</v>
      </c>
      <c r="B5" s="211">
        <v>10</v>
      </c>
      <c r="C5" s="56">
        <v>6</v>
      </c>
      <c r="D5" s="56">
        <v>1</v>
      </c>
      <c r="E5" s="56">
        <v>3</v>
      </c>
      <c r="F5" s="56" t="s">
        <v>924</v>
      </c>
      <c r="G5" s="56" t="s">
        <v>924</v>
      </c>
      <c r="H5" s="56" t="s">
        <v>924</v>
      </c>
      <c r="I5" s="94" t="s">
        <v>924</v>
      </c>
    </row>
    <row r="6" spans="1:9" ht="24" customHeight="1">
      <c r="A6" s="431">
        <v>25</v>
      </c>
      <c r="B6" s="211">
        <v>3</v>
      </c>
      <c r="C6" s="56">
        <v>2</v>
      </c>
      <c r="D6" s="56" t="s">
        <v>924</v>
      </c>
      <c r="E6" s="56">
        <v>1</v>
      </c>
      <c r="F6" s="56" t="s">
        <v>924</v>
      </c>
      <c r="G6" s="56" t="s">
        <v>924</v>
      </c>
      <c r="H6" s="56" t="s">
        <v>924</v>
      </c>
      <c r="I6" s="94" t="s">
        <v>924</v>
      </c>
    </row>
    <row r="7" spans="1:9" ht="24" customHeight="1">
      <c r="A7" s="431">
        <v>26</v>
      </c>
      <c r="B7" s="211">
        <v>1</v>
      </c>
      <c r="C7" s="56">
        <v>1</v>
      </c>
      <c r="D7" s="56" t="s">
        <v>924</v>
      </c>
      <c r="E7" s="56" t="s">
        <v>924</v>
      </c>
      <c r="F7" s="56" t="s">
        <v>924</v>
      </c>
      <c r="G7" s="56" t="s">
        <v>924</v>
      </c>
      <c r="H7" s="56" t="s">
        <v>924</v>
      </c>
      <c r="I7" s="94" t="s">
        <v>924</v>
      </c>
    </row>
    <row r="8" spans="1:9" ht="24" customHeight="1">
      <c r="A8" s="431">
        <v>27</v>
      </c>
      <c r="B8" s="211">
        <v>1</v>
      </c>
      <c r="C8" s="56">
        <v>1</v>
      </c>
      <c r="D8" s="56" t="s">
        <v>924</v>
      </c>
      <c r="E8" s="56" t="s">
        <v>924</v>
      </c>
      <c r="F8" s="56" t="s">
        <v>924</v>
      </c>
      <c r="G8" s="56" t="s">
        <v>924</v>
      </c>
      <c r="H8" s="56" t="s">
        <v>924</v>
      </c>
      <c r="I8" s="94" t="s">
        <v>924</v>
      </c>
    </row>
    <row r="9" spans="1:9" ht="24" customHeight="1" thickBot="1">
      <c r="A9" s="432">
        <v>28</v>
      </c>
      <c r="B9" s="213">
        <v>1</v>
      </c>
      <c r="C9" s="75">
        <v>1</v>
      </c>
      <c r="D9" s="75" t="s">
        <v>924</v>
      </c>
      <c r="E9" s="75" t="s">
        <v>924</v>
      </c>
      <c r="F9" s="75" t="s">
        <v>924</v>
      </c>
      <c r="G9" s="75" t="s">
        <v>924</v>
      </c>
      <c r="H9" s="75" t="s">
        <v>924</v>
      </c>
      <c r="I9" s="98" t="s">
        <v>924</v>
      </c>
    </row>
    <row r="10" spans="1:9" ht="18.75" customHeight="1">
      <c r="A10" s="434" t="s">
        <v>214</v>
      </c>
      <c r="B10" s="456"/>
      <c r="C10" s="456"/>
      <c r="D10" s="456"/>
      <c r="E10" s="456"/>
      <c r="F10" s="456"/>
      <c r="G10" s="453"/>
      <c r="H10" s="453"/>
      <c r="I10" s="453"/>
    </row>
  </sheetData>
  <sheetProtection/>
  <mergeCells count="10">
    <mergeCell ref="A2:A4"/>
    <mergeCell ref="B2:I2"/>
    <mergeCell ref="B3:B4"/>
    <mergeCell ref="C3:C4"/>
    <mergeCell ref="D3:D4"/>
    <mergeCell ref="E3:E4"/>
    <mergeCell ref="F3:F4"/>
    <mergeCell ref="G3:G4"/>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G9"/>
  <sheetViews>
    <sheetView zoomScalePageLayoutView="0" workbookViewId="0" topLeftCell="A1">
      <selection activeCell="A11" sqref="A11"/>
    </sheetView>
  </sheetViews>
  <sheetFormatPr defaultColWidth="9.00390625" defaultRowHeight="13.5"/>
  <cols>
    <col min="1" max="1" width="11.00390625" style="143" customWidth="1"/>
    <col min="2" max="3" width="9.125" style="143" customWidth="1"/>
    <col min="4" max="4" width="8.875" style="143" customWidth="1"/>
    <col min="5" max="5" width="7.125" style="143" customWidth="1"/>
    <col min="6" max="6" width="8.25390625" style="143" customWidth="1"/>
    <col min="7" max="7" width="7.75390625" style="143" customWidth="1"/>
    <col min="8" max="16384" width="9.00390625" style="143" customWidth="1"/>
  </cols>
  <sheetData>
    <row r="1" spans="1:7" ht="18" customHeight="1" thickBot="1">
      <c r="A1" s="78" t="s">
        <v>233</v>
      </c>
      <c r="B1" s="4"/>
      <c r="C1" s="4"/>
      <c r="D1" s="4"/>
      <c r="E1" s="110" t="s">
        <v>313</v>
      </c>
      <c r="F1" s="457"/>
      <c r="G1" s="53"/>
    </row>
    <row r="2" spans="1:7" ht="16.5" customHeight="1">
      <c r="A2" s="613" t="s">
        <v>235</v>
      </c>
      <c r="B2" s="521" t="s">
        <v>236</v>
      </c>
      <c r="C2" s="616" t="s">
        <v>108</v>
      </c>
      <c r="D2" s="506" t="s">
        <v>237</v>
      </c>
      <c r="E2" s="506"/>
      <c r="F2" s="576"/>
      <c r="G2" s="53"/>
    </row>
    <row r="3" spans="1:7" ht="16.5" customHeight="1" thickBot="1">
      <c r="A3" s="614"/>
      <c r="B3" s="615"/>
      <c r="C3" s="617"/>
      <c r="D3" s="10" t="s">
        <v>238</v>
      </c>
      <c r="E3" s="10" t="s">
        <v>239</v>
      </c>
      <c r="F3" s="13" t="s">
        <v>240</v>
      </c>
      <c r="G3" s="53"/>
    </row>
    <row r="4" spans="1:7" ht="24" customHeight="1">
      <c r="A4" s="81" t="s">
        <v>872</v>
      </c>
      <c r="B4" s="211">
        <v>5566</v>
      </c>
      <c r="C4" s="56">
        <v>1249840</v>
      </c>
      <c r="D4" s="56">
        <v>877331</v>
      </c>
      <c r="E4" s="56">
        <v>186254</v>
      </c>
      <c r="F4" s="94">
        <v>186255</v>
      </c>
      <c r="G4" s="53"/>
    </row>
    <row r="5" spans="1:7" ht="24" customHeight="1">
      <c r="A5" s="81">
        <v>25</v>
      </c>
      <c r="B5" s="211">
        <v>5435</v>
      </c>
      <c r="C5" s="56">
        <v>1219990</v>
      </c>
      <c r="D5" s="56">
        <v>845842</v>
      </c>
      <c r="E5" s="56">
        <v>187074</v>
      </c>
      <c r="F5" s="94">
        <v>187074</v>
      </c>
      <c r="G5" s="53"/>
    </row>
    <row r="6" spans="1:7" ht="24" customHeight="1">
      <c r="A6" s="81">
        <v>26</v>
      </c>
      <c r="B6" s="211">
        <v>5320</v>
      </c>
      <c r="C6" s="56">
        <v>1197335</v>
      </c>
      <c r="D6" s="56">
        <v>830719</v>
      </c>
      <c r="E6" s="56">
        <v>183307</v>
      </c>
      <c r="F6" s="94">
        <v>183309</v>
      </c>
      <c r="G6" s="53"/>
    </row>
    <row r="7" spans="1:7" ht="24" customHeight="1">
      <c r="A7" s="81">
        <v>27</v>
      </c>
      <c r="B7" s="211">
        <v>5185</v>
      </c>
      <c r="C7" s="56">
        <v>1166015</v>
      </c>
      <c r="D7" s="56">
        <v>807615</v>
      </c>
      <c r="E7" s="56">
        <v>179199</v>
      </c>
      <c r="F7" s="94">
        <v>179201</v>
      </c>
      <c r="G7" s="53"/>
    </row>
    <row r="8" spans="1:7" ht="24" customHeight="1" thickBot="1">
      <c r="A8" s="82">
        <v>28</v>
      </c>
      <c r="B8" s="213">
        <v>5118</v>
      </c>
      <c r="C8" s="75">
        <v>1144425</v>
      </c>
      <c r="D8" s="75">
        <v>792847</v>
      </c>
      <c r="E8" s="75">
        <v>175789</v>
      </c>
      <c r="F8" s="98">
        <f>C8-D8-E8</f>
        <v>175789</v>
      </c>
      <c r="G8" s="53"/>
    </row>
    <row r="9" spans="1:7" ht="18.75" customHeight="1">
      <c r="A9" s="40" t="s">
        <v>241</v>
      </c>
      <c r="B9" s="219"/>
      <c r="C9" s="219"/>
      <c r="D9" s="219"/>
      <c r="E9" s="219"/>
      <c r="F9" s="219"/>
      <c r="G9" s="53"/>
    </row>
  </sheetData>
  <sheetProtection/>
  <mergeCells count="4">
    <mergeCell ref="A2:A3"/>
    <mergeCell ref="B2:B3"/>
    <mergeCell ref="C2:C3"/>
    <mergeCell ref="D2:F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8"/>
  <sheetViews>
    <sheetView zoomScalePageLayoutView="0" workbookViewId="0" topLeftCell="A1">
      <selection activeCell="A11" sqref="A11"/>
    </sheetView>
  </sheetViews>
  <sheetFormatPr defaultColWidth="9.00390625" defaultRowHeight="13.5"/>
  <cols>
    <col min="1" max="1" width="12.625" style="143" customWidth="1"/>
    <col min="2" max="2" width="10.00390625" style="143" customWidth="1"/>
    <col min="3" max="3" width="12.75390625" style="143" customWidth="1"/>
    <col min="4" max="4" width="16.50390625" style="143" customWidth="1"/>
    <col min="5" max="5" width="7.875" style="143" customWidth="1"/>
    <col min="6" max="6" width="7.75390625" style="143" bestFit="1" customWidth="1"/>
    <col min="7" max="7" width="7.00390625" style="143" customWidth="1"/>
    <col min="8" max="8" width="7.375" style="143" customWidth="1"/>
    <col min="9" max="9" width="8.625" style="143" bestFit="1" customWidth="1"/>
    <col min="10" max="10" width="9.125" style="143" bestFit="1" customWidth="1"/>
    <col min="11" max="11" width="8.50390625" style="143" bestFit="1" customWidth="1"/>
    <col min="12" max="12" width="5.875" style="143" customWidth="1"/>
    <col min="13" max="13" width="9.75390625" style="143" customWidth="1"/>
    <col min="14" max="14" width="5.875" style="143" customWidth="1"/>
    <col min="15" max="15" width="9.75390625" style="143" customWidth="1"/>
    <col min="16" max="16" width="9.875" style="143" customWidth="1"/>
    <col min="17" max="17" width="9.375" style="143" customWidth="1"/>
    <col min="18" max="18" width="7.50390625" style="143" customWidth="1"/>
    <col min="19" max="19" width="8.25390625" style="143" customWidth="1"/>
    <col min="20" max="21" width="11.50390625" style="143" customWidth="1"/>
    <col min="22" max="22" width="11.875" style="143" customWidth="1"/>
    <col min="23" max="16384" width="9.00390625" style="143" customWidth="1"/>
  </cols>
  <sheetData>
    <row r="1" spans="1:9" ht="18" customHeight="1" thickBot="1">
      <c r="A1" s="78" t="s">
        <v>242</v>
      </c>
      <c r="B1" s="4"/>
      <c r="C1" s="4"/>
      <c r="D1" s="6" t="s">
        <v>0</v>
      </c>
      <c r="H1" s="192"/>
      <c r="I1" s="192"/>
    </row>
    <row r="2" spans="1:9" ht="63.75" customHeight="1" thickBot="1">
      <c r="A2" s="220" t="s">
        <v>925</v>
      </c>
      <c r="B2" s="46" t="s">
        <v>43</v>
      </c>
      <c r="C2" s="47" t="s">
        <v>243</v>
      </c>
      <c r="D2" s="49" t="s">
        <v>244</v>
      </c>
      <c r="E2" s="192"/>
      <c r="F2" s="192"/>
      <c r="H2" s="192"/>
      <c r="I2" s="192"/>
    </row>
    <row r="3" spans="1:9" ht="24" customHeight="1">
      <c r="A3" s="249" t="s">
        <v>872</v>
      </c>
      <c r="B3" s="211">
        <v>802</v>
      </c>
      <c r="C3" s="56">
        <v>659</v>
      </c>
      <c r="D3" s="52">
        <v>143</v>
      </c>
      <c r="E3" s="52"/>
      <c r="F3" s="52"/>
      <c r="G3" s="52"/>
      <c r="H3" s="52"/>
      <c r="I3" s="52"/>
    </row>
    <row r="4" spans="1:9" ht="24" customHeight="1">
      <c r="A4" s="81">
        <v>25</v>
      </c>
      <c r="B4" s="211">
        <v>779</v>
      </c>
      <c r="C4" s="56">
        <v>633</v>
      </c>
      <c r="D4" s="52">
        <v>146</v>
      </c>
      <c r="E4" s="52"/>
      <c r="F4" s="52"/>
      <c r="G4" s="52"/>
      <c r="H4" s="52"/>
      <c r="I4" s="52"/>
    </row>
    <row r="5" spans="1:9" ht="24" customHeight="1">
      <c r="A5" s="81">
        <v>26</v>
      </c>
      <c r="B5" s="211">
        <v>781</v>
      </c>
      <c r="C5" s="56">
        <v>639</v>
      </c>
      <c r="D5" s="52">
        <v>142</v>
      </c>
      <c r="E5" s="52"/>
      <c r="F5" s="52"/>
      <c r="G5" s="52"/>
      <c r="H5" s="169"/>
      <c r="I5" s="169"/>
    </row>
    <row r="6" spans="1:9" ht="24" customHeight="1">
      <c r="A6" s="81">
        <v>27</v>
      </c>
      <c r="B6" s="211">
        <v>764</v>
      </c>
      <c r="C6" s="56">
        <v>619</v>
      </c>
      <c r="D6" s="52">
        <v>145</v>
      </c>
      <c r="E6" s="52"/>
      <c r="F6" s="52"/>
      <c r="G6" s="52"/>
      <c r="H6" s="169"/>
      <c r="I6" s="169"/>
    </row>
    <row r="7" spans="1:9" ht="24" customHeight="1" thickBot="1">
      <c r="A7" s="82">
        <v>28</v>
      </c>
      <c r="B7" s="213">
        <v>748</v>
      </c>
      <c r="C7" s="75">
        <v>608</v>
      </c>
      <c r="D7" s="73">
        <v>140</v>
      </c>
      <c r="E7" s="52"/>
      <c r="F7" s="52"/>
      <c r="G7" s="52"/>
      <c r="H7" s="169"/>
      <c r="I7" s="169"/>
    </row>
    <row r="8" spans="1:7" ht="18" customHeight="1">
      <c r="A8" s="108" t="s">
        <v>241</v>
      </c>
      <c r="B8" s="2"/>
      <c r="C8" s="2"/>
      <c r="D8" s="2"/>
      <c r="G8" s="52"/>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D9"/>
  <sheetViews>
    <sheetView zoomScalePageLayoutView="0" workbookViewId="0" topLeftCell="A1">
      <selection activeCell="A11" sqref="A11"/>
    </sheetView>
  </sheetViews>
  <sheetFormatPr defaultColWidth="9.00390625" defaultRowHeight="13.5"/>
  <cols>
    <col min="1" max="1" width="12.625" style="143" customWidth="1"/>
    <col min="2" max="2" width="10.00390625" style="143" customWidth="1"/>
    <col min="3" max="3" width="11.375" style="143" customWidth="1"/>
    <col min="4" max="4" width="11.50390625" style="143" customWidth="1"/>
    <col min="5" max="5" width="7.875" style="143" customWidth="1"/>
    <col min="6" max="6" width="7.75390625" style="143" bestFit="1" customWidth="1"/>
    <col min="7" max="7" width="7.00390625" style="143" customWidth="1"/>
    <col min="8" max="8" width="7.375" style="143" customWidth="1"/>
    <col min="9" max="9" width="8.625" style="143" bestFit="1" customWidth="1"/>
    <col min="10" max="10" width="9.125" style="143" bestFit="1" customWidth="1"/>
    <col min="11" max="11" width="8.50390625" style="143" bestFit="1" customWidth="1"/>
    <col min="12" max="12" width="5.875" style="143" customWidth="1"/>
    <col min="13" max="13" width="9.75390625" style="143" customWidth="1"/>
    <col min="14" max="14" width="5.875" style="143" customWidth="1"/>
    <col min="15" max="15" width="9.75390625" style="143" customWidth="1"/>
    <col min="16" max="16" width="9.875" style="143" customWidth="1"/>
    <col min="17" max="17" width="9.375" style="143" customWidth="1"/>
    <col min="18" max="18" width="7.50390625" style="143" customWidth="1"/>
    <col min="19" max="19" width="8.25390625" style="143" customWidth="1"/>
    <col min="20" max="21" width="11.50390625" style="143" customWidth="1"/>
    <col min="22" max="22" width="11.875" style="143" customWidth="1"/>
    <col min="23" max="16384" width="9.00390625" style="143" customWidth="1"/>
  </cols>
  <sheetData>
    <row r="1" spans="1:4" ht="18" customHeight="1" thickBot="1">
      <c r="A1" s="110" t="s">
        <v>245</v>
      </c>
      <c r="B1" s="141"/>
      <c r="C1" s="141"/>
      <c r="D1" s="6" t="s">
        <v>234</v>
      </c>
    </row>
    <row r="2" spans="1:4" ht="16.5" customHeight="1">
      <c r="A2" s="613" t="s">
        <v>926</v>
      </c>
      <c r="B2" s="579" t="s">
        <v>246</v>
      </c>
      <c r="C2" s="506" t="s">
        <v>247</v>
      </c>
      <c r="D2" s="576" t="s">
        <v>927</v>
      </c>
    </row>
    <row r="3" spans="1:4" ht="16.5" customHeight="1" thickBot="1">
      <c r="A3" s="614"/>
      <c r="B3" s="615"/>
      <c r="C3" s="617"/>
      <c r="D3" s="618"/>
    </row>
    <row r="4" spans="1:4" ht="24" customHeight="1">
      <c r="A4" s="81" t="s">
        <v>872</v>
      </c>
      <c r="B4" s="211">
        <v>1417</v>
      </c>
      <c r="C4" s="56">
        <v>14263</v>
      </c>
      <c r="D4" s="52">
        <v>38423</v>
      </c>
    </row>
    <row r="5" spans="1:4" ht="24" customHeight="1">
      <c r="A5" s="81">
        <v>25</v>
      </c>
      <c r="B5" s="211">
        <v>1196</v>
      </c>
      <c r="C5" s="56">
        <v>13210</v>
      </c>
      <c r="D5" s="52">
        <v>35117</v>
      </c>
    </row>
    <row r="6" spans="1:4" ht="24" customHeight="1">
      <c r="A6" s="81">
        <v>26</v>
      </c>
      <c r="B6" s="211">
        <v>384</v>
      </c>
      <c r="C6" s="56">
        <v>7269</v>
      </c>
      <c r="D6" s="52">
        <v>17959</v>
      </c>
    </row>
    <row r="7" spans="1:4" ht="24" customHeight="1">
      <c r="A7" s="81">
        <v>27</v>
      </c>
      <c r="B7" s="211">
        <v>394</v>
      </c>
      <c r="C7" s="56">
        <v>4556</v>
      </c>
      <c r="D7" s="52">
        <v>12409</v>
      </c>
    </row>
    <row r="8" spans="1:4" ht="24" customHeight="1" thickBot="1">
      <c r="A8" s="82">
        <v>28</v>
      </c>
      <c r="B8" s="213">
        <v>387</v>
      </c>
      <c r="C8" s="75">
        <v>4698</v>
      </c>
      <c r="D8" s="73">
        <v>12544</v>
      </c>
    </row>
    <row r="9" ht="18" customHeight="1">
      <c r="A9" s="108" t="s">
        <v>928</v>
      </c>
    </row>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I15"/>
  <sheetViews>
    <sheetView zoomScalePageLayoutView="0" workbookViewId="0" topLeftCell="A1">
      <selection activeCell="D1" sqref="D1"/>
    </sheetView>
  </sheetViews>
  <sheetFormatPr defaultColWidth="9.00390625" defaultRowHeight="13.5"/>
  <cols>
    <col min="1" max="1" width="17.125" style="143" customWidth="1"/>
    <col min="2" max="2" width="10.25390625" style="143" customWidth="1"/>
    <col min="3" max="6" width="9.00390625" style="143" customWidth="1"/>
    <col min="7" max="7" width="9.375" style="143" customWidth="1"/>
    <col min="8" max="8" width="9.00390625" style="143" customWidth="1"/>
    <col min="9" max="9" width="7.00390625" style="143" customWidth="1"/>
    <col min="10" max="16384" width="9.00390625" style="143" customWidth="1"/>
  </cols>
  <sheetData>
    <row r="1" spans="1:8" ht="18" customHeight="1" thickBot="1">
      <c r="A1" s="110" t="s">
        <v>248</v>
      </c>
      <c r="B1" s="4"/>
      <c r="C1" s="4"/>
      <c r="D1" s="4"/>
      <c r="E1" s="4"/>
      <c r="F1" s="4"/>
      <c r="G1" s="4"/>
      <c r="H1" s="43" t="s">
        <v>226</v>
      </c>
    </row>
    <row r="2" spans="1:8" ht="39.75" customHeight="1" thickBot="1">
      <c r="A2" s="44" t="s">
        <v>249</v>
      </c>
      <c r="B2" s="46" t="s">
        <v>7</v>
      </c>
      <c r="C2" s="47" t="s">
        <v>250</v>
      </c>
      <c r="D2" s="47" t="s">
        <v>251</v>
      </c>
      <c r="E2" s="47" t="s">
        <v>229</v>
      </c>
      <c r="F2" s="47" t="s">
        <v>252</v>
      </c>
      <c r="G2" s="47" t="s">
        <v>253</v>
      </c>
      <c r="H2" s="49" t="s">
        <v>254</v>
      </c>
    </row>
    <row r="3" spans="1:9" ht="23.25" customHeight="1">
      <c r="A3" s="192" t="s">
        <v>255</v>
      </c>
      <c r="B3" s="619" t="s">
        <v>256</v>
      </c>
      <c r="C3" s="620"/>
      <c r="D3" s="620"/>
      <c r="E3" s="620"/>
      <c r="F3" s="620"/>
      <c r="G3" s="620"/>
      <c r="H3" s="621"/>
      <c r="I3" s="221"/>
    </row>
    <row r="4" spans="1:9" ht="23.25" customHeight="1">
      <c r="A4" s="16" t="s">
        <v>872</v>
      </c>
      <c r="B4" s="29">
        <v>885</v>
      </c>
      <c r="C4" s="24">
        <v>77</v>
      </c>
      <c r="D4" s="24">
        <v>35</v>
      </c>
      <c r="E4" s="24">
        <v>650</v>
      </c>
      <c r="F4" s="24">
        <v>4</v>
      </c>
      <c r="G4" s="24">
        <v>83</v>
      </c>
      <c r="H4" s="27">
        <v>36</v>
      </c>
      <c r="I4" s="221"/>
    </row>
    <row r="5" spans="1:9" ht="23.25" customHeight="1">
      <c r="A5" s="16">
        <v>25</v>
      </c>
      <c r="B5" s="29">
        <v>805</v>
      </c>
      <c r="C5" s="24">
        <v>70</v>
      </c>
      <c r="D5" s="24">
        <v>33</v>
      </c>
      <c r="E5" s="24">
        <v>638</v>
      </c>
      <c r="F5" s="24">
        <v>8</v>
      </c>
      <c r="G5" s="24">
        <v>50</v>
      </c>
      <c r="H5" s="27">
        <v>6</v>
      </c>
      <c r="I5" s="221"/>
    </row>
    <row r="6" spans="1:9" ht="23.25" customHeight="1">
      <c r="A6" s="16">
        <v>26</v>
      </c>
      <c r="B6" s="29">
        <v>884</v>
      </c>
      <c r="C6" s="24">
        <v>83</v>
      </c>
      <c r="D6" s="24">
        <v>38</v>
      </c>
      <c r="E6" s="24">
        <v>637</v>
      </c>
      <c r="F6" s="24">
        <v>5</v>
      </c>
      <c r="G6" s="24">
        <v>55</v>
      </c>
      <c r="H6" s="27">
        <v>66</v>
      </c>
      <c r="I6" s="221"/>
    </row>
    <row r="7" spans="1:9" ht="23.25" customHeight="1">
      <c r="A7" s="16">
        <v>27</v>
      </c>
      <c r="B7" s="29">
        <v>915</v>
      </c>
      <c r="C7" s="24">
        <v>75</v>
      </c>
      <c r="D7" s="24">
        <v>35</v>
      </c>
      <c r="E7" s="24">
        <v>635</v>
      </c>
      <c r="F7" s="24">
        <v>7</v>
      </c>
      <c r="G7" s="24">
        <v>93</v>
      </c>
      <c r="H7" s="27">
        <v>70</v>
      </c>
      <c r="I7" s="221"/>
    </row>
    <row r="8" spans="1:9" ht="23.25" customHeight="1">
      <c r="A8" s="16">
        <v>28</v>
      </c>
      <c r="B8" s="29">
        <v>869</v>
      </c>
      <c r="C8" s="24">
        <v>78</v>
      </c>
      <c r="D8" s="24">
        <v>25</v>
      </c>
      <c r="E8" s="24">
        <v>626</v>
      </c>
      <c r="F8" s="24">
        <v>8</v>
      </c>
      <c r="G8" s="24">
        <v>65</v>
      </c>
      <c r="H8" s="27">
        <v>67</v>
      </c>
      <c r="I8" s="221"/>
    </row>
    <row r="9" spans="1:9" ht="23.25" customHeight="1">
      <c r="A9" s="16" t="s">
        <v>255</v>
      </c>
      <c r="B9" s="512" t="s">
        <v>257</v>
      </c>
      <c r="C9" s="525"/>
      <c r="D9" s="525"/>
      <c r="E9" s="525"/>
      <c r="F9" s="525"/>
      <c r="G9" s="525"/>
      <c r="H9" s="622"/>
      <c r="I9" s="115"/>
    </row>
    <row r="10" spans="1:9" ht="23.25" customHeight="1">
      <c r="A10" s="16" t="s">
        <v>872</v>
      </c>
      <c r="B10" s="29">
        <v>238</v>
      </c>
      <c r="C10" s="24">
        <v>26</v>
      </c>
      <c r="D10" s="24">
        <v>9</v>
      </c>
      <c r="E10" s="24">
        <v>141</v>
      </c>
      <c r="F10" s="24">
        <v>3</v>
      </c>
      <c r="G10" s="24">
        <v>6</v>
      </c>
      <c r="H10" s="27">
        <v>53</v>
      </c>
      <c r="I10" s="221"/>
    </row>
    <row r="11" spans="1:9" ht="23.25" customHeight="1">
      <c r="A11" s="16">
        <v>25</v>
      </c>
      <c r="B11" s="29">
        <v>250</v>
      </c>
      <c r="C11" s="24">
        <v>16</v>
      </c>
      <c r="D11" s="24">
        <v>5</v>
      </c>
      <c r="E11" s="24">
        <v>146</v>
      </c>
      <c r="F11" s="24">
        <v>8</v>
      </c>
      <c r="G11" s="24">
        <v>10</v>
      </c>
      <c r="H11" s="27">
        <v>65</v>
      </c>
      <c r="I11" s="221"/>
    </row>
    <row r="12" spans="1:9" ht="23.25" customHeight="1">
      <c r="A12" s="16">
        <v>26</v>
      </c>
      <c r="B12" s="29">
        <v>249</v>
      </c>
      <c r="C12" s="24">
        <v>16</v>
      </c>
      <c r="D12" s="24">
        <v>2</v>
      </c>
      <c r="E12" s="24">
        <v>145</v>
      </c>
      <c r="F12" s="24">
        <v>8</v>
      </c>
      <c r="G12" s="24">
        <v>6</v>
      </c>
      <c r="H12" s="27">
        <v>72</v>
      </c>
      <c r="I12" s="221"/>
    </row>
    <row r="13" spans="1:9" ht="23.25" customHeight="1">
      <c r="A13" s="16">
        <v>27</v>
      </c>
      <c r="B13" s="29">
        <v>259</v>
      </c>
      <c r="C13" s="24">
        <v>22</v>
      </c>
      <c r="D13" s="24">
        <v>4</v>
      </c>
      <c r="E13" s="24">
        <v>133</v>
      </c>
      <c r="F13" s="24">
        <v>5</v>
      </c>
      <c r="G13" s="24">
        <v>6</v>
      </c>
      <c r="H13" s="27">
        <v>89</v>
      </c>
      <c r="I13" s="192"/>
    </row>
    <row r="14" spans="1:9" ht="23.25" customHeight="1" thickBot="1">
      <c r="A14" s="11">
        <v>28</v>
      </c>
      <c r="B14" s="37">
        <v>249</v>
      </c>
      <c r="C14" s="38">
        <v>21</v>
      </c>
      <c r="D14" s="38">
        <v>8</v>
      </c>
      <c r="E14" s="38">
        <v>139</v>
      </c>
      <c r="F14" s="38">
        <v>6</v>
      </c>
      <c r="G14" s="38">
        <v>6</v>
      </c>
      <c r="H14" s="35">
        <v>69</v>
      </c>
      <c r="I14" s="192"/>
    </row>
    <row r="15" spans="1:9" ht="18" customHeight="1">
      <c r="A15" s="108" t="s">
        <v>258</v>
      </c>
      <c r="B15" s="192"/>
      <c r="C15" s="192"/>
      <c r="D15" s="192"/>
      <c r="E15" s="192"/>
      <c r="F15" s="192"/>
      <c r="G15" s="192"/>
      <c r="H15" s="192"/>
      <c r="I15" s="192"/>
    </row>
  </sheetData>
  <sheetProtection/>
  <mergeCells count="2">
    <mergeCell ref="B3:H3"/>
    <mergeCell ref="B9:H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14"/>
  <sheetViews>
    <sheetView zoomScalePageLayoutView="0" workbookViewId="0" topLeftCell="A1">
      <selection activeCell="A2" sqref="A2"/>
    </sheetView>
  </sheetViews>
  <sheetFormatPr defaultColWidth="9.00390625" defaultRowHeight="13.5"/>
  <cols>
    <col min="1" max="1" width="22.125" style="2" customWidth="1"/>
    <col min="2" max="6" width="11.00390625" style="2" customWidth="1"/>
    <col min="7" max="13" width="11.50390625" style="2" customWidth="1"/>
    <col min="14" max="16384" width="9.00390625" style="2" customWidth="1"/>
  </cols>
  <sheetData>
    <row r="1" spans="1:6" ht="15">
      <c r="A1" s="499" t="s">
        <v>870</v>
      </c>
      <c r="B1" s="499"/>
      <c r="C1" s="499"/>
      <c r="D1" s="499"/>
      <c r="E1" s="499"/>
      <c r="F1" s="499"/>
    </row>
    <row r="2" spans="2:6" ht="15">
      <c r="B2" s="1"/>
      <c r="C2" s="1"/>
      <c r="D2" s="1"/>
      <c r="E2" s="1"/>
      <c r="F2" s="1"/>
    </row>
    <row r="3" spans="1:13" ht="18" customHeight="1" thickBot="1">
      <c r="A3" s="3" t="s">
        <v>871</v>
      </c>
      <c r="B3" s="4"/>
      <c r="C3" s="4"/>
      <c r="D3" s="4"/>
      <c r="E3" s="4"/>
      <c r="F3" s="4"/>
      <c r="G3" s="4"/>
      <c r="H3" s="5"/>
      <c r="I3" s="5"/>
      <c r="J3" s="5"/>
      <c r="K3" s="5"/>
      <c r="L3" s="5"/>
      <c r="M3" s="6" t="s">
        <v>0</v>
      </c>
    </row>
    <row r="4" spans="1:13" ht="21" customHeight="1">
      <c r="A4" s="500" t="s">
        <v>1</v>
      </c>
      <c r="B4" s="502" t="s">
        <v>2</v>
      </c>
      <c r="C4" s="503"/>
      <c r="D4" s="504"/>
      <c r="E4" s="502" t="s">
        <v>3</v>
      </c>
      <c r="F4" s="503"/>
      <c r="G4" s="8" t="s">
        <v>4</v>
      </c>
      <c r="H4" s="505" t="s">
        <v>5</v>
      </c>
      <c r="I4" s="506"/>
      <c r="J4" s="507"/>
      <c r="K4" s="508" t="s">
        <v>6</v>
      </c>
      <c r="L4" s="508"/>
      <c r="M4" s="508"/>
    </row>
    <row r="5" spans="1:13" ht="21" customHeight="1" thickBot="1">
      <c r="A5" s="501"/>
      <c r="B5" s="9" t="s">
        <v>7</v>
      </c>
      <c r="C5" s="10" t="s">
        <v>8</v>
      </c>
      <c r="D5" s="11" t="s">
        <v>9</v>
      </c>
      <c r="E5" s="12" t="s">
        <v>10</v>
      </c>
      <c r="F5" s="13" t="s">
        <v>8</v>
      </c>
      <c r="G5" s="11" t="s">
        <v>9</v>
      </c>
      <c r="H5" s="14" t="s">
        <v>7</v>
      </c>
      <c r="I5" s="10" t="s">
        <v>8</v>
      </c>
      <c r="J5" s="15" t="s">
        <v>9</v>
      </c>
      <c r="K5" s="11" t="s">
        <v>7</v>
      </c>
      <c r="L5" s="10" t="s">
        <v>8</v>
      </c>
      <c r="M5" s="11" t="s">
        <v>9</v>
      </c>
    </row>
    <row r="6" spans="1:13" ht="18.75" customHeight="1">
      <c r="A6" s="16" t="s">
        <v>872</v>
      </c>
      <c r="B6" s="17">
        <v>10416</v>
      </c>
      <c r="C6" s="18" t="s">
        <v>11</v>
      </c>
      <c r="D6" s="19" t="s">
        <v>11</v>
      </c>
      <c r="E6" s="20">
        <v>12078</v>
      </c>
      <c r="F6" s="21">
        <v>5887</v>
      </c>
      <c r="G6" s="22">
        <v>6191</v>
      </c>
      <c r="H6" s="23">
        <v>23740</v>
      </c>
      <c r="I6" s="24">
        <v>14177</v>
      </c>
      <c r="J6" s="25">
        <v>9563</v>
      </c>
      <c r="K6" s="26">
        <v>3795</v>
      </c>
      <c r="L6" s="24">
        <v>141</v>
      </c>
      <c r="M6" s="27">
        <v>1954</v>
      </c>
    </row>
    <row r="7" spans="1:13" s="31" customFormat="1" ht="18.75" customHeight="1">
      <c r="A7" s="16">
        <v>25</v>
      </c>
      <c r="B7" s="23">
        <v>10981</v>
      </c>
      <c r="C7" s="18" t="s">
        <v>11</v>
      </c>
      <c r="D7" s="28" t="s">
        <v>11</v>
      </c>
      <c r="E7" s="23">
        <v>11342</v>
      </c>
      <c r="F7" s="27">
        <v>5384</v>
      </c>
      <c r="G7" s="26">
        <v>5958</v>
      </c>
      <c r="H7" s="29">
        <v>20367</v>
      </c>
      <c r="I7" s="24">
        <v>11262</v>
      </c>
      <c r="J7" s="30">
        <v>9105</v>
      </c>
      <c r="K7" s="26">
        <v>3719</v>
      </c>
      <c r="L7" s="24">
        <v>1788</v>
      </c>
      <c r="M7" s="26">
        <v>1931</v>
      </c>
    </row>
    <row r="8" spans="1:13" s="31" customFormat="1" ht="18.75" customHeight="1">
      <c r="A8" s="16">
        <v>26</v>
      </c>
      <c r="B8" s="23">
        <v>11491</v>
      </c>
      <c r="C8" s="18" t="s">
        <v>873</v>
      </c>
      <c r="D8" s="28" t="s">
        <v>873</v>
      </c>
      <c r="E8" s="23">
        <v>11829</v>
      </c>
      <c r="F8" s="27">
        <v>5625</v>
      </c>
      <c r="G8" s="26">
        <v>6196</v>
      </c>
      <c r="H8" s="29">
        <v>18743</v>
      </c>
      <c r="I8" s="24">
        <v>10249</v>
      </c>
      <c r="J8" s="30">
        <v>8490</v>
      </c>
      <c r="K8" s="26">
        <v>3520</v>
      </c>
      <c r="L8" s="24">
        <v>1627</v>
      </c>
      <c r="M8" s="26">
        <v>1890</v>
      </c>
    </row>
    <row r="9" spans="1:13" ht="18.75" customHeight="1">
      <c r="A9" s="16">
        <v>27</v>
      </c>
      <c r="B9" s="23">
        <v>12678</v>
      </c>
      <c r="C9" s="18" t="s">
        <v>873</v>
      </c>
      <c r="D9" s="28" t="s">
        <v>873</v>
      </c>
      <c r="E9" s="23">
        <v>11403</v>
      </c>
      <c r="F9" s="27">
        <v>5359</v>
      </c>
      <c r="G9" s="26">
        <v>6031</v>
      </c>
      <c r="H9" s="29">
        <v>19165</v>
      </c>
      <c r="I9" s="24">
        <v>10713</v>
      </c>
      <c r="J9" s="30">
        <v>8448</v>
      </c>
      <c r="K9" s="26">
        <v>3382</v>
      </c>
      <c r="L9" s="24">
        <v>1611</v>
      </c>
      <c r="M9" s="26">
        <v>1771</v>
      </c>
    </row>
    <row r="10" spans="1:13" ht="18.75" customHeight="1" thickBot="1">
      <c r="A10" s="11">
        <v>28</v>
      </c>
      <c r="B10" s="32">
        <v>12968</v>
      </c>
      <c r="C10" s="33" t="s">
        <v>873</v>
      </c>
      <c r="D10" s="34" t="s">
        <v>873</v>
      </c>
      <c r="E10" s="32">
        <v>10508</v>
      </c>
      <c r="F10" s="35">
        <v>4874</v>
      </c>
      <c r="G10" s="36">
        <v>5613</v>
      </c>
      <c r="H10" s="37">
        <v>17576</v>
      </c>
      <c r="I10" s="38">
        <v>9467</v>
      </c>
      <c r="J10" s="39">
        <v>8108</v>
      </c>
      <c r="K10" s="36">
        <v>3264</v>
      </c>
      <c r="L10" s="38">
        <v>1541</v>
      </c>
      <c r="M10" s="36">
        <v>1723</v>
      </c>
    </row>
    <row r="11" ht="13.5">
      <c r="A11" s="40" t="s">
        <v>12</v>
      </c>
    </row>
    <row r="12" ht="13.5">
      <c r="A12" s="40" t="s">
        <v>874</v>
      </c>
    </row>
    <row r="13" spans="1:7" ht="13.5">
      <c r="A13" s="40" t="s">
        <v>875</v>
      </c>
      <c r="B13" s="41"/>
      <c r="C13" s="41"/>
      <c r="D13" s="41"/>
      <c r="E13" s="41"/>
      <c r="F13" s="41"/>
      <c r="G13" s="40"/>
    </row>
    <row r="14" ht="13.5">
      <c r="A14" s="40" t="s">
        <v>13</v>
      </c>
    </row>
  </sheetData>
  <sheetProtection/>
  <mergeCells count="6">
    <mergeCell ref="A1:F1"/>
    <mergeCell ref="A4:A5"/>
    <mergeCell ref="B4:D4"/>
    <mergeCell ref="E4:F4"/>
    <mergeCell ref="H4:J4"/>
    <mergeCell ref="K4:M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J11"/>
  <sheetViews>
    <sheetView zoomScalePageLayoutView="0" workbookViewId="0" topLeftCell="A1">
      <selection activeCell="A10" sqref="A10"/>
    </sheetView>
  </sheetViews>
  <sheetFormatPr defaultColWidth="9.00390625" defaultRowHeight="13.5"/>
  <cols>
    <col min="1" max="1" width="21.125" style="143" customWidth="1"/>
    <col min="2" max="4" width="8.375" style="143" customWidth="1"/>
    <col min="5" max="5" width="9.625" style="143" customWidth="1"/>
    <col min="6" max="6" width="8.375" style="143" customWidth="1"/>
    <col min="7" max="7" width="9.625" style="143" customWidth="1"/>
    <col min="8" max="8" width="8.375" style="143" customWidth="1"/>
    <col min="9" max="9" width="9.625" style="143" customWidth="1"/>
    <col min="10" max="10" width="9.875" style="143" customWidth="1"/>
    <col min="11" max="11" width="9.375" style="143" customWidth="1"/>
    <col min="12" max="12" width="7.50390625" style="143" customWidth="1"/>
    <col min="13" max="13" width="8.25390625" style="143" customWidth="1"/>
    <col min="14" max="15" width="11.50390625" style="143" customWidth="1"/>
    <col min="16" max="16" width="11.875" style="143" customWidth="1"/>
    <col min="17" max="16384" width="9.00390625" style="143" customWidth="1"/>
  </cols>
  <sheetData>
    <row r="1" spans="1:9" ht="18" customHeight="1" thickBot="1">
      <c r="A1" s="110" t="s">
        <v>929</v>
      </c>
      <c r="B1" s="5"/>
      <c r="C1" s="6"/>
      <c r="D1" s="5"/>
      <c r="E1" s="6"/>
      <c r="F1" s="5"/>
      <c r="G1" s="6"/>
      <c r="H1" s="5"/>
      <c r="I1" s="6" t="s">
        <v>234</v>
      </c>
    </row>
    <row r="2" spans="1:9" ht="21" customHeight="1">
      <c r="A2" s="623" t="s">
        <v>930</v>
      </c>
      <c r="B2" s="576">
        <v>25</v>
      </c>
      <c r="C2" s="503"/>
      <c r="D2" s="576">
        <v>26</v>
      </c>
      <c r="E2" s="503"/>
      <c r="F2" s="576">
        <v>27</v>
      </c>
      <c r="G2" s="503"/>
      <c r="H2" s="576">
        <v>28</v>
      </c>
      <c r="I2" s="503"/>
    </row>
    <row r="3" spans="1:9" ht="21" customHeight="1" thickBot="1">
      <c r="A3" s="624"/>
      <c r="B3" s="10" t="s">
        <v>236</v>
      </c>
      <c r="C3" s="11" t="s">
        <v>108</v>
      </c>
      <c r="D3" s="10" t="s">
        <v>236</v>
      </c>
      <c r="E3" s="11" t="s">
        <v>108</v>
      </c>
      <c r="F3" s="10" t="s">
        <v>236</v>
      </c>
      <c r="G3" s="11" t="s">
        <v>108</v>
      </c>
      <c r="H3" s="10" t="s">
        <v>236</v>
      </c>
      <c r="I3" s="11" t="s">
        <v>108</v>
      </c>
    </row>
    <row r="4" spans="1:10" ht="27.75" customHeight="1">
      <c r="A4" s="222" t="s">
        <v>259</v>
      </c>
      <c r="B4" s="56">
        <v>2069</v>
      </c>
      <c r="C4" s="52">
        <v>57604</v>
      </c>
      <c r="D4" s="56">
        <v>2084</v>
      </c>
      <c r="E4" s="94">
        <v>57319</v>
      </c>
      <c r="F4" s="56">
        <v>2028</v>
      </c>
      <c r="G4" s="94">
        <v>57425</v>
      </c>
      <c r="H4" s="56">
        <v>2035</v>
      </c>
      <c r="I4" s="94">
        <v>56967</v>
      </c>
      <c r="J4" s="208"/>
    </row>
    <row r="5" spans="1:10" ht="27.75" customHeight="1">
      <c r="A5" s="222" t="s">
        <v>260</v>
      </c>
      <c r="B5" s="56">
        <v>1539</v>
      </c>
      <c r="C5" s="52">
        <v>41853</v>
      </c>
      <c r="D5" s="56">
        <v>1526</v>
      </c>
      <c r="E5" s="52">
        <v>41279</v>
      </c>
      <c r="F5" s="56">
        <v>1465</v>
      </c>
      <c r="G5" s="52">
        <v>40872</v>
      </c>
      <c r="H5" s="56">
        <v>1492</v>
      </c>
      <c r="I5" s="52">
        <v>40234</v>
      </c>
      <c r="J5" s="223"/>
    </row>
    <row r="6" spans="1:10" ht="27.75" customHeight="1">
      <c r="A6" s="222" t="s">
        <v>261</v>
      </c>
      <c r="B6" s="56">
        <v>472</v>
      </c>
      <c r="C6" s="52">
        <v>14098</v>
      </c>
      <c r="D6" s="56">
        <v>484</v>
      </c>
      <c r="E6" s="52">
        <v>14215</v>
      </c>
      <c r="F6" s="56">
        <v>490</v>
      </c>
      <c r="G6" s="52">
        <v>14528</v>
      </c>
      <c r="H6" s="56">
        <v>479</v>
      </c>
      <c r="I6" s="52">
        <v>14670</v>
      </c>
      <c r="J6" s="223"/>
    </row>
    <row r="7" spans="1:10" ht="27.75" customHeight="1" thickBot="1">
      <c r="A7" s="224" t="s">
        <v>262</v>
      </c>
      <c r="B7" s="75">
        <v>58</v>
      </c>
      <c r="C7" s="73">
        <v>1653</v>
      </c>
      <c r="D7" s="75">
        <v>74</v>
      </c>
      <c r="E7" s="73">
        <v>1825</v>
      </c>
      <c r="F7" s="75">
        <v>73</v>
      </c>
      <c r="G7" s="73">
        <v>2025</v>
      </c>
      <c r="H7" s="75">
        <v>64</v>
      </c>
      <c r="I7" s="73">
        <v>2063</v>
      </c>
      <c r="J7" s="223"/>
    </row>
    <row r="8" ht="19.5" customHeight="1">
      <c r="A8" s="108" t="s">
        <v>931</v>
      </c>
    </row>
    <row r="9" ht="12">
      <c r="A9" s="50"/>
    </row>
    <row r="10" ht="12">
      <c r="A10" s="16"/>
    </row>
    <row r="11" ht="12">
      <c r="A11" s="3"/>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97" r:id="rId2"/>
  <rowBreaks count="1" manualBreakCount="1">
    <brk id="14" max="14" man="1"/>
  </rowBreaks>
  <drawing r:id="rId1"/>
</worksheet>
</file>

<file path=xl/worksheets/sheet21.xml><?xml version="1.0" encoding="utf-8"?>
<worksheet xmlns="http://schemas.openxmlformats.org/spreadsheetml/2006/main" xmlns:r="http://schemas.openxmlformats.org/officeDocument/2006/relationships">
  <sheetPr>
    <tabColor rgb="FF00B0F0"/>
  </sheetPr>
  <dimension ref="A1:E10"/>
  <sheetViews>
    <sheetView zoomScalePageLayoutView="0" workbookViewId="0" topLeftCell="A1">
      <selection activeCell="A13" sqref="A13"/>
    </sheetView>
  </sheetViews>
  <sheetFormatPr defaultColWidth="9.00390625" defaultRowHeight="13.5"/>
  <cols>
    <col min="1" max="1" width="17.75390625" style="143" customWidth="1"/>
    <col min="2" max="2" width="11.375" style="143" customWidth="1"/>
    <col min="3" max="3" width="14.875" style="143" customWidth="1"/>
    <col min="4" max="4" width="18.875" style="143" customWidth="1"/>
    <col min="5" max="5" width="18.50390625" style="143" customWidth="1"/>
    <col min="6" max="6" width="7.50390625" style="143" customWidth="1"/>
    <col min="7" max="7" width="8.25390625" style="143" customWidth="1"/>
    <col min="8" max="9" width="11.50390625" style="143" customWidth="1"/>
    <col min="10" max="10" width="11.875" style="143" customWidth="1"/>
    <col min="11" max="16384" width="9.00390625" style="143" customWidth="1"/>
  </cols>
  <sheetData>
    <row r="1" spans="1:5" ht="18" customHeight="1" thickBot="1">
      <c r="A1" s="108" t="s">
        <v>263</v>
      </c>
      <c r="B1" s="50"/>
      <c r="C1" s="53"/>
      <c r="E1" s="43" t="s">
        <v>264</v>
      </c>
    </row>
    <row r="2" spans="1:5" ht="21" customHeight="1">
      <c r="A2" s="629" t="s">
        <v>932</v>
      </c>
      <c r="B2" s="560" t="s">
        <v>265</v>
      </c>
      <c r="C2" s="631"/>
      <c r="D2" s="621" t="s">
        <v>933</v>
      </c>
      <c r="E2" s="633"/>
    </row>
    <row r="3" spans="1:5" ht="21" customHeight="1" thickBot="1">
      <c r="A3" s="630"/>
      <c r="B3" s="556"/>
      <c r="C3" s="632"/>
      <c r="D3" s="634"/>
      <c r="E3" s="635"/>
    </row>
    <row r="4" spans="1:5" ht="21.75" customHeight="1">
      <c r="A4" s="144" t="s">
        <v>66</v>
      </c>
      <c r="B4" s="52"/>
      <c r="C4" s="211">
        <v>5</v>
      </c>
      <c r="D4" s="636">
        <v>349</v>
      </c>
      <c r="E4" s="637"/>
    </row>
    <row r="5" spans="1:5" ht="21.75" customHeight="1">
      <c r="A5" s="144">
        <v>25</v>
      </c>
      <c r="B5" s="52"/>
      <c r="C5" s="211">
        <v>4</v>
      </c>
      <c r="D5" s="636">
        <v>322</v>
      </c>
      <c r="E5" s="637"/>
    </row>
    <row r="6" spans="1:5" ht="21.75" customHeight="1">
      <c r="A6" s="144">
        <v>26</v>
      </c>
      <c r="B6" s="52"/>
      <c r="C6" s="145">
        <v>4</v>
      </c>
      <c r="D6" s="625">
        <v>305</v>
      </c>
      <c r="E6" s="626"/>
    </row>
    <row r="7" spans="1:5" ht="21.75" customHeight="1">
      <c r="A7" s="144">
        <v>27</v>
      </c>
      <c r="B7" s="52"/>
      <c r="C7" s="145">
        <v>4</v>
      </c>
      <c r="D7" s="625">
        <v>291</v>
      </c>
      <c r="E7" s="626"/>
    </row>
    <row r="8" spans="1:5" ht="21.75" customHeight="1" thickBot="1">
      <c r="A8" s="150">
        <v>28</v>
      </c>
      <c r="B8" s="73"/>
      <c r="C8" s="154">
        <v>4</v>
      </c>
      <c r="D8" s="627">
        <v>272</v>
      </c>
      <c r="E8" s="628"/>
    </row>
    <row r="9" spans="1:5" ht="18" customHeight="1">
      <c r="A9" s="40" t="s">
        <v>934</v>
      </c>
      <c r="B9" s="50"/>
      <c r="C9" s="50"/>
      <c r="D9" s="50"/>
      <c r="E9" s="50"/>
    </row>
    <row r="10" ht="18" customHeight="1">
      <c r="A10" s="50"/>
    </row>
  </sheetData>
  <sheetProtection/>
  <mergeCells count="8">
    <mergeCell ref="D7:E7"/>
    <mergeCell ref="D8:E8"/>
    <mergeCell ref="A2:A3"/>
    <mergeCell ref="B2:C3"/>
    <mergeCell ref="D2:E3"/>
    <mergeCell ref="D4:E4"/>
    <mergeCell ref="D5:E5"/>
    <mergeCell ref="D6:E6"/>
  </mergeCells>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E9"/>
  <sheetViews>
    <sheetView zoomScalePageLayoutView="0" workbookViewId="0" topLeftCell="A1">
      <selection activeCell="A11" sqref="A11"/>
    </sheetView>
  </sheetViews>
  <sheetFormatPr defaultColWidth="9.00390625" defaultRowHeight="13.5"/>
  <cols>
    <col min="1" max="1" width="17.75390625" style="143" customWidth="1"/>
    <col min="2" max="2" width="11.375" style="143" customWidth="1"/>
    <col min="3" max="3" width="14.875" style="143" customWidth="1"/>
    <col min="4" max="4" width="18.875" style="143" customWidth="1"/>
    <col min="5" max="5" width="18.50390625" style="143" customWidth="1"/>
    <col min="6" max="6" width="7.50390625" style="143" customWidth="1"/>
    <col min="7" max="7" width="8.25390625" style="143" customWidth="1"/>
    <col min="8" max="9" width="11.50390625" style="143" customWidth="1"/>
    <col min="10" max="10" width="11.875" style="143" customWidth="1"/>
    <col min="11" max="16384" width="9.00390625" style="143" customWidth="1"/>
  </cols>
  <sheetData>
    <row r="1" spans="1:5" ht="21.75" customHeight="1" thickBot="1">
      <c r="A1" s="108" t="s">
        <v>266</v>
      </c>
      <c r="B1" s="50"/>
      <c r="C1" s="53"/>
      <c r="D1" s="53"/>
      <c r="E1" s="43" t="s">
        <v>267</v>
      </c>
    </row>
    <row r="2" spans="1:5" ht="21.75" customHeight="1">
      <c r="A2" s="514" t="s">
        <v>268</v>
      </c>
      <c r="B2" s="560" t="s">
        <v>269</v>
      </c>
      <c r="C2" s="631"/>
      <c r="D2" s="631" t="s">
        <v>270</v>
      </c>
      <c r="E2" s="561"/>
    </row>
    <row r="3" spans="1:5" ht="21.75" customHeight="1" thickBot="1">
      <c r="A3" s="515"/>
      <c r="B3" s="163" t="s">
        <v>271</v>
      </c>
      <c r="C3" s="165" t="s">
        <v>272</v>
      </c>
      <c r="D3" s="165" t="s">
        <v>271</v>
      </c>
      <c r="E3" s="164" t="s">
        <v>273</v>
      </c>
    </row>
    <row r="4" spans="1:5" ht="21.75" customHeight="1">
      <c r="A4" s="144" t="s">
        <v>872</v>
      </c>
      <c r="B4" s="211">
        <v>9</v>
      </c>
      <c r="C4" s="56">
        <v>46</v>
      </c>
      <c r="D4" s="56">
        <v>100</v>
      </c>
      <c r="E4" s="94">
        <v>215156</v>
      </c>
    </row>
    <row r="5" spans="1:5" ht="21.75" customHeight="1">
      <c r="A5" s="144">
        <v>25</v>
      </c>
      <c r="B5" s="211">
        <v>18</v>
      </c>
      <c r="C5" s="56">
        <v>60</v>
      </c>
      <c r="D5" s="56">
        <v>100</v>
      </c>
      <c r="E5" s="94">
        <v>211793</v>
      </c>
    </row>
    <row r="6" spans="1:5" ht="21.75" customHeight="1">
      <c r="A6" s="144">
        <v>26</v>
      </c>
      <c r="B6" s="211">
        <v>9</v>
      </c>
      <c r="C6" s="122">
        <v>34</v>
      </c>
      <c r="D6" s="56">
        <v>94</v>
      </c>
      <c r="E6" s="94">
        <v>205043</v>
      </c>
    </row>
    <row r="7" spans="1:5" ht="21.75" customHeight="1">
      <c r="A7" s="144">
        <v>27</v>
      </c>
      <c r="B7" s="211">
        <v>20</v>
      </c>
      <c r="C7" s="122">
        <v>67</v>
      </c>
      <c r="D7" s="56">
        <v>90</v>
      </c>
      <c r="E7" s="94">
        <v>194793</v>
      </c>
    </row>
    <row r="8" spans="1:5" ht="21.75" customHeight="1" thickBot="1">
      <c r="A8" s="150">
        <v>28</v>
      </c>
      <c r="B8" s="213">
        <v>13</v>
      </c>
      <c r="C8" s="128">
        <v>32.5</v>
      </c>
      <c r="D8" s="75">
        <v>87</v>
      </c>
      <c r="E8" s="98">
        <v>192463</v>
      </c>
    </row>
    <row r="9" ht="15" customHeight="1">
      <c r="A9" s="108" t="s">
        <v>274</v>
      </c>
    </row>
    <row r="10" ht="15" customHeight="1"/>
    <row r="12" ht="50.25" customHeight="1"/>
  </sheetData>
  <sheetProtection/>
  <mergeCells count="3">
    <mergeCell ref="A2:A3"/>
    <mergeCell ref="B2:C2"/>
    <mergeCell ref="D2:E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I27"/>
  <sheetViews>
    <sheetView zoomScalePageLayoutView="0" workbookViewId="0" topLeftCell="A1">
      <selection activeCell="D1" sqref="D1"/>
    </sheetView>
  </sheetViews>
  <sheetFormatPr defaultColWidth="9.00390625" defaultRowHeight="13.5"/>
  <cols>
    <col min="1" max="1" width="10.875" style="143" customWidth="1"/>
    <col min="2" max="3" width="10.00390625" style="143" bestFit="1" customWidth="1"/>
    <col min="4" max="4" width="12.25390625" style="143" bestFit="1" customWidth="1"/>
    <col min="5" max="5" width="10.00390625" style="143" bestFit="1" customWidth="1"/>
    <col min="6" max="6" width="10.50390625" style="143" bestFit="1" customWidth="1"/>
    <col min="7" max="7" width="11.00390625" style="143" bestFit="1" customWidth="1"/>
    <col min="8" max="8" width="11.75390625" style="143" customWidth="1"/>
    <col min="9" max="9" width="18.50390625" style="143" customWidth="1"/>
    <col min="10" max="10" width="5.875" style="143" customWidth="1"/>
    <col min="11" max="11" width="9.75390625" style="143" customWidth="1"/>
    <col min="12" max="12" width="9.875" style="143" customWidth="1"/>
    <col min="13" max="13" width="9.375" style="143" customWidth="1"/>
    <col min="14" max="14" width="7.50390625" style="143" customWidth="1"/>
    <col min="15" max="15" width="8.25390625" style="143" customWidth="1"/>
    <col min="16" max="17" width="11.50390625" style="143" customWidth="1"/>
    <col min="18" max="18" width="11.875" style="143" customWidth="1"/>
    <col min="19" max="16384" width="9.00390625" style="143" customWidth="1"/>
  </cols>
  <sheetData>
    <row r="1" spans="1:8" ht="18" customHeight="1" thickBot="1">
      <c r="A1" s="113" t="s">
        <v>935</v>
      </c>
      <c r="B1" s="156"/>
      <c r="C1" s="156"/>
      <c r="D1" s="156"/>
      <c r="E1" s="50"/>
      <c r="F1" s="50"/>
      <c r="G1" s="50"/>
      <c r="H1" s="43" t="s">
        <v>275</v>
      </c>
    </row>
    <row r="2" spans="1:8" ht="21" customHeight="1">
      <c r="A2" s="639" t="s">
        <v>276</v>
      </c>
      <c r="B2" s="641" t="s">
        <v>10</v>
      </c>
      <c r="C2" s="643" t="s">
        <v>277</v>
      </c>
      <c r="D2" s="227" t="s">
        <v>278</v>
      </c>
      <c r="E2" s="643" t="s">
        <v>279</v>
      </c>
      <c r="F2" s="227" t="s">
        <v>280</v>
      </c>
      <c r="G2" s="227" t="s">
        <v>281</v>
      </c>
      <c r="H2" s="228" t="s">
        <v>282</v>
      </c>
    </row>
    <row r="3" spans="1:8" ht="21" customHeight="1" thickBot="1">
      <c r="A3" s="640"/>
      <c r="B3" s="642"/>
      <c r="C3" s="644"/>
      <c r="D3" s="229" t="s">
        <v>283</v>
      </c>
      <c r="E3" s="644"/>
      <c r="F3" s="229" t="s">
        <v>284</v>
      </c>
      <c r="G3" s="229" t="s">
        <v>285</v>
      </c>
      <c r="H3" s="230" t="s">
        <v>286</v>
      </c>
    </row>
    <row r="4" spans="1:8" ht="27" customHeight="1">
      <c r="A4" s="645" t="s">
        <v>287</v>
      </c>
      <c r="B4" s="645"/>
      <c r="C4" s="645"/>
      <c r="D4" s="645"/>
      <c r="E4" s="645"/>
      <c r="F4" s="645"/>
      <c r="G4" s="645"/>
      <c r="H4" s="645"/>
    </row>
    <row r="5" spans="1:8" ht="27" customHeight="1">
      <c r="A5" s="232" t="s">
        <v>899</v>
      </c>
      <c r="B5" s="124">
        <v>16387186</v>
      </c>
      <c r="C5" s="117">
        <v>13970906</v>
      </c>
      <c r="D5" s="117">
        <v>601116</v>
      </c>
      <c r="E5" s="117">
        <v>35630</v>
      </c>
      <c r="F5" s="122" t="s">
        <v>95</v>
      </c>
      <c r="G5" s="117">
        <v>1684130</v>
      </c>
      <c r="H5" s="119">
        <v>95404</v>
      </c>
    </row>
    <row r="6" spans="1:9" ht="27" customHeight="1">
      <c r="A6" s="232">
        <v>26</v>
      </c>
      <c r="B6" s="124">
        <v>16512385</v>
      </c>
      <c r="C6" s="117">
        <v>13972534</v>
      </c>
      <c r="D6" s="117">
        <v>608203</v>
      </c>
      <c r="E6" s="117">
        <v>33758</v>
      </c>
      <c r="F6" s="122" t="s">
        <v>95</v>
      </c>
      <c r="G6" s="117">
        <v>1708055</v>
      </c>
      <c r="H6" s="119">
        <v>189835</v>
      </c>
      <c r="I6" s="173"/>
    </row>
    <row r="7" spans="1:9" ht="27" customHeight="1">
      <c r="A7" s="232">
        <v>27</v>
      </c>
      <c r="B7" s="124">
        <v>16752870</v>
      </c>
      <c r="C7" s="117">
        <v>14286548</v>
      </c>
      <c r="D7" s="117">
        <v>614858</v>
      </c>
      <c r="E7" s="117">
        <v>40442</v>
      </c>
      <c r="F7" s="122" t="s">
        <v>95</v>
      </c>
      <c r="G7" s="117">
        <v>1653103</v>
      </c>
      <c r="H7" s="119">
        <v>157919</v>
      </c>
      <c r="I7" s="50"/>
    </row>
    <row r="8" spans="1:9" ht="27" customHeight="1">
      <c r="A8" s="232">
        <v>28</v>
      </c>
      <c r="B8" s="124">
        <v>17101453</v>
      </c>
      <c r="C8" s="117">
        <v>14578632</v>
      </c>
      <c r="D8" s="117">
        <v>629496</v>
      </c>
      <c r="E8" s="117">
        <v>49490</v>
      </c>
      <c r="F8" s="122" t="s">
        <v>95</v>
      </c>
      <c r="G8" s="117">
        <v>1659485</v>
      </c>
      <c r="H8" s="119">
        <v>184350</v>
      </c>
      <c r="I8" s="50"/>
    </row>
    <row r="9" spans="1:9" ht="27" customHeight="1">
      <c r="A9" s="232">
        <v>29</v>
      </c>
      <c r="B9" s="124">
        <v>17533802</v>
      </c>
      <c r="C9" s="117">
        <v>15049727</v>
      </c>
      <c r="D9" s="117">
        <v>636905</v>
      </c>
      <c r="E9" s="117">
        <v>46689</v>
      </c>
      <c r="F9" s="122" t="s">
        <v>95</v>
      </c>
      <c r="G9" s="117">
        <v>1649009</v>
      </c>
      <c r="H9" s="119">
        <v>151472</v>
      </c>
      <c r="I9" s="50"/>
    </row>
    <row r="10" spans="1:9" ht="27" customHeight="1">
      <c r="A10" s="638" t="s">
        <v>288</v>
      </c>
      <c r="B10" s="638"/>
      <c r="C10" s="638"/>
      <c r="D10" s="638"/>
      <c r="E10" s="638"/>
      <c r="F10" s="638"/>
      <c r="G10" s="638"/>
      <c r="H10" s="626"/>
      <c r="I10" s="159"/>
    </row>
    <row r="11" spans="1:9" ht="27" customHeight="1">
      <c r="A11" s="232" t="s">
        <v>899</v>
      </c>
      <c r="B11" s="124">
        <v>295144</v>
      </c>
      <c r="C11" s="117">
        <v>134524</v>
      </c>
      <c r="D11" s="117">
        <v>112474</v>
      </c>
      <c r="E11" s="117">
        <v>132</v>
      </c>
      <c r="F11" s="122" t="s">
        <v>95</v>
      </c>
      <c r="G11" s="117">
        <v>41794</v>
      </c>
      <c r="H11" s="119">
        <v>6220</v>
      </c>
      <c r="I11" s="156"/>
    </row>
    <row r="12" spans="1:9" ht="27" customHeight="1">
      <c r="A12" s="232">
        <v>26</v>
      </c>
      <c r="B12" s="124">
        <v>297648</v>
      </c>
      <c r="C12" s="117">
        <v>135661</v>
      </c>
      <c r="D12" s="117">
        <v>112968</v>
      </c>
      <c r="E12" s="122" t="s">
        <v>936</v>
      </c>
      <c r="F12" s="122" t="s">
        <v>95</v>
      </c>
      <c r="G12" s="117">
        <v>34270</v>
      </c>
      <c r="H12" s="119">
        <v>14749</v>
      </c>
      <c r="I12" s="156"/>
    </row>
    <row r="13" spans="1:9" ht="27" customHeight="1">
      <c r="A13" s="232">
        <v>27</v>
      </c>
      <c r="B13" s="124">
        <v>309137</v>
      </c>
      <c r="C13" s="117">
        <v>148652</v>
      </c>
      <c r="D13" s="117">
        <v>112156</v>
      </c>
      <c r="E13" s="117">
        <v>12</v>
      </c>
      <c r="F13" s="122" t="s">
        <v>95</v>
      </c>
      <c r="G13" s="117">
        <v>36495</v>
      </c>
      <c r="H13" s="119">
        <v>11822</v>
      </c>
      <c r="I13" s="156"/>
    </row>
    <row r="14" spans="1:9" ht="27" customHeight="1">
      <c r="A14" s="232">
        <v>28</v>
      </c>
      <c r="B14" s="124">
        <v>332586</v>
      </c>
      <c r="C14" s="117">
        <v>166537</v>
      </c>
      <c r="D14" s="117">
        <v>112421</v>
      </c>
      <c r="E14" s="117">
        <v>720</v>
      </c>
      <c r="F14" s="122" t="s">
        <v>95</v>
      </c>
      <c r="G14" s="117">
        <v>38244</v>
      </c>
      <c r="H14" s="119">
        <v>14664</v>
      </c>
      <c r="I14" s="156"/>
    </row>
    <row r="15" spans="1:9" ht="27" customHeight="1">
      <c r="A15" s="232">
        <v>29</v>
      </c>
      <c r="B15" s="124">
        <v>349013</v>
      </c>
      <c r="C15" s="117">
        <v>185066</v>
      </c>
      <c r="D15" s="117">
        <v>120132</v>
      </c>
      <c r="E15" s="117">
        <v>80</v>
      </c>
      <c r="F15" s="122" t="s">
        <v>95</v>
      </c>
      <c r="G15" s="117">
        <v>31895</v>
      </c>
      <c r="H15" s="119">
        <v>11840</v>
      </c>
      <c r="I15" s="156"/>
    </row>
    <row r="16" spans="1:9" ht="27" customHeight="1">
      <c r="A16" s="638" t="s">
        <v>289</v>
      </c>
      <c r="B16" s="638"/>
      <c r="C16" s="638"/>
      <c r="D16" s="638"/>
      <c r="E16" s="638"/>
      <c r="F16" s="638"/>
      <c r="G16" s="638"/>
      <c r="H16" s="626"/>
      <c r="I16" s="156"/>
    </row>
    <row r="17" spans="1:8" ht="27" customHeight="1">
      <c r="A17" s="232" t="s">
        <v>899</v>
      </c>
      <c r="B17" s="124">
        <v>1071326</v>
      </c>
      <c r="C17" s="117">
        <v>861517</v>
      </c>
      <c r="D17" s="117">
        <v>51387</v>
      </c>
      <c r="E17" s="117">
        <v>3168</v>
      </c>
      <c r="F17" s="122" t="s">
        <v>95</v>
      </c>
      <c r="G17" s="117">
        <v>148399</v>
      </c>
      <c r="H17" s="119">
        <v>6855</v>
      </c>
    </row>
    <row r="18" spans="1:8" ht="27" customHeight="1">
      <c r="A18" s="232">
        <v>26</v>
      </c>
      <c r="B18" s="124">
        <v>1109433</v>
      </c>
      <c r="C18" s="117">
        <v>888505</v>
      </c>
      <c r="D18" s="117">
        <v>54176</v>
      </c>
      <c r="E18" s="117">
        <v>3147</v>
      </c>
      <c r="F18" s="122" t="s">
        <v>95</v>
      </c>
      <c r="G18" s="117">
        <v>150948</v>
      </c>
      <c r="H18" s="119">
        <v>12657</v>
      </c>
    </row>
    <row r="19" spans="1:8" ht="27" customHeight="1">
      <c r="A19" s="232">
        <v>27</v>
      </c>
      <c r="B19" s="124">
        <v>1133654</v>
      </c>
      <c r="C19" s="117">
        <v>916945</v>
      </c>
      <c r="D19" s="117">
        <v>54844</v>
      </c>
      <c r="E19" s="117">
        <v>4396</v>
      </c>
      <c r="F19" s="122" t="s">
        <v>95</v>
      </c>
      <c r="G19" s="117">
        <v>147242</v>
      </c>
      <c r="H19" s="119">
        <v>10227</v>
      </c>
    </row>
    <row r="20" spans="1:8" ht="27" customHeight="1">
      <c r="A20" s="232">
        <v>28</v>
      </c>
      <c r="B20" s="124">
        <v>1169870</v>
      </c>
      <c r="C20" s="117">
        <v>943602</v>
      </c>
      <c r="D20" s="117">
        <v>56169</v>
      </c>
      <c r="E20" s="117">
        <v>5392</v>
      </c>
      <c r="F20" s="122" t="s">
        <v>95</v>
      </c>
      <c r="G20" s="117">
        <v>152546</v>
      </c>
      <c r="H20" s="119">
        <v>12161</v>
      </c>
    </row>
    <row r="21" spans="1:8" ht="27" customHeight="1" thickBot="1">
      <c r="A21" s="233">
        <v>29</v>
      </c>
      <c r="B21" s="131">
        <v>1198413</v>
      </c>
      <c r="C21" s="127">
        <v>973024</v>
      </c>
      <c r="D21" s="127">
        <v>56920</v>
      </c>
      <c r="E21" s="127">
        <v>4987</v>
      </c>
      <c r="F21" s="128" t="s">
        <v>95</v>
      </c>
      <c r="G21" s="127">
        <v>153351</v>
      </c>
      <c r="H21" s="129">
        <v>10131</v>
      </c>
    </row>
    <row r="22" ht="21.75" customHeight="1">
      <c r="A22" s="40" t="s">
        <v>290</v>
      </c>
    </row>
    <row r="23" ht="15" customHeight="1">
      <c r="A23" s="40" t="s">
        <v>291</v>
      </c>
    </row>
    <row r="24" ht="15" customHeight="1">
      <c r="A24" s="40" t="s">
        <v>292</v>
      </c>
    </row>
    <row r="25" ht="15" customHeight="1">
      <c r="A25" s="40" t="s">
        <v>293</v>
      </c>
    </row>
    <row r="26" ht="15" customHeight="1">
      <c r="A26" s="40" t="s">
        <v>294</v>
      </c>
    </row>
    <row r="27" ht="15" customHeight="1">
      <c r="A27" s="40"/>
    </row>
    <row r="28" ht="15" customHeight="1"/>
  </sheetData>
  <sheetProtection/>
  <mergeCells count="7">
    <mergeCell ref="A16:H16"/>
    <mergeCell ref="A2:A3"/>
    <mergeCell ref="B2:B3"/>
    <mergeCell ref="C2:C3"/>
    <mergeCell ref="E2:E3"/>
    <mergeCell ref="A4:H4"/>
    <mergeCell ref="A10:H10"/>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7" r:id="rId2"/>
  <drawing r:id="rId1"/>
</worksheet>
</file>

<file path=xl/worksheets/sheet24.xml><?xml version="1.0" encoding="utf-8"?>
<worksheet xmlns="http://schemas.openxmlformats.org/spreadsheetml/2006/main" xmlns:r="http://schemas.openxmlformats.org/officeDocument/2006/relationships">
  <sheetPr>
    <tabColor rgb="FF00B0F0"/>
  </sheetPr>
  <dimension ref="A1:N15"/>
  <sheetViews>
    <sheetView zoomScalePageLayoutView="0" workbookViewId="0" topLeftCell="A1">
      <selection activeCell="A17" sqref="A17"/>
    </sheetView>
  </sheetViews>
  <sheetFormatPr defaultColWidth="9.00390625" defaultRowHeight="13.5"/>
  <cols>
    <col min="1" max="2" width="9.00390625" style="143" customWidth="1"/>
    <col min="3" max="13" width="6.75390625" style="143" customWidth="1"/>
    <col min="14" max="14" width="1.00390625" style="143" customWidth="1"/>
    <col min="15" max="16384" width="9.00390625" style="143" customWidth="1"/>
  </cols>
  <sheetData>
    <row r="1" spans="1:14" ht="18" customHeight="1" thickBot="1">
      <c r="A1" s="108" t="s">
        <v>295</v>
      </c>
      <c r="B1" s="50"/>
      <c r="C1" s="156"/>
      <c r="D1" s="156"/>
      <c r="E1" s="156"/>
      <c r="F1" s="156"/>
      <c r="G1" s="226"/>
      <c r="H1" s="156"/>
      <c r="I1" s="156"/>
      <c r="J1" s="156"/>
      <c r="K1" s="156"/>
      <c r="L1" s="43" t="s">
        <v>296</v>
      </c>
      <c r="M1" s="156"/>
      <c r="N1" s="156"/>
    </row>
    <row r="2" spans="1:13" ht="28.5" customHeight="1" thickBot="1">
      <c r="A2" s="220" t="s">
        <v>297</v>
      </c>
      <c r="B2" s="195" t="s">
        <v>298</v>
      </c>
      <c r="C2" s="85" t="s">
        <v>299</v>
      </c>
      <c r="D2" s="85" t="s">
        <v>300</v>
      </c>
      <c r="E2" s="85" t="s">
        <v>301</v>
      </c>
      <c r="F2" s="85" t="s">
        <v>302</v>
      </c>
      <c r="G2" s="85" t="s">
        <v>303</v>
      </c>
      <c r="H2" s="85" t="s">
        <v>304</v>
      </c>
      <c r="I2" s="85" t="s">
        <v>305</v>
      </c>
      <c r="J2" s="85" t="s">
        <v>306</v>
      </c>
      <c r="K2" s="85" t="s">
        <v>307</v>
      </c>
      <c r="L2" s="84" t="s">
        <v>308</v>
      </c>
      <c r="M2" s="50"/>
    </row>
    <row r="3" spans="1:13" ht="20.25" customHeight="1">
      <c r="A3" s="633" t="s">
        <v>309</v>
      </c>
      <c r="B3" s="633"/>
      <c r="C3" s="633"/>
      <c r="D3" s="633"/>
      <c r="E3" s="633"/>
      <c r="F3" s="633"/>
      <c r="G3" s="633"/>
      <c r="H3" s="633"/>
      <c r="I3" s="633"/>
      <c r="J3" s="633"/>
      <c r="K3" s="633"/>
      <c r="L3" s="633"/>
      <c r="M3" s="50"/>
    </row>
    <row r="4" spans="1:13" ht="20.25" customHeight="1">
      <c r="A4" s="144" t="s">
        <v>899</v>
      </c>
      <c r="B4" s="124">
        <v>104</v>
      </c>
      <c r="C4" s="117">
        <v>22</v>
      </c>
      <c r="D4" s="117">
        <v>2</v>
      </c>
      <c r="E4" s="117">
        <v>10</v>
      </c>
      <c r="F4" s="117">
        <v>10</v>
      </c>
      <c r="G4" s="117">
        <v>12</v>
      </c>
      <c r="H4" s="117">
        <v>11</v>
      </c>
      <c r="I4" s="117">
        <v>4</v>
      </c>
      <c r="J4" s="117">
        <v>9</v>
      </c>
      <c r="K4" s="117">
        <v>3</v>
      </c>
      <c r="L4" s="119">
        <v>21</v>
      </c>
      <c r="M4" s="50"/>
    </row>
    <row r="5" spans="1:13" ht="20.25" customHeight="1">
      <c r="A5" s="144">
        <v>26</v>
      </c>
      <c r="B5" s="124">
        <v>106</v>
      </c>
      <c r="C5" s="117">
        <v>24</v>
      </c>
      <c r="D5" s="117">
        <v>2</v>
      </c>
      <c r="E5" s="117">
        <v>10</v>
      </c>
      <c r="F5" s="117">
        <v>10</v>
      </c>
      <c r="G5" s="117">
        <v>12</v>
      </c>
      <c r="H5" s="117">
        <v>11</v>
      </c>
      <c r="I5" s="117">
        <v>4</v>
      </c>
      <c r="J5" s="117">
        <v>9</v>
      </c>
      <c r="K5" s="117">
        <v>3</v>
      </c>
      <c r="L5" s="119">
        <v>21</v>
      </c>
      <c r="M5" s="50"/>
    </row>
    <row r="6" spans="1:13" ht="20.25" customHeight="1">
      <c r="A6" s="144">
        <v>27</v>
      </c>
      <c r="B6" s="124">
        <v>105</v>
      </c>
      <c r="C6" s="117">
        <v>24</v>
      </c>
      <c r="D6" s="117">
        <v>2</v>
      </c>
      <c r="E6" s="117">
        <v>10</v>
      </c>
      <c r="F6" s="117">
        <v>10</v>
      </c>
      <c r="G6" s="117">
        <v>11</v>
      </c>
      <c r="H6" s="117">
        <v>11</v>
      </c>
      <c r="I6" s="117">
        <v>4</v>
      </c>
      <c r="J6" s="117">
        <v>9</v>
      </c>
      <c r="K6" s="117">
        <v>3</v>
      </c>
      <c r="L6" s="119">
        <v>21</v>
      </c>
      <c r="M6" s="50"/>
    </row>
    <row r="7" spans="1:13" ht="20.25" customHeight="1">
      <c r="A7" s="144">
        <v>28</v>
      </c>
      <c r="B7" s="124">
        <v>105</v>
      </c>
      <c r="C7" s="117">
        <v>24</v>
      </c>
      <c r="D7" s="117">
        <v>2</v>
      </c>
      <c r="E7" s="117">
        <v>10</v>
      </c>
      <c r="F7" s="117">
        <v>10</v>
      </c>
      <c r="G7" s="117">
        <v>10</v>
      </c>
      <c r="H7" s="117">
        <v>11</v>
      </c>
      <c r="I7" s="117">
        <v>4</v>
      </c>
      <c r="J7" s="117">
        <v>9</v>
      </c>
      <c r="K7" s="117">
        <v>3</v>
      </c>
      <c r="L7" s="119">
        <v>22</v>
      </c>
      <c r="M7" s="50"/>
    </row>
    <row r="8" spans="1:13" ht="20.25" customHeight="1">
      <c r="A8" s="144">
        <v>29</v>
      </c>
      <c r="B8" s="124">
        <v>101</v>
      </c>
      <c r="C8" s="117">
        <v>25</v>
      </c>
      <c r="D8" s="117">
        <v>2</v>
      </c>
      <c r="E8" s="117">
        <v>10</v>
      </c>
      <c r="F8" s="117">
        <v>10</v>
      </c>
      <c r="G8" s="117">
        <v>8</v>
      </c>
      <c r="H8" s="117">
        <v>11</v>
      </c>
      <c r="I8" s="117">
        <v>4</v>
      </c>
      <c r="J8" s="117">
        <v>9</v>
      </c>
      <c r="K8" s="117">
        <v>3</v>
      </c>
      <c r="L8" s="119">
        <v>19</v>
      </c>
      <c r="M8" s="50"/>
    </row>
    <row r="9" spans="1:13" ht="20.25" customHeight="1">
      <c r="A9" s="646" t="s">
        <v>310</v>
      </c>
      <c r="B9" s="646"/>
      <c r="C9" s="646"/>
      <c r="D9" s="646"/>
      <c r="E9" s="646"/>
      <c r="F9" s="646"/>
      <c r="G9" s="646"/>
      <c r="H9" s="646"/>
      <c r="I9" s="646"/>
      <c r="J9" s="646"/>
      <c r="K9" s="646"/>
      <c r="L9" s="646"/>
      <c r="M9" s="50"/>
    </row>
    <row r="10" spans="1:13" ht="20.25" customHeight="1">
      <c r="A10" s="144" t="s">
        <v>899</v>
      </c>
      <c r="B10" s="124">
        <v>6269</v>
      </c>
      <c r="C10" s="117">
        <v>1458</v>
      </c>
      <c r="D10" s="117">
        <v>147</v>
      </c>
      <c r="E10" s="117">
        <v>1010</v>
      </c>
      <c r="F10" s="117">
        <v>505</v>
      </c>
      <c r="G10" s="117">
        <v>673</v>
      </c>
      <c r="H10" s="117">
        <v>563</v>
      </c>
      <c r="I10" s="117">
        <v>167</v>
      </c>
      <c r="J10" s="117">
        <v>520</v>
      </c>
      <c r="K10" s="117">
        <v>162</v>
      </c>
      <c r="L10" s="119">
        <v>1064</v>
      </c>
      <c r="M10" s="50"/>
    </row>
    <row r="11" spans="1:13" ht="20.25" customHeight="1">
      <c r="A11" s="144">
        <v>26</v>
      </c>
      <c r="B11" s="124">
        <v>6268</v>
      </c>
      <c r="C11" s="117">
        <v>1501</v>
      </c>
      <c r="D11" s="117">
        <v>149</v>
      </c>
      <c r="E11" s="117">
        <v>1002</v>
      </c>
      <c r="F11" s="117">
        <v>492</v>
      </c>
      <c r="G11" s="117">
        <v>652</v>
      </c>
      <c r="H11" s="117">
        <v>547</v>
      </c>
      <c r="I11" s="117">
        <v>190</v>
      </c>
      <c r="J11" s="117">
        <v>513</v>
      </c>
      <c r="K11" s="117">
        <v>164</v>
      </c>
      <c r="L11" s="119">
        <v>1058</v>
      </c>
      <c r="M11" s="50"/>
    </row>
    <row r="12" spans="1:13" ht="20.25" customHeight="1">
      <c r="A12" s="144">
        <v>27</v>
      </c>
      <c r="B12" s="120">
        <v>6128</v>
      </c>
      <c r="C12" s="117">
        <v>1483</v>
      </c>
      <c r="D12" s="117">
        <v>150</v>
      </c>
      <c r="E12" s="117">
        <v>994</v>
      </c>
      <c r="F12" s="117">
        <v>499</v>
      </c>
      <c r="G12" s="117">
        <v>585</v>
      </c>
      <c r="H12" s="117">
        <v>535</v>
      </c>
      <c r="I12" s="117">
        <v>183</v>
      </c>
      <c r="J12" s="117">
        <v>501</v>
      </c>
      <c r="K12" s="117">
        <v>159</v>
      </c>
      <c r="L12" s="119">
        <v>1039</v>
      </c>
      <c r="M12" s="50"/>
    </row>
    <row r="13" spans="1:13" ht="20.25" customHeight="1">
      <c r="A13" s="144">
        <v>28</v>
      </c>
      <c r="B13" s="120">
        <v>6085</v>
      </c>
      <c r="C13" s="117">
        <v>1453</v>
      </c>
      <c r="D13" s="117">
        <v>142</v>
      </c>
      <c r="E13" s="117">
        <v>983</v>
      </c>
      <c r="F13" s="117">
        <v>498</v>
      </c>
      <c r="G13" s="117">
        <v>551</v>
      </c>
      <c r="H13" s="117">
        <v>530</v>
      </c>
      <c r="I13" s="117">
        <v>198</v>
      </c>
      <c r="J13" s="117">
        <v>502</v>
      </c>
      <c r="K13" s="117">
        <v>162</v>
      </c>
      <c r="L13" s="119">
        <v>1066</v>
      </c>
      <c r="M13" s="50"/>
    </row>
    <row r="14" spans="1:13" ht="20.25" customHeight="1" thickBot="1">
      <c r="A14" s="150">
        <v>29</v>
      </c>
      <c r="B14" s="130">
        <v>5820</v>
      </c>
      <c r="C14" s="127">
        <v>1438</v>
      </c>
      <c r="D14" s="127">
        <v>156</v>
      </c>
      <c r="E14" s="127">
        <v>964</v>
      </c>
      <c r="F14" s="127">
        <v>484</v>
      </c>
      <c r="G14" s="127">
        <v>471</v>
      </c>
      <c r="H14" s="127">
        <v>526</v>
      </c>
      <c r="I14" s="127">
        <v>208</v>
      </c>
      <c r="J14" s="127">
        <v>492</v>
      </c>
      <c r="K14" s="127">
        <v>172</v>
      </c>
      <c r="L14" s="129">
        <v>909</v>
      </c>
      <c r="M14" s="50"/>
    </row>
    <row r="15" ht="18" customHeight="1">
      <c r="A15" s="108" t="s">
        <v>311</v>
      </c>
    </row>
    <row r="16" ht="18" customHeight="1"/>
  </sheetData>
  <sheetProtection/>
  <mergeCells count="2">
    <mergeCell ref="A3:L3"/>
    <mergeCell ref="A9:L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00B0F0"/>
  </sheetPr>
  <dimension ref="A1:D9"/>
  <sheetViews>
    <sheetView zoomScalePageLayoutView="0" workbookViewId="0" topLeftCell="A1">
      <selection activeCell="A12" sqref="A12"/>
    </sheetView>
  </sheetViews>
  <sheetFormatPr defaultColWidth="9.00390625" defaultRowHeight="13.5"/>
  <cols>
    <col min="1" max="1" width="21.25390625" style="0" customWidth="1"/>
    <col min="2" max="4" width="18.875" style="0" customWidth="1"/>
  </cols>
  <sheetData>
    <row r="1" spans="1:4" ht="18" customHeight="1" thickBot="1">
      <c r="A1" s="108" t="s">
        <v>312</v>
      </c>
      <c r="B1" s="143"/>
      <c r="C1" s="143"/>
      <c r="D1" s="43" t="s">
        <v>313</v>
      </c>
    </row>
    <row r="2" spans="1:4" ht="12.75" customHeight="1">
      <c r="A2" s="647" t="s">
        <v>314</v>
      </c>
      <c r="B2" s="620" t="s">
        <v>315</v>
      </c>
      <c r="C2" s="620" t="s">
        <v>316</v>
      </c>
      <c r="D2" s="621" t="s">
        <v>317</v>
      </c>
    </row>
    <row r="3" spans="1:4" ht="12" customHeight="1" thickBot="1">
      <c r="A3" s="648"/>
      <c r="B3" s="649"/>
      <c r="C3" s="649"/>
      <c r="D3" s="650"/>
    </row>
    <row r="4" spans="1:4" ht="20.25" customHeight="1">
      <c r="A4" s="411" t="s">
        <v>872</v>
      </c>
      <c r="B4" s="389">
        <v>476</v>
      </c>
      <c r="C4" s="389">
        <v>9789</v>
      </c>
      <c r="D4" s="390">
        <v>30535</v>
      </c>
    </row>
    <row r="5" spans="1:4" ht="20.25" customHeight="1">
      <c r="A5" s="234">
        <v>25</v>
      </c>
      <c r="B5" s="56">
        <v>499</v>
      </c>
      <c r="C5" s="56">
        <v>10502</v>
      </c>
      <c r="D5" s="94">
        <v>29390</v>
      </c>
    </row>
    <row r="6" spans="1:4" ht="20.25" customHeight="1">
      <c r="A6" s="234">
        <v>26</v>
      </c>
      <c r="B6" s="56">
        <v>492</v>
      </c>
      <c r="C6" s="56">
        <v>10491</v>
      </c>
      <c r="D6" s="94">
        <v>26773</v>
      </c>
    </row>
    <row r="7" spans="1:4" ht="20.25" customHeight="1">
      <c r="A7" s="234">
        <v>27</v>
      </c>
      <c r="B7" s="56">
        <v>550</v>
      </c>
      <c r="C7" s="56">
        <v>11059</v>
      </c>
      <c r="D7" s="94">
        <v>26666</v>
      </c>
    </row>
    <row r="8" spans="1:4" ht="20.25" customHeight="1" thickBot="1">
      <c r="A8" s="235">
        <v>28</v>
      </c>
      <c r="B8" s="75">
        <v>490</v>
      </c>
      <c r="C8" s="75">
        <v>10915</v>
      </c>
      <c r="D8" s="98">
        <v>24618</v>
      </c>
    </row>
    <row r="9" spans="1:4" ht="20.25" customHeight="1">
      <c r="A9" s="108" t="s">
        <v>937</v>
      </c>
      <c r="B9" s="143"/>
      <c r="C9" s="143"/>
      <c r="D9" s="208"/>
    </row>
    <row r="25" ht="11.25" customHeight="1"/>
    <row r="26" ht="13.5" hidden="1"/>
    <row r="27" ht="13.5" hidden="1"/>
    <row r="28" ht="13.5" hidden="1"/>
    <row r="29" ht="13.5" hidden="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rgb="FF00B0F0"/>
  </sheetPr>
  <dimension ref="A1:D15"/>
  <sheetViews>
    <sheetView zoomScalePageLayoutView="0" workbookViewId="0" topLeftCell="A1">
      <selection activeCell="A11" sqref="A11"/>
    </sheetView>
  </sheetViews>
  <sheetFormatPr defaultColWidth="9.00390625" defaultRowHeight="13.5"/>
  <cols>
    <col min="1" max="1" width="21.25390625" style="143" customWidth="1"/>
    <col min="2" max="4" width="18.875" style="143" customWidth="1"/>
    <col min="5" max="16384" width="9.00390625" style="143" customWidth="1"/>
  </cols>
  <sheetData>
    <row r="1" spans="1:4" ht="18" customHeight="1" thickBot="1">
      <c r="A1" s="110" t="s">
        <v>318</v>
      </c>
      <c r="D1" s="43" t="s">
        <v>234</v>
      </c>
    </row>
    <row r="2" spans="1:4" ht="12.75" customHeight="1">
      <c r="A2" s="647" t="s">
        <v>938</v>
      </c>
      <c r="B2" s="631" t="s">
        <v>319</v>
      </c>
      <c r="C2" s="631" t="s">
        <v>316</v>
      </c>
      <c r="D2" s="561" t="s">
        <v>317</v>
      </c>
    </row>
    <row r="3" spans="1:4" ht="12.75" customHeight="1">
      <c r="A3" s="651"/>
      <c r="B3" s="652"/>
      <c r="C3" s="652"/>
      <c r="D3" s="653"/>
    </row>
    <row r="4" spans="1:4" ht="20.25" customHeight="1">
      <c r="A4" s="234" t="s">
        <v>872</v>
      </c>
      <c r="B4" s="56">
        <v>827</v>
      </c>
      <c r="C4" s="56">
        <v>23533</v>
      </c>
      <c r="D4" s="94">
        <v>79482</v>
      </c>
    </row>
    <row r="5" spans="1:4" ht="20.25" customHeight="1">
      <c r="A5" s="234">
        <v>25</v>
      </c>
      <c r="B5" s="56">
        <v>824</v>
      </c>
      <c r="C5" s="56">
        <v>23818</v>
      </c>
      <c r="D5" s="94">
        <v>76941</v>
      </c>
    </row>
    <row r="6" spans="1:4" ht="20.25" customHeight="1">
      <c r="A6" s="234">
        <v>26</v>
      </c>
      <c r="B6" s="56">
        <v>810</v>
      </c>
      <c r="C6" s="56">
        <v>25004</v>
      </c>
      <c r="D6" s="94">
        <v>77182</v>
      </c>
    </row>
    <row r="7" spans="1:4" ht="20.25" customHeight="1">
      <c r="A7" s="234">
        <v>27</v>
      </c>
      <c r="B7" s="56">
        <v>801</v>
      </c>
      <c r="C7" s="56">
        <v>24477</v>
      </c>
      <c r="D7" s="94">
        <v>75937</v>
      </c>
    </row>
    <row r="8" spans="1:4" ht="20.25" customHeight="1" thickBot="1">
      <c r="A8" s="235">
        <v>28</v>
      </c>
      <c r="B8" s="75">
        <v>772</v>
      </c>
      <c r="C8" s="75">
        <v>24221</v>
      </c>
      <c r="D8" s="98">
        <v>74567</v>
      </c>
    </row>
    <row r="9" ht="20.25" customHeight="1">
      <c r="A9" s="108" t="s">
        <v>937</v>
      </c>
    </row>
    <row r="10" ht="20.25" customHeight="1">
      <c r="A10" s="108"/>
    </row>
    <row r="11" ht="20.25" customHeight="1">
      <c r="A11" s="108"/>
    </row>
    <row r="12" ht="20.25" customHeight="1">
      <c r="A12" s="108"/>
    </row>
    <row r="13" ht="20.25" customHeight="1">
      <c r="A13" s="108"/>
    </row>
    <row r="14" ht="20.25" customHeight="1">
      <c r="A14" s="108"/>
    </row>
    <row r="15" ht="20.25" customHeight="1">
      <c r="A15" s="108"/>
    </row>
    <row r="16" ht="20.25" customHeight="1"/>
    <row r="17" ht="20.25" customHeight="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AH15"/>
  <sheetViews>
    <sheetView zoomScalePageLayoutView="0" workbookViewId="0" topLeftCell="A1">
      <selection activeCell="A11" sqref="A11"/>
    </sheetView>
  </sheetViews>
  <sheetFormatPr defaultColWidth="9.00390625" defaultRowHeight="13.5"/>
  <cols>
    <col min="1" max="1" width="9.75390625" style="143" customWidth="1"/>
    <col min="2" max="2" width="6.25390625" style="143" customWidth="1"/>
    <col min="3" max="34" width="5.375" style="143" customWidth="1"/>
    <col min="35" max="16384" width="9.00390625" style="143" customWidth="1"/>
  </cols>
  <sheetData>
    <row r="1" spans="1:34" ht="18" customHeight="1" thickBot="1">
      <c r="A1" s="108" t="s">
        <v>320</v>
      </c>
      <c r="B1" s="171"/>
      <c r="C1" s="171"/>
      <c r="D1" s="171"/>
      <c r="E1" s="171"/>
      <c r="F1" s="171"/>
      <c r="G1" s="171"/>
      <c r="H1" s="171"/>
      <c r="I1" s="171"/>
      <c r="J1" s="171"/>
      <c r="K1" s="171"/>
      <c r="L1" s="171"/>
      <c r="M1" s="171"/>
      <c r="N1" s="171"/>
      <c r="O1" s="50"/>
      <c r="Q1" s="50"/>
      <c r="R1" s="50"/>
      <c r="S1" s="50"/>
      <c r="AH1" s="43" t="s">
        <v>0</v>
      </c>
    </row>
    <row r="2" spans="1:34" ht="18" customHeight="1">
      <c r="A2" s="514" t="s">
        <v>321</v>
      </c>
      <c r="B2" s="558" t="s">
        <v>322</v>
      </c>
      <c r="C2" s="559"/>
      <c r="D2" s="560"/>
      <c r="E2" s="561" t="s">
        <v>323</v>
      </c>
      <c r="F2" s="559"/>
      <c r="G2" s="560"/>
      <c r="H2" s="561" t="s">
        <v>300</v>
      </c>
      <c r="I2" s="559"/>
      <c r="J2" s="560"/>
      <c r="K2" s="561" t="s">
        <v>324</v>
      </c>
      <c r="L2" s="559"/>
      <c r="M2" s="560"/>
      <c r="N2" s="561" t="s">
        <v>325</v>
      </c>
      <c r="O2" s="559"/>
      <c r="P2" s="560"/>
      <c r="Q2" s="236"/>
      <c r="R2" s="237" t="s">
        <v>326</v>
      </c>
      <c r="S2" s="238" t="s">
        <v>327</v>
      </c>
      <c r="T2" s="561" t="s">
        <v>328</v>
      </c>
      <c r="U2" s="559"/>
      <c r="V2" s="560"/>
      <c r="W2" s="561" t="s">
        <v>329</v>
      </c>
      <c r="X2" s="559"/>
      <c r="Y2" s="560"/>
      <c r="Z2" s="561" t="s">
        <v>306</v>
      </c>
      <c r="AA2" s="559"/>
      <c r="AB2" s="560"/>
      <c r="AC2" s="561" t="s">
        <v>330</v>
      </c>
      <c r="AD2" s="559"/>
      <c r="AE2" s="560"/>
      <c r="AF2" s="561" t="s">
        <v>331</v>
      </c>
      <c r="AG2" s="559"/>
      <c r="AH2" s="559"/>
    </row>
    <row r="3" spans="1:34" ht="18" customHeight="1" thickBot="1">
      <c r="A3" s="515"/>
      <c r="B3" s="163" t="s">
        <v>49</v>
      </c>
      <c r="C3" s="165" t="s">
        <v>8</v>
      </c>
      <c r="D3" s="165" t="s">
        <v>9</v>
      </c>
      <c r="E3" s="165" t="s">
        <v>49</v>
      </c>
      <c r="F3" s="165" t="s">
        <v>8</v>
      </c>
      <c r="G3" s="165" t="s">
        <v>9</v>
      </c>
      <c r="H3" s="165" t="s">
        <v>49</v>
      </c>
      <c r="I3" s="165" t="s">
        <v>8</v>
      </c>
      <c r="J3" s="165" t="s">
        <v>9</v>
      </c>
      <c r="K3" s="165" t="s">
        <v>49</v>
      </c>
      <c r="L3" s="165" t="s">
        <v>8</v>
      </c>
      <c r="M3" s="165" t="s">
        <v>9</v>
      </c>
      <c r="N3" s="165" t="s">
        <v>49</v>
      </c>
      <c r="O3" s="165" t="s">
        <v>8</v>
      </c>
      <c r="P3" s="165" t="s">
        <v>9</v>
      </c>
      <c r="Q3" s="165" t="s">
        <v>49</v>
      </c>
      <c r="R3" s="165" t="s">
        <v>8</v>
      </c>
      <c r="S3" s="163" t="s">
        <v>9</v>
      </c>
      <c r="T3" s="165" t="s">
        <v>49</v>
      </c>
      <c r="U3" s="165" t="s">
        <v>8</v>
      </c>
      <c r="V3" s="165" t="s">
        <v>9</v>
      </c>
      <c r="W3" s="165" t="s">
        <v>49</v>
      </c>
      <c r="X3" s="165" t="s">
        <v>8</v>
      </c>
      <c r="Y3" s="165" t="s">
        <v>9</v>
      </c>
      <c r="Z3" s="165" t="s">
        <v>49</v>
      </c>
      <c r="AA3" s="165" t="s">
        <v>8</v>
      </c>
      <c r="AB3" s="165" t="s">
        <v>9</v>
      </c>
      <c r="AC3" s="165" t="s">
        <v>49</v>
      </c>
      <c r="AD3" s="165" t="s">
        <v>8</v>
      </c>
      <c r="AE3" s="165" t="s">
        <v>9</v>
      </c>
      <c r="AF3" s="165" t="s">
        <v>49</v>
      </c>
      <c r="AG3" s="165" t="s">
        <v>8</v>
      </c>
      <c r="AH3" s="164" t="s">
        <v>9</v>
      </c>
    </row>
    <row r="4" spans="1:34" ht="24" customHeight="1">
      <c r="A4" s="144" t="s">
        <v>872</v>
      </c>
      <c r="B4" s="198">
        <v>10807</v>
      </c>
      <c r="C4" s="117">
        <v>4320</v>
      </c>
      <c r="D4" s="117">
        <v>6487</v>
      </c>
      <c r="E4" s="117">
        <v>3086</v>
      </c>
      <c r="F4" s="117">
        <v>1236</v>
      </c>
      <c r="G4" s="117">
        <v>1850</v>
      </c>
      <c r="H4" s="117">
        <v>575</v>
      </c>
      <c r="I4" s="117">
        <v>230</v>
      </c>
      <c r="J4" s="117">
        <v>345</v>
      </c>
      <c r="K4" s="117">
        <v>1053</v>
      </c>
      <c r="L4" s="117">
        <v>421</v>
      </c>
      <c r="M4" s="117">
        <v>632</v>
      </c>
      <c r="N4" s="117">
        <v>584</v>
      </c>
      <c r="O4" s="117">
        <v>228</v>
      </c>
      <c r="P4" s="117">
        <v>356</v>
      </c>
      <c r="Q4" s="117">
        <v>452</v>
      </c>
      <c r="R4" s="117">
        <v>181</v>
      </c>
      <c r="S4" s="124">
        <v>271</v>
      </c>
      <c r="T4" s="117">
        <v>370</v>
      </c>
      <c r="U4" s="117">
        <v>149</v>
      </c>
      <c r="V4" s="117">
        <v>221</v>
      </c>
      <c r="W4" s="117">
        <v>1385</v>
      </c>
      <c r="X4" s="117">
        <v>554</v>
      </c>
      <c r="Y4" s="117">
        <v>831</v>
      </c>
      <c r="Z4" s="117">
        <v>1569</v>
      </c>
      <c r="AA4" s="117">
        <v>628</v>
      </c>
      <c r="AB4" s="117">
        <v>941</v>
      </c>
      <c r="AC4" s="117">
        <v>391</v>
      </c>
      <c r="AD4" s="117">
        <v>156</v>
      </c>
      <c r="AE4" s="117">
        <v>235</v>
      </c>
      <c r="AF4" s="117">
        <v>1342</v>
      </c>
      <c r="AG4" s="117">
        <v>537</v>
      </c>
      <c r="AH4" s="119">
        <v>805</v>
      </c>
    </row>
    <row r="5" spans="1:34" ht="24" customHeight="1">
      <c r="A5" s="144">
        <v>25</v>
      </c>
      <c r="B5" s="239">
        <v>11087</v>
      </c>
      <c r="C5" s="117">
        <v>4547</v>
      </c>
      <c r="D5" s="117">
        <v>6540</v>
      </c>
      <c r="E5" s="117">
        <v>3079</v>
      </c>
      <c r="F5" s="117">
        <v>1212</v>
      </c>
      <c r="G5" s="117">
        <v>1867</v>
      </c>
      <c r="H5" s="117">
        <v>613</v>
      </c>
      <c r="I5" s="117">
        <v>254</v>
      </c>
      <c r="J5" s="117">
        <v>359</v>
      </c>
      <c r="K5" s="117">
        <v>1063</v>
      </c>
      <c r="L5" s="117">
        <v>434</v>
      </c>
      <c r="M5" s="117">
        <v>629</v>
      </c>
      <c r="N5" s="117">
        <v>586</v>
      </c>
      <c r="O5" s="117">
        <v>213</v>
      </c>
      <c r="P5" s="117">
        <v>373</v>
      </c>
      <c r="Q5" s="117">
        <v>450</v>
      </c>
      <c r="R5" s="117">
        <v>176</v>
      </c>
      <c r="S5" s="124">
        <v>274</v>
      </c>
      <c r="T5" s="117">
        <v>373</v>
      </c>
      <c r="U5" s="117">
        <v>141</v>
      </c>
      <c r="V5" s="117">
        <v>232</v>
      </c>
      <c r="W5" s="117">
        <v>1471</v>
      </c>
      <c r="X5" s="117">
        <v>706</v>
      </c>
      <c r="Y5" s="117">
        <v>765</v>
      </c>
      <c r="Z5" s="117">
        <v>1696</v>
      </c>
      <c r="AA5" s="117">
        <v>751</v>
      </c>
      <c r="AB5" s="117">
        <v>945</v>
      </c>
      <c r="AC5" s="117">
        <v>406</v>
      </c>
      <c r="AD5" s="117">
        <v>160</v>
      </c>
      <c r="AE5" s="117">
        <v>246</v>
      </c>
      <c r="AF5" s="117">
        <v>1350</v>
      </c>
      <c r="AG5" s="117">
        <v>500</v>
      </c>
      <c r="AH5" s="119">
        <v>850</v>
      </c>
    </row>
    <row r="6" spans="1:34" ht="24" customHeight="1">
      <c r="A6" s="144">
        <v>26</v>
      </c>
      <c r="B6" s="239">
        <v>11395</v>
      </c>
      <c r="C6" s="117">
        <v>4730</v>
      </c>
      <c r="D6" s="117">
        <v>6665</v>
      </c>
      <c r="E6" s="117">
        <v>3111</v>
      </c>
      <c r="F6" s="117">
        <v>1216</v>
      </c>
      <c r="G6" s="117">
        <v>1895</v>
      </c>
      <c r="H6" s="117">
        <v>641</v>
      </c>
      <c r="I6" s="117">
        <v>273</v>
      </c>
      <c r="J6" s="117">
        <v>368</v>
      </c>
      <c r="K6" s="117">
        <v>1096</v>
      </c>
      <c r="L6" s="117">
        <v>448</v>
      </c>
      <c r="M6" s="117">
        <v>648</v>
      </c>
      <c r="N6" s="117">
        <v>590</v>
      </c>
      <c r="O6" s="117">
        <v>212</v>
      </c>
      <c r="P6" s="117">
        <v>378</v>
      </c>
      <c r="Q6" s="117">
        <v>449</v>
      </c>
      <c r="R6" s="117">
        <v>175</v>
      </c>
      <c r="S6" s="124">
        <v>274</v>
      </c>
      <c r="T6" s="117">
        <v>368</v>
      </c>
      <c r="U6" s="117">
        <v>145</v>
      </c>
      <c r="V6" s="117">
        <v>223</v>
      </c>
      <c r="W6" s="117">
        <v>1595</v>
      </c>
      <c r="X6" s="117">
        <v>766</v>
      </c>
      <c r="Y6" s="117">
        <v>829</v>
      </c>
      <c r="Z6" s="117">
        <v>1794</v>
      </c>
      <c r="AA6" s="117">
        <v>839</v>
      </c>
      <c r="AB6" s="117">
        <v>955</v>
      </c>
      <c r="AC6" s="117">
        <v>443</v>
      </c>
      <c r="AD6" s="117">
        <v>180</v>
      </c>
      <c r="AE6" s="117">
        <v>263</v>
      </c>
      <c r="AF6" s="117">
        <v>1308</v>
      </c>
      <c r="AG6" s="117">
        <v>476</v>
      </c>
      <c r="AH6" s="119">
        <v>832</v>
      </c>
    </row>
    <row r="7" spans="1:34" ht="24" customHeight="1">
      <c r="A7" s="144">
        <v>27</v>
      </c>
      <c r="B7" s="239">
        <v>11817</v>
      </c>
      <c r="C7" s="117">
        <v>4963</v>
      </c>
      <c r="D7" s="117">
        <v>6854</v>
      </c>
      <c r="E7" s="117">
        <v>3153</v>
      </c>
      <c r="F7" s="117">
        <v>1249</v>
      </c>
      <c r="G7" s="117">
        <v>1904</v>
      </c>
      <c r="H7" s="117">
        <v>665</v>
      </c>
      <c r="I7" s="117">
        <v>285</v>
      </c>
      <c r="J7" s="117">
        <v>380</v>
      </c>
      <c r="K7" s="117">
        <v>1135</v>
      </c>
      <c r="L7" s="117">
        <v>466</v>
      </c>
      <c r="M7" s="117">
        <v>669</v>
      </c>
      <c r="N7" s="117">
        <v>597</v>
      </c>
      <c r="O7" s="117">
        <v>216</v>
      </c>
      <c r="P7" s="117">
        <v>381</v>
      </c>
      <c r="Q7" s="117">
        <v>438</v>
      </c>
      <c r="R7" s="117">
        <v>171</v>
      </c>
      <c r="S7" s="124">
        <v>267</v>
      </c>
      <c r="T7" s="117">
        <v>375</v>
      </c>
      <c r="U7" s="117">
        <v>154</v>
      </c>
      <c r="V7" s="117">
        <v>221</v>
      </c>
      <c r="W7" s="117">
        <v>1734</v>
      </c>
      <c r="X7" s="117">
        <v>836</v>
      </c>
      <c r="Y7" s="117">
        <v>898</v>
      </c>
      <c r="Z7" s="117">
        <v>1961</v>
      </c>
      <c r="AA7" s="117">
        <v>921</v>
      </c>
      <c r="AB7" s="117">
        <v>1040</v>
      </c>
      <c r="AC7" s="117">
        <v>456</v>
      </c>
      <c r="AD7" s="117">
        <v>192</v>
      </c>
      <c r="AE7" s="117">
        <v>264</v>
      </c>
      <c r="AF7" s="117">
        <v>1303</v>
      </c>
      <c r="AG7" s="117">
        <v>473</v>
      </c>
      <c r="AH7" s="119">
        <v>830</v>
      </c>
    </row>
    <row r="8" spans="1:34" ht="24" customHeight="1" thickBot="1">
      <c r="A8" s="150">
        <v>28</v>
      </c>
      <c r="B8" s="240">
        <v>12471</v>
      </c>
      <c r="C8" s="127">
        <v>5279</v>
      </c>
      <c r="D8" s="127">
        <v>7192</v>
      </c>
      <c r="E8" s="127">
        <v>3272</v>
      </c>
      <c r="F8" s="127">
        <v>1294</v>
      </c>
      <c r="G8" s="127">
        <v>1978</v>
      </c>
      <c r="H8" s="127">
        <v>734</v>
      </c>
      <c r="I8" s="127">
        <v>323</v>
      </c>
      <c r="J8" s="127">
        <v>411</v>
      </c>
      <c r="K8" s="127">
        <v>1196</v>
      </c>
      <c r="L8" s="127">
        <v>502</v>
      </c>
      <c r="M8" s="127">
        <v>694</v>
      </c>
      <c r="N8" s="127">
        <v>602</v>
      </c>
      <c r="O8" s="127">
        <v>220</v>
      </c>
      <c r="P8" s="127">
        <v>382</v>
      </c>
      <c r="Q8" s="127">
        <v>452</v>
      </c>
      <c r="R8" s="127">
        <v>185</v>
      </c>
      <c r="S8" s="131">
        <v>267</v>
      </c>
      <c r="T8" s="127">
        <v>387</v>
      </c>
      <c r="U8" s="127">
        <v>161</v>
      </c>
      <c r="V8" s="127">
        <v>226</v>
      </c>
      <c r="W8" s="127">
        <v>1872</v>
      </c>
      <c r="X8" s="127">
        <v>889</v>
      </c>
      <c r="Y8" s="127">
        <v>983</v>
      </c>
      <c r="Z8" s="127">
        <v>2159</v>
      </c>
      <c r="AA8" s="127">
        <v>1015</v>
      </c>
      <c r="AB8" s="127">
        <v>1144</v>
      </c>
      <c r="AC8" s="127">
        <v>474</v>
      </c>
      <c r="AD8" s="127">
        <v>208</v>
      </c>
      <c r="AE8" s="127">
        <v>266</v>
      </c>
      <c r="AF8" s="127">
        <v>1323</v>
      </c>
      <c r="AG8" s="127">
        <v>482</v>
      </c>
      <c r="AH8" s="129">
        <v>841</v>
      </c>
    </row>
    <row r="9" spans="1:16" ht="18" customHeight="1">
      <c r="A9" s="40" t="s">
        <v>311</v>
      </c>
      <c r="B9" s="50"/>
      <c r="C9" s="50"/>
      <c r="D9" s="50"/>
      <c r="E9" s="50"/>
      <c r="F9" s="226"/>
      <c r="G9" s="156"/>
      <c r="H9" s="156"/>
      <c r="I9" s="156"/>
      <c r="J9" s="156"/>
      <c r="K9" s="156"/>
      <c r="L9" s="156"/>
      <c r="M9" s="156"/>
      <c r="N9" s="139"/>
      <c r="O9" s="156"/>
      <c r="P9" s="156"/>
    </row>
    <row r="10" spans="1:16" ht="18" customHeight="1">
      <c r="A10" s="40"/>
      <c r="B10" s="50"/>
      <c r="C10" s="50"/>
      <c r="D10" s="50"/>
      <c r="E10" s="50"/>
      <c r="F10" s="156"/>
      <c r="G10" s="156"/>
      <c r="H10" s="156"/>
      <c r="I10" s="156"/>
      <c r="J10" s="156"/>
      <c r="K10" s="156"/>
      <c r="L10" s="156"/>
      <c r="M10" s="156"/>
      <c r="N10" s="156"/>
      <c r="O10" s="156"/>
      <c r="P10" s="156"/>
    </row>
    <row r="15" spans="2:4" ht="12">
      <c r="B15" s="208"/>
      <c r="D15" s="208"/>
    </row>
  </sheetData>
  <sheetProtection/>
  <mergeCells count="11">
    <mergeCell ref="N2:P2"/>
    <mergeCell ref="T2:V2"/>
    <mergeCell ref="W2:Y2"/>
    <mergeCell ref="Z2:AB2"/>
    <mergeCell ref="AC2:AE2"/>
    <mergeCell ref="AF2:AH2"/>
    <mergeCell ref="A2:A3"/>
    <mergeCell ref="B2:D2"/>
    <mergeCell ref="E2:G2"/>
    <mergeCell ref="H2:J2"/>
    <mergeCell ref="K2:M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0" r:id="rId2"/>
  <drawing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I15"/>
  <sheetViews>
    <sheetView view="pageBreakPreview" zoomScaleSheetLayoutView="100" zoomScalePageLayoutView="0" workbookViewId="0" topLeftCell="A1">
      <selection activeCell="I20" sqref="I20"/>
    </sheetView>
  </sheetViews>
  <sheetFormatPr defaultColWidth="9.00390625" defaultRowHeight="13.5"/>
  <cols>
    <col min="1" max="1" width="10.625" style="143" customWidth="1"/>
    <col min="2" max="6" width="11.125" style="143" customWidth="1"/>
    <col min="7" max="10" width="5.375" style="143" customWidth="1"/>
    <col min="11" max="16384" width="9.00390625" style="143" customWidth="1"/>
  </cols>
  <sheetData>
    <row r="1" spans="1:9" ht="18" customHeight="1" thickBot="1">
      <c r="A1" s="108" t="s">
        <v>332</v>
      </c>
      <c r="B1" s="50"/>
      <c r="C1" s="50"/>
      <c r="D1" s="159"/>
      <c r="E1" s="173" t="s">
        <v>333</v>
      </c>
      <c r="F1" s="50"/>
      <c r="H1" s="50"/>
      <c r="I1" s="50"/>
    </row>
    <row r="2" spans="1:9" ht="19.5" customHeight="1">
      <c r="A2" s="514" t="s">
        <v>334</v>
      </c>
      <c r="B2" s="654" t="s">
        <v>335</v>
      </c>
      <c r="C2" s="241"/>
      <c r="D2" s="242"/>
      <c r="E2" s="524" t="s">
        <v>336</v>
      </c>
      <c r="F2" s="50"/>
      <c r="H2" s="50"/>
      <c r="I2" s="50"/>
    </row>
    <row r="3" spans="1:9" ht="19.5" customHeight="1" thickBot="1">
      <c r="A3" s="515"/>
      <c r="B3" s="655"/>
      <c r="C3" s="165" t="s">
        <v>337</v>
      </c>
      <c r="D3" s="165" t="s">
        <v>338</v>
      </c>
      <c r="E3" s="526"/>
      <c r="F3" s="50"/>
      <c r="H3" s="52"/>
      <c r="I3" s="52"/>
    </row>
    <row r="4" spans="1:9" ht="25.5" customHeight="1">
      <c r="A4" s="144" t="s">
        <v>872</v>
      </c>
      <c r="B4" s="211" t="s">
        <v>339</v>
      </c>
      <c r="C4" s="211" t="s">
        <v>340</v>
      </c>
      <c r="D4" s="211" t="s">
        <v>939</v>
      </c>
      <c r="E4" s="211" t="s">
        <v>940</v>
      </c>
      <c r="F4" s="50"/>
      <c r="H4" s="52"/>
      <c r="I4" s="52"/>
    </row>
    <row r="5" spans="1:9" ht="25.5" customHeight="1">
      <c r="A5" s="144">
        <v>25</v>
      </c>
      <c r="B5" s="211" t="s">
        <v>341</v>
      </c>
      <c r="C5" s="211" t="s">
        <v>340</v>
      </c>
      <c r="D5" s="211" t="s">
        <v>342</v>
      </c>
      <c r="E5" s="211" t="s">
        <v>341</v>
      </c>
      <c r="F5" s="50"/>
      <c r="H5" s="52"/>
      <c r="I5" s="52"/>
    </row>
    <row r="6" spans="1:6" ht="25.5" customHeight="1">
      <c r="A6" s="144">
        <v>26</v>
      </c>
      <c r="B6" s="211" t="s">
        <v>343</v>
      </c>
      <c r="C6" s="211" t="s">
        <v>941</v>
      </c>
      <c r="D6" s="211" t="s">
        <v>942</v>
      </c>
      <c r="E6" s="211" t="s">
        <v>343</v>
      </c>
      <c r="F6" s="50"/>
    </row>
    <row r="7" spans="1:6" ht="25.5" customHeight="1">
      <c r="A7" s="144">
        <v>27</v>
      </c>
      <c r="B7" s="211" t="s">
        <v>344</v>
      </c>
      <c r="C7" s="211" t="s">
        <v>345</v>
      </c>
      <c r="D7" s="211" t="s">
        <v>346</v>
      </c>
      <c r="E7" s="211" t="s">
        <v>344</v>
      </c>
      <c r="F7" s="50"/>
    </row>
    <row r="8" spans="1:6" ht="25.5" customHeight="1" thickBot="1">
      <c r="A8" s="150">
        <v>28</v>
      </c>
      <c r="B8" s="213" t="s">
        <v>943</v>
      </c>
      <c r="C8" s="213" t="s">
        <v>944</v>
      </c>
      <c r="D8" s="213" t="s">
        <v>945</v>
      </c>
      <c r="E8" s="213" t="s">
        <v>943</v>
      </c>
      <c r="F8" s="50"/>
    </row>
    <row r="9" spans="1:6" ht="21" customHeight="1">
      <c r="A9" s="40" t="s">
        <v>946</v>
      </c>
      <c r="B9" s="50"/>
      <c r="C9" s="50"/>
      <c r="D9" s="50"/>
      <c r="E9" s="50"/>
      <c r="F9" s="50"/>
    </row>
    <row r="10" spans="1:6" ht="12">
      <c r="A10" s="40" t="s">
        <v>947</v>
      </c>
      <c r="B10" s="53"/>
      <c r="C10" s="53"/>
      <c r="D10" s="53"/>
      <c r="E10" s="53"/>
      <c r="F10" s="50"/>
    </row>
    <row r="11" spans="1:7" ht="12">
      <c r="A11" s="40"/>
      <c r="B11" s="53"/>
      <c r="C11" s="53"/>
      <c r="D11" s="53"/>
      <c r="E11" s="53"/>
      <c r="F11" s="53"/>
      <c r="G11" s="50"/>
    </row>
    <row r="12" spans="1:7" ht="12">
      <c r="A12" s="159"/>
      <c r="B12" s="53"/>
      <c r="C12" s="53"/>
      <c r="D12" s="53"/>
      <c r="E12" s="53"/>
      <c r="F12" s="53"/>
      <c r="G12" s="50"/>
    </row>
    <row r="13" spans="1:7" ht="12">
      <c r="A13" s="159"/>
      <c r="B13" s="53"/>
      <c r="C13" s="53"/>
      <c r="D13" s="53"/>
      <c r="E13" s="53"/>
      <c r="F13" s="53"/>
      <c r="G13" s="50"/>
    </row>
    <row r="14" spans="1:7" ht="12">
      <c r="A14" s="159"/>
      <c r="B14" s="53"/>
      <c r="C14" s="53"/>
      <c r="D14" s="53"/>
      <c r="E14" s="53"/>
      <c r="F14" s="53"/>
      <c r="G14" s="50"/>
    </row>
    <row r="15" ht="12">
      <c r="A15" s="50"/>
    </row>
    <row r="23" ht="13.5" customHeight="1"/>
  </sheetData>
  <sheetProtection/>
  <mergeCells count="3">
    <mergeCell ref="A2:A3"/>
    <mergeCell ref="B2:B3"/>
    <mergeCell ref="E2:E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tabColor rgb="FF00B0F0"/>
  </sheetPr>
  <dimension ref="A1:I10"/>
  <sheetViews>
    <sheetView zoomScalePageLayoutView="0" workbookViewId="0" topLeftCell="A1">
      <selection activeCell="A11" sqref="A11"/>
    </sheetView>
  </sheetViews>
  <sheetFormatPr defaultColWidth="9.00390625" defaultRowHeight="13.5"/>
  <cols>
    <col min="1" max="1" width="15.25390625" style="143" customWidth="1"/>
    <col min="2" max="9" width="8.25390625" style="143" customWidth="1"/>
    <col min="10" max="16384" width="9.00390625" style="143" customWidth="1"/>
  </cols>
  <sheetData>
    <row r="1" spans="1:9" ht="18" customHeight="1" thickBot="1">
      <c r="A1" s="113" t="s">
        <v>948</v>
      </c>
      <c r="C1" s="43"/>
      <c r="E1" s="43"/>
      <c r="G1" s="43"/>
      <c r="I1" s="43" t="s">
        <v>234</v>
      </c>
    </row>
    <row r="2" spans="1:9" ht="27" customHeight="1">
      <c r="A2" s="623" t="s">
        <v>347</v>
      </c>
      <c r="B2" s="561" t="s">
        <v>532</v>
      </c>
      <c r="C2" s="560"/>
      <c r="D2" s="561">
        <v>26</v>
      </c>
      <c r="E2" s="559"/>
      <c r="F2" s="561">
        <v>27</v>
      </c>
      <c r="G2" s="559"/>
      <c r="H2" s="561">
        <v>28</v>
      </c>
      <c r="I2" s="559"/>
    </row>
    <row r="3" spans="1:9" ht="31.5" customHeight="1" thickBot="1">
      <c r="A3" s="624"/>
      <c r="B3" s="10" t="s">
        <v>348</v>
      </c>
      <c r="C3" s="243" t="s">
        <v>108</v>
      </c>
      <c r="D3" s="10" t="s">
        <v>348</v>
      </c>
      <c r="E3" s="243" t="s">
        <v>108</v>
      </c>
      <c r="F3" s="10" t="s">
        <v>348</v>
      </c>
      <c r="G3" s="243" t="s">
        <v>108</v>
      </c>
      <c r="H3" s="10" t="s">
        <v>348</v>
      </c>
      <c r="I3" s="243" t="s">
        <v>108</v>
      </c>
    </row>
    <row r="4" spans="1:9" ht="21" customHeight="1">
      <c r="A4" s="244" t="s">
        <v>259</v>
      </c>
      <c r="B4" s="122">
        <v>1396</v>
      </c>
      <c r="C4" s="139">
        <v>14112</v>
      </c>
      <c r="D4" s="122">
        <v>1386</v>
      </c>
      <c r="E4" s="245">
        <v>14154</v>
      </c>
      <c r="F4" s="122">
        <v>1258</v>
      </c>
      <c r="G4" s="245">
        <v>13202</v>
      </c>
      <c r="H4" s="122">
        <v>1411</v>
      </c>
      <c r="I4" s="245">
        <v>14208</v>
      </c>
    </row>
    <row r="5" spans="1:9" ht="21" customHeight="1">
      <c r="A5" s="246" t="s">
        <v>349</v>
      </c>
      <c r="B5" s="122">
        <v>62</v>
      </c>
      <c r="C5" s="139">
        <v>3100</v>
      </c>
      <c r="D5" s="122">
        <v>68</v>
      </c>
      <c r="E5" s="139">
        <v>3400</v>
      </c>
      <c r="F5" s="122">
        <v>64</v>
      </c>
      <c r="G5" s="139">
        <v>3200</v>
      </c>
      <c r="H5" s="122">
        <v>63</v>
      </c>
      <c r="I5" s="139">
        <v>3150</v>
      </c>
    </row>
    <row r="6" spans="1:9" ht="21" customHeight="1">
      <c r="A6" s="246" t="s">
        <v>350</v>
      </c>
      <c r="B6" s="122">
        <v>36</v>
      </c>
      <c r="C6" s="139">
        <v>720</v>
      </c>
      <c r="D6" s="122">
        <v>28</v>
      </c>
      <c r="E6" s="139">
        <v>560</v>
      </c>
      <c r="F6" s="122">
        <v>39</v>
      </c>
      <c r="G6" s="139">
        <v>780</v>
      </c>
      <c r="H6" s="122">
        <v>26</v>
      </c>
      <c r="I6" s="139">
        <v>520</v>
      </c>
    </row>
    <row r="7" spans="1:9" ht="21" customHeight="1">
      <c r="A7" s="246" t="s">
        <v>351</v>
      </c>
      <c r="B7" s="122">
        <v>402</v>
      </c>
      <c r="C7" s="139">
        <v>4020</v>
      </c>
      <c r="D7" s="122">
        <v>388</v>
      </c>
      <c r="E7" s="139">
        <v>3880</v>
      </c>
      <c r="F7" s="122">
        <v>379</v>
      </c>
      <c r="G7" s="139">
        <v>3790</v>
      </c>
      <c r="H7" s="122">
        <v>428</v>
      </c>
      <c r="I7" s="139">
        <v>4280</v>
      </c>
    </row>
    <row r="8" spans="1:9" ht="21" customHeight="1" thickBot="1">
      <c r="A8" s="247" t="s">
        <v>352</v>
      </c>
      <c r="B8" s="128">
        <v>896</v>
      </c>
      <c r="C8" s="248">
        <v>6272</v>
      </c>
      <c r="D8" s="128">
        <v>902</v>
      </c>
      <c r="E8" s="248">
        <v>6314</v>
      </c>
      <c r="F8" s="128">
        <v>776</v>
      </c>
      <c r="G8" s="248">
        <v>5432</v>
      </c>
      <c r="H8" s="128">
        <v>894</v>
      </c>
      <c r="I8" s="248">
        <v>6258</v>
      </c>
    </row>
    <row r="9" ht="18" customHeight="1">
      <c r="A9" s="40" t="s">
        <v>353</v>
      </c>
    </row>
    <row r="10" ht="18" customHeight="1">
      <c r="A10" s="40"/>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U18"/>
  <sheetViews>
    <sheetView zoomScalePageLayoutView="0" workbookViewId="0" topLeftCell="A1">
      <selection activeCell="A16" sqref="A16"/>
    </sheetView>
  </sheetViews>
  <sheetFormatPr defaultColWidth="9.00390625" defaultRowHeight="13.5"/>
  <cols>
    <col min="1" max="1" width="12.875" style="2" customWidth="1"/>
    <col min="2" max="2" width="10.125" style="2" customWidth="1"/>
    <col min="3" max="3" width="7.625" style="2" bestFit="1" customWidth="1"/>
    <col min="4" max="4" width="12.25390625" style="2" bestFit="1" customWidth="1"/>
    <col min="5" max="5" width="9.375" style="2" bestFit="1" customWidth="1"/>
    <col min="6" max="7" width="8.50390625" style="2" bestFit="1" customWidth="1"/>
    <col min="8" max="8" width="12.25390625" style="2" bestFit="1" customWidth="1"/>
    <col min="9" max="9" width="11.50390625" style="2" customWidth="1"/>
    <col min="10" max="11" width="12.25390625" style="2" bestFit="1" customWidth="1"/>
    <col min="12" max="13" width="10.25390625" style="2" bestFit="1" customWidth="1"/>
    <col min="14" max="14" width="11.375" style="2" bestFit="1" customWidth="1"/>
    <col min="15" max="15" width="9.00390625" style="2" customWidth="1"/>
    <col min="16" max="16" width="8.25390625" style="2" bestFit="1" customWidth="1"/>
    <col min="17" max="17" width="9.00390625" style="2" customWidth="1"/>
    <col min="18" max="18" width="7.625" style="2" bestFit="1" customWidth="1"/>
    <col min="19" max="19" width="8.50390625" style="2" bestFit="1" customWidth="1"/>
    <col min="20" max="20" width="9.00390625" style="2" customWidth="1"/>
    <col min="21" max="21" width="8.50390625" style="2" bestFit="1" customWidth="1"/>
    <col min="22" max="16384" width="9.00390625" style="2" customWidth="1"/>
  </cols>
  <sheetData>
    <row r="1" spans="1:21" ht="18" customHeight="1" thickBot="1">
      <c r="A1" s="3" t="s">
        <v>14</v>
      </c>
      <c r="C1" s="42"/>
      <c r="D1" s="42"/>
      <c r="E1" s="42"/>
      <c r="F1" s="42"/>
      <c r="G1" s="42"/>
      <c r="H1" s="40"/>
      <c r="I1" s="41"/>
      <c r="J1" s="41"/>
      <c r="K1" s="41"/>
      <c r="L1" s="41"/>
      <c r="M1" s="6"/>
      <c r="U1" s="43" t="s">
        <v>0</v>
      </c>
    </row>
    <row r="2" spans="1:21" s="50" customFormat="1" ht="48" customHeight="1" thickBot="1">
      <c r="A2" s="509" t="s">
        <v>15</v>
      </c>
      <c r="B2" s="510"/>
      <c r="C2" s="46" t="s">
        <v>10</v>
      </c>
      <c r="D2" s="47" t="s">
        <v>16</v>
      </c>
      <c r="E2" s="47" t="s">
        <v>17</v>
      </c>
      <c r="F2" s="47" t="s">
        <v>18</v>
      </c>
      <c r="G2" s="47" t="s">
        <v>19</v>
      </c>
      <c r="H2" s="47" t="s">
        <v>20</v>
      </c>
      <c r="I2" s="47" t="s">
        <v>21</v>
      </c>
      <c r="J2" s="47" t="s">
        <v>22</v>
      </c>
      <c r="K2" s="47" t="s">
        <v>23</v>
      </c>
      <c r="L2" s="47" t="s">
        <v>24</v>
      </c>
      <c r="M2" s="47" t="s">
        <v>25</v>
      </c>
      <c r="N2" s="48" t="s">
        <v>26</v>
      </c>
      <c r="O2" s="48" t="s">
        <v>27</v>
      </c>
      <c r="P2" s="48" t="s">
        <v>28</v>
      </c>
      <c r="Q2" s="48" t="s">
        <v>29</v>
      </c>
      <c r="R2" s="47" t="s">
        <v>30</v>
      </c>
      <c r="S2" s="47" t="s">
        <v>31</v>
      </c>
      <c r="T2" s="48" t="s">
        <v>32</v>
      </c>
      <c r="U2" s="49" t="s">
        <v>33</v>
      </c>
    </row>
    <row r="3" spans="1:21" ht="18.75" customHeight="1">
      <c r="A3" s="511" t="s">
        <v>876</v>
      </c>
      <c r="B3" s="55" t="s">
        <v>872</v>
      </c>
      <c r="C3" s="23">
        <v>10416</v>
      </c>
      <c r="D3" s="24">
        <v>16</v>
      </c>
      <c r="E3" s="52" t="s">
        <v>34</v>
      </c>
      <c r="F3" s="24">
        <v>723</v>
      </c>
      <c r="G3" s="26">
        <v>1959</v>
      </c>
      <c r="H3" s="24">
        <v>5</v>
      </c>
      <c r="I3" s="26">
        <v>8</v>
      </c>
      <c r="J3" s="24">
        <v>705</v>
      </c>
      <c r="K3" s="53">
        <v>1330</v>
      </c>
      <c r="L3" s="24">
        <v>24</v>
      </c>
      <c r="M3" s="26">
        <v>72</v>
      </c>
      <c r="N3" s="24">
        <v>58</v>
      </c>
      <c r="O3" s="24">
        <v>441</v>
      </c>
      <c r="P3" s="26">
        <v>421</v>
      </c>
      <c r="Q3" s="54">
        <v>155</v>
      </c>
      <c r="R3" s="24">
        <v>3519</v>
      </c>
      <c r="S3" s="26">
        <v>20</v>
      </c>
      <c r="T3" s="24">
        <v>893</v>
      </c>
      <c r="U3" s="27">
        <v>67</v>
      </c>
    </row>
    <row r="4" spans="1:21" ht="18.75" customHeight="1">
      <c r="A4" s="511"/>
      <c r="B4" s="55">
        <v>25</v>
      </c>
      <c r="C4" s="23">
        <v>10982</v>
      </c>
      <c r="D4" s="24">
        <v>50</v>
      </c>
      <c r="E4" s="26">
        <v>1</v>
      </c>
      <c r="F4" s="24">
        <v>643</v>
      </c>
      <c r="G4" s="26">
        <v>2292</v>
      </c>
      <c r="H4" s="56" t="s">
        <v>34</v>
      </c>
      <c r="I4" s="26">
        <v>5</v>
      </c>
      <c r="J4" s="24">
        <v>732</v>
      </c>
      <c r="K4" s="53">
        <v>1392</v>
      </c>
      <c r="L4" s="24">
        <v>1</v>
      </c>
      <c r="M4" s="26">
        <v>66</v>
      </c>
      <c r="N4" s="24">
        <v>69</v>
      </c>
      <c r="O4" s="24">
        <v>430</v>
      </c>
      <c r="P4" s="26">
        <v>617</v>
      </c>
      <c r="Q4" s="54">
        <v>189</v>
      </c>
      <c r="R4" s="24">
        <v>3433</v>
      </c>
      <c r="S4" s="26">
        <v>59</v>
      </c>
      <c r="T4" s="24">
        <v>935</v>
      </c>
      <c r="U4" s="27">
        <v>68</v>
      </c>
    </row>
    <row r="5" spans="1:21" ht="18.75" customHeight="1">
      <c r="A5" s="511"/>
      <c r="B5" s="55">
        <v>26</v>
      </c>
      <c r="C5" s="23">
        <v>11491</v>
      </c>
      <c r="D5" s="24">
        <v>23</v>
      </c>
      <c r="E5" s="52" t="s">
        <v>34</v>
      </c>
      <c r="F5" s="24">
        <v>554</v>
      </c>
      <c r="G5" s="26">
        <v>2789</v>
      </c>
      <c r="H5" s="56" t="s">
        <v>34</v>
      </c>
      <c r="I5" s="26">
        <v>6</v>
      </c>
      <c r="J5" s="24">
        <v>807</v>
      </c>
      <c r="K5" s="53">
        <v>1587</v>
      </c>
      <c r="L5" s="24">
        <v>8</v>
      </c>
      <c r="M5" s="26">
        <v>56</v>
      </c>
      <c r="N5" s="24">
        <v>50</v>
      </c>
      <c r="O5" s="24">
        <v>424</v>
      </c>
      <c r="P5" s="26">
        <v>624</v>
      </c>
      <c r="Q5" s="54">
        <v>180</v>
      </c>
      <c r="R5" s="24">
        <v>3498</v>
      </c>
      <c r="S5" s="26">
        <v>74</v>
      </c>
      <c r="T5" s="24">
        <v>758</v>
      </c>
      <c r="U5" s="27">
        <v>53</v>
      </c>
    </row>
    <row r="6" spans="1:21" ht="18.75" customHeight="1">
      <c r="A6" s="511"/>
      <c r="B6" s="55">
        <v>27</v>
      </c>
      <c r="C6" s="23">
        <v>12678</v>
      </c>
      <c r="D6" s="24">
        <v>39</v>
      </c>
      <c r="E6" s="52" t="s">
        <v>34</v>
      </c>
      <c r="F6" s="24">
        <v>571</v>
      </c>
      <c r="G6" s="26">
        <v>2958</v>
      </c>
      <c r="H6" s="56" t="s">
        <v>34</v>
      </c>
      <c r="I6" s="52" t="s">
        <v>34</v>
      </c>
      <c r="J6" s="24">
        <v>905</v>
      </c>
      <c r="K6" s="53">
        <v>1708</v>
      </c>
      <c r="L6" s="24">
        <v>16</v>
      </c>
      <c r="M6" s="26">
        <v>98</v>
      </c>
      <c r="N6" s="24">
        <v>73</v>
      </c>
      <c r="O6" s="24">
        <v>524</v>
      </c>
      <c r="P6" s="26">
        <v>632</v>
      </c>
      <c r="Q6" s="54">
        <v>237</v>
      </c>
      <c r="R6" s="24">
        <v>4046</v>
      </c>
      <c r="S6" s="26">
        <v>44</v>
      </c>
      <c r="T6" s="24">
        <v>684</v>
      </c>
      <c r="U6" s="27">
        <v>143</v>
      </c>
    </row>
    <row r="7" spans="1:21" ht="18.75" customHeight="1">
      <c r="A7" s="508"/>
      <c r="B7" s="57">
        <v>28</v>
      </c>
      <c r="C7" s="58">
        <v>12968</v>
      </c>
      <c r="D7" s="59">
        <v>32</v>
      </c>
      <c r="E7" s="60" t="s">
        <v>34</v>
      </c>
      <c r="F7" s="59">
        <v>711</v>
      </c>
      <c r="G7" s="61">
        <v>3137</v>
      </c>
      <c r="H7" s="62" t="s">
        <v>34</v>
      </c>
      <c r="I7" s="60">
        <v>2</v>
      </c>
      <c r="J7" s="59">
        <v>886</v>
      </c>
      <c r="K7" s="63">
        <v>1783</v>
      </c>
      <c r="L7" s="59">
        <v>20</v>
      </c>
      <c r="M7" s="61">
        <v>82</v>
      </c>
      <c r="N7" s="59">
        <v>86</v>
      </c>
      <c r="O7" s="59">
        <v>506</v>
      </c>
      <c r="P7" s="61">
        <v>904</v>
      </c>
      <c r="Q7" s="64">
        <v>229</v>
      </c>
      <c r="R7" s="59">
        <v>3855</v>
      </c>
      <c r="S7" s="61">
        <v>35</v>
      </c>
      <c r="T7" s="59">
        <v>552</v>
      </c>
      <c r="U7" s="65">
        <v>148</v>
      </c>
    </row>
    <row r="8" spans="1:21" ht="18.75" customHeight="1">
      <c r="A8" s="512" t="s">
        <v>877</v>
      </c>
      <c r="B8" s="55" t="s">
        <v>878</v>
      </c>
      <c r="C8" s="67">
        <v>2783</v>
      </c>
      <c r="D8" s="54">
        <v>4</v>
      </c>
      <c r="E8" s="52" t="s">
        <v>34</v>
      </c>
      <c r="F8" s="54">
        <v>134</v>
      </c>
      <c r="G8" s="53">
        <v>741</v>
      </c>
      <c r="H8" s="54">
        <v>2</v>
      </c>
      <c r="I8" s="53">
        <v>4</v>
      </c>
      <c r="J8" s="54">
        <v>260</v>
      </c>
      <c r="K8" s="53">
        <v>353</v>
      </c>
      <c r="L8" s="54">
        <v>2</v>
      </c>
      <c r="M8" s="53">
        <v>29</v>
      </c>
      <c r="N8" s="54">
        <v>23</v>
      </c>
      <c r="O8" s="54">
        <v>59</v>
      </c>
      <c r="P8" s="53">
        <v>76</v>
      </c>
      <c r="Q8" s="54">
        <v>104</v>
      </c>
      <c r="R8" s="54">
        <v>754</v>
      </c>
      <c r="S8" s="53">
        <v>8</v>
      </c>
      <c r="T8" s="54">
        <v>167</v>
      </c>
      <c r="U8" s="68">
        <v>63</v>
      </c>
    </row>
    <row r="9" spans="1:21" ht="18.75" customHeight="1">
      <c r="A9" s="512"/>
      <c r="B9" s="55">
        <v>25</v>
      </c>
      <c r="C9" s="67">
        <v>2918</v>
      </c>
      <c r="D9" s="54">
        <v>30</v>
      </c>
      <c r="E9" s="53">
        <v>1</v>
      </c>
      <c r="F9" s="54">
        <v>137</v>
      </c>
      <c r="G9" s="53">
        <v>889</v>
      </c>
      <c r="H9" s="56" t="s">
        <v>34</v>
      </c>
      <c r="I9" s="52" t="s">
        <v>34</v>
      </c>
      <c r="J9" s="54">
        <v>235</v>
      </c>
      <c r="K9" s="53">
        <v>384</v>
      </c>
      <c r="L9" s="54">
        <v>1</v>
      </c>
      <c r="M9" s="53">
        <v>11</v>
      </c>
      <c r="N9" s="54">
        <v>30</v>
      </c>
      <c r="O9" s="54">
        <v>49</v>
      </c>
      <c r="P9" s="53">
        <v>97</v>
      </c>
      <c r="Q9" s="54">
        <v>115</v>
      </c>
      <c r="R9" s="54">
        <v>666</v>
      </c>
      <c r="S9" s="53">
        <v>21</v>
      </c>
      <c r="T9" s="54">
        <v>196</v>
      </c>
      <c r="U9" s="68">
        <v>56</v>
      </c>
    </row>
    <row r="10" spans="1:21" ht="18.75" customHeight="1">
      <c r="A10" s="512"/>
      <c r="B10" s="55">
        <v>26</v>
      </c>
      <c r="C10" s="67">
        <v>2832</v>
      </c>
      <c r="D10" s="54">
        <v>13</v>
      </c>
      <c r="E10" s="52" t="s">
        <v>34</v>
      </c>
      <c r="F10" s="54">
        <v>118</v>
      </c>
      <c r="G10" s="53">
        <v>938</v>
      </c>
      <c r="H10" s="56" t="s">
        <v>34</v>
      </c>
      <c r="I10" s="53">
        <v>2</v>
      </c>
      <c r="J10" s="54">
        <v>234</v>
      </c>
      <c r="K10" s="53">
        <v>357</v>
      </c>
      <c r="L10" s="54">
        <v>2</v>
      </c>
      <c r="M10" s="53">
        <v>14</v>
      </c>
      <c r="N10" s="54">
        <v>21</v>
      </c>
      <c r="O10" s="54">
        <v>59</v>
      </c>
      <c r="P10" s="53">
        <v>78</v>
      </c>
      <c r="Q10" s="54">
        <v>97</v>
      </c>
      <c r="R10" s="54">
        <v>715</v>
      </c>
      <c r="S10" s="53">
        <v>29</v>
      </c>
      <c r="T10" s="54">
        <v>129</v>
      </c>
      <c r="U10" s="68">
        <v>26</v>
      </c>
    </row>
    <row r="11" spans="1:21" ht="18.75" customHeight="1">
      <c r="A11" s="512"/>
      <c r="B11" s="55">
        <v>27</v>
      </c>
      <c r="C11" s="67">
        <v>2517</v>
      </c>
      <c r="D11" s="54">
        <v>18</v>
      </c>
      <c r="E11" s="52" t="s">
        <v>34</v>
      </c>
      <c r="F11" s="54">
        <v>95</v>
      </c>
      <c r="G11" s="53">
        <v>781</v>
      </c>
      <c r="H11" s="56" t="s">
        <v>34</v>
      </c>
      <c r="I11" s="52" t="s">
        <v>34</v>
      </c>
      <c r="J11" s="54">
        <v>246</v>
      </c>
      <c r="K11" s="53">
        <v>344</v>
      </c>
      <c r="L11" s="54">
        <v>1</v>
      </c>
      <c r="M11" s="53">
        <v>20</v>
      </c>
      <c r="N11" s="54">
        <v>19</v>
      </c>
      <c r="O11" s="54">
        <v>51</v>
      </c>
      <c r="P11" s="53">
        <v>44</v>
      </c>
      <c r="Q11" s="54">
        <v>96</v>
      </c>
      <c r="R11" s="54">
        <v>637</v>
      </c>
      <c r="S11" s="53">
        <v>15</v>
      </c>
      <c r="T11" s="54">
        <v>114</v>
      </c>
      <c r="U11" s="68">
        <v>36</v>
      </c>
    </row>
    <row r="12" spans="1:21" ht="18.75" customHeight="1" thickBot="1">
      <c r="A12" s="513"/>
      <c r="B12" s="70">
        <v>28</v>
      </c>
      <c r="C12" s="71">
        <v>2380</v>
      </c>
      <c r="D12" s="72">
        <v>11</v>
      </c>
      <c r="E12" s="73" t="s">
        <v>34</v>
      </c>
      <c r="F12" s="72">
        <v>92</v>
      </c>
      <c r="G12" s="74">
        <v>750</v>
      </c>
      <c r="H12" s="75" t="s">
        <v>34</v>
      </c>
      <c r="I12" s="73">
        <v>2</v>
      </c>
      <c r="J12" s="72">
        <v>190</v>
      </c>
      <c r="K12" s="74">
        <v>336</v>
      </c>
      <c r="L12" s="75" t="s">
        <v>34</v>
      </c>
      <c r="M12" s="74">
        <v>11</v>
      </c>
      <c r="N12" s="72">
        <v>29</v>
      </c>
      <c r="O12" s="72">
        <v>48</v>
      </c>
      <c r="P12" s="74">
        <v>83</v>
      </c>
      <c r="Q12" s="72">
        <v>86</v>
      </c>
      <c r="R12" s="72">
        <v>573</v>
      </c>
      <c r="S12" s="74">
        <v>14</v>
      </c>
      <c r="T12" s="72">
        <v>88</v>
      </c>
      <c r="U12" s="76">
        <v>67</v>
      </c>
    </row>
    <row r="13" spans="1:7" ht="13.5">
      <c r="A13" s="40" t="s">
        <v>879</v>
      </c>
      <c r="C13" s="41"/>
      <c r="D13" s="41"/>
      <c r="E13" s="41"/>
      <c r="F13" s="41"/>
      <c r="G13" s="41"/>
    </row>
    <row r="14" spans="1:8" ht="13.5">
      <c r="A14" s="40" t="s">
        <v>880</v>
      </c>
      <c r="C14" s="41"/>
      <c r="D14" s="41"/>
      <c r="E14" s="41"/>
      <c r="F14" s="41"/>
      <c r="G14" s="41"/>
      <c r="H14" s="40"/>
    </row>
    <row r="15" spans="1:3" ht="13.5">
      <c r="A15" s="40"/>
      <c r="C15" s="77"/>
    </row>
    <row r="16" ht="13.5">
      <c r="N16" s="77"/>
    </row>
    <row r="17" ht="64.5" customHeight="1">
      <c r="C17" s="77"/>
    </row>
    <row r="18" ht="13.5">
      <c r="C18" s="77"/>
    </row>
  </sheetData>
  <sheetProtection/>
  <mergeCells count="3">
    <mergeCell ref="A2:B2"/>
    <mergeCell ref="A3:A7"/>
    <mergeCell ref="A8:A1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1" r:id="rId1"/>
</worksheet>
</file>

<file path=xl/worksheets/sheet30.xml><?xml version="1.0" encoding="utf-8"?>
<worksheet xmlns="http://schemas.openxmlformats.org/spreadsheetml/2006/main" xmlns:r="http://schemas.openxmlformats.org/officeDocument/2006/relationships">
  <sheetPr>
    <tabColor rgb="FF00B0F0"/>
  </sheetPr>
  <dimension ref="A1:H10"/>
  <sheetViews>
    <sheetView zoomScalePageLayoutView="0" workbookViewId="0" topLeftCell="A1">
      <selection activeCell="A12" sqref="A12"/>
    </sheetView>
  </sheetViews>
  <sheetFormatPr defaultColWidth="9.00390625" defaultRowHeight="13.5"/>
  <cols>
    <col min="1" max="4" width="10.125" style="143" customWidth="1"/>
    <col min="5" max="8" width="9.125" style="143" customWidth="1"/>
    <col min="9" max="9" width="9.00390625" style="143" customWidth="1"/>
    <col min="10" max="10" width="18.625" style="143" bestFit="1" customWidth="1"/>
    <col min="11" max="16384" width="9.00390625" style="143" customWidth="1"/>
  </cols>
  <sheetData>
    <row r="1" spans="1:8" ht="18" customHeight="1" thickBot="1">
      <c r="A1" s="108" t="s">
        <v>354</v>
      </c>
      <c r="H1" s="43" t="s">
        <v>0</v>
      </c>
    </row>
    <row r="2" spans="1:8" ht="19.5" customHeight="1">
      <c r="A2" s="629" t="s">
        <v>355</v>
      </c>
      <c r="B2" s="518" t="s">
        <v>356</v>
      </c>
      <c r="C2" s="519"/>
      <c r="D2" s="524" t="s">
        <v>357</v>
      </c>
      <c r="E2" s="576" t="s">
        <v>358</v>
      </c>
      <c r="F2" s="503"/>
      <c r="G2" s="503"/>
      <c r="H2" s="503"/>
    </row>
    <row r="3" spans="1:8" ht="19.5" customHeight="1" thickBot="1">
      <c r="A3" s="656"/>
      <c r="B3" s="14" t="s">
        <v>359</v>
      </c>
      <c r="C3" s="10" t="s">
        <v>360</v>
      </c>
      <c r="D3" s="526"/>
      <c r="E3" s="13" t="s">
        <v>361</v>
      </c>
      <c r="F3" s="13" t="s">
        <v>362</v>
      </c>
      <c r="G3" s="13" t="s">
        <v>363</v>
      </c>
      <c r="H3" s="13" t="s">
        <v>53</v>
      </c>
    </row>
    <row r="4" spans="1:8" ht="25.5" customHeight="1">
      <c r="A4" s="16" t="s">
        <v>872</v>
      </c>
      <c r="B4" s="67">
        <v>92060</v>
      </c>
      <c r="C4" s="657"/>
      <c r="D4" s="68">
        <v>15778</v>
      </c>
      <c r="E4" s="68">
        <v>2878</v>
      </c>
      <c r="F4" s="68">
        <v>7821</v>
      </c>
      <c r="G4" s="68">
        <v>3221</v>
      </c>
      <c r="H4" s="68">
        <v>1858</v>
      </c>
    </row>
    <row r="5" spans="1:8" ht="25.5" customHeight="1">
      <c r="A5" s="16">
        <v>25</v>
      </c>
      <c r="B5" s="67">
        <v>96722</v>
      </c>
      <c r="C5" s="657"/>
      <c r="D5" s="68">
        <v>16831</v>
      </c>
      <c r="E5" s="68">
        <v>3357</v>
      </c>
      <c r="F5" s="68">
        <v>7855</v>
      </c>
      <c r="G5" s="68">
        <v>3370</v>
      </c>
      <c r="H5" s="68">
        <v>2249</v>
      </c>
    </row>
    <row r="6" spans="1:8" ht="25.5" customHeight="1">
      <c r="A6" s="16">
        <v>26</v>
      </c>
      <c r="B6" s="67">
        <v>77122</v>
      </c>
      <c r="C6" s="657"/>
      <c r="D6" s="68">
        <v>18439</v>
      </c>
      <c r="E6" s="68">
        <v>3698</v>
      </c>
      <c r="F6" s="68">
        <v>7415</v>
      </c>
      <c r="G6" s="68">
        <v>4772</v>
      </c>
      <c r="H6" s="68">
        <v>2554</v>
      </c>
    </row>
    <row r="7" spans="1:8" ht="25.5" customHeight="1">
      <c r="A7" s="16">
        <v>27</v>
      </c>
      <c r="B7" s="67">
        <v>69221</v>
      </c>
      <c r="C7" s="54">
        <v>1799</v>
      </c>
      <c r="D7" s="94">
        <v>18631</v>
      </c>
      <c r="E7" s="94">
        <v>3458</v>
      </c>
      <c r="F7" s="94">
        <v>7647</v>
      </c>
      <c r="G7" s="94">
        <v>4778</v>
      </c>
      <c r="H7" s="94">
        <v>2748</v>
      </c>
    </row>
    <row r="8" spans="1:8" ht="25.5" customHeight="1" thickBot="1">
      <c r="A8" s="11">
        <v>28</v>
      </c>
      <c r="B8" s="71">
        <v>59644</v>
      </c>
      <c r="C8" s="72">
        <v>9706</v>
      </c>
      <c r="D8" s="98">
        <v>16401</v>
      </c>
      <c r="E8" s="98">
        <v>3164</v>
      </c>
      <c r="F8" s="98">
        <v>6203</v>
      </c>
      <c r="G8" s="98">
        <v>4114</v>
      </c>
      <c r="H8" s="98">
        <v>2920</v>
      </c>
    </row>
    <row r="9" ht="18" customHeight="1">
      <c r="A9" s="108" t="s">
        <v>364</v>
      </c>
    </row>
    <row r="10" ht="12">
      <c r="A10" s="143" t="s">
        <v>365</v>
      </c>
    </row>
    <row r="23" ht="13.5" customHeight="1"/>
  </sheetData>
  <sheetProtection/>
  <mergeCells count="5">
    <mergeCell ref="A2:A3"/>
    <mergeCell ref="B2:C2"/>
    <mergeCell ref="D2:D3"/>
    <mergeCell ref="E2:H2"/>
    <mergeCell ref="C4:C6"/>
  </mergeCells>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tabColor rgb="FF00B0F0"/>
  </sheetPr>
  <dimension ref="A1:G10"/>
  <sheetViews>
    <sheetView zoomScalePageLayoutView="0" workbookViewId="0" topLeftCell="A1">
      <selection activeCell="A12" sqref="A12"/>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7" ht="18" customHeight="1" thickBot="1">
      <c r="A1" s="113" t="s">
        <v>366</v>
      </c>
      <c r="G1" s="43" t="s">
        <v>367</v>
      </c>
    </row>
    <row r="2" spans="1:7" ht="21" customHeight="1">
      <c r="A2" s="658" t="s">
        <v>368</v>
      </c>
      <c r="B2" s="579" t="s">
        <v>7</v>
      </c>
      <c r="C2" s="506" t="s">
        <v>369</v>
      </c>
      <c r="D2" s="85" t="s">
        <v>370</v>
      </c>
      <c r="E2" s="85" t="s">
        <v>371</v>
      </c>
      <c r="F2" s="506" t="s">
        <v>372</v>
      </c>
      <c r="G2" s="576" t="s">
        <v>373</v>
      </c>
    </row>
    <row r="3" spans="1:7" ht="21" customHeight="1" thickBot="1">
      <c r="A3" s="659"/>
      <c r="B3" s="660"/>
      <c r="C3" s="577"/>
      <c r="D3" s="87" t="s">
        <v>374</v>
      </c>
      <c r="E3" s="87" t="s">
        <v>375</v>
      </c>
      <c r="F3" s="577"/>
      <c r="G3" s="535"/>
    </row>
    <row r="4" spans="1:7" ht="25.5" customHeight="1">
      <c r="A4" s="249" t="s">
        <v>66</v>
      </c>
      <c r="B4" s="250" t="s">
        <v>949</v>
      </c>
      <c r="C4" s="251" t="s">
        <v>950</v>
      </c>
      <c r="D4" s="251" t="s">
        <v>951</v>
      </c>
      <c r="E4" s="251" t="s">
        <v>952</v>
      </c>
      <c r="F4" s="458" t="s">
        <v>953</v>
      </c>
      <c r="G4" s="252" t="s">
        <v>954</v>
      </c>
    </row>
    <row r="5" spans="1:7" ht="25.5" customHeight="1">
      <c r="A5" s="81">
        <v>25</v>
      </c>
      <c r="B5" s="145" t="s">
        <v>955</v>
      </c>
      <c r="C5" s="122" t="s">
        <v>956</v>
      </c>
      <c r="D5" s="122" t="s">
        <v>957</v>
      </c>
      <c r="E5" s="122" t="s">
        <v>958</v>
      </c>
      <c r="F5" s="253" t="s">
        <v>959</v>
      </c>
      <c r="G5" s="147" t="s">
        <v>960</v>
      </c>
    </row>
    <row r="6" spans="1:7" ht="25.5" customHeight="1">
      <c r="A6" s="81">
        <v>26</v>
      </c>
      <c r="B6" s="149" t="s">
        <v>961</v>
      </c>
      <c r="C6" s="122" t="s">
        <v>962</v>
      </c>
      <c r="D6" s="122" t="s">
        <v>963</v>
      </c>
      <c r="E6" s="122" t="s">
        <v>964</v>
      </c>
      <c r="F6" s="253" t="s">
        <v>965</v>
      </c>
      <c r="G6" s="147" t="s">
        <v>966</v>
      </c>
    </row>
    <row r="7" spans="1:7" ht="25.5" customHeight="1">
      <c r="A7" s="81">
        <v>27</v>
      </c>
      <c r="B7" s="149" t="s">
        <v>967</v>
      </c>
      <c r="C7" s="122" t="s">
        <v>968</v>
      </c>
      <c r="D7" s="122" t="s">
        <v>376</v>
      </c>
      <c r="E7" s="122" t="s">
        <v>377</v>
      </c>
      <c r="F7" s="253" t="s">
        <v>969</v>
      </c>
      <c r="G7" s="147" t="s">
        <v>970</v>
      </c>
    </row>
    <row r="8" spans="1:7" ht="25.5" customHeight="1" thickBot="1">
      <c r="A8" s="82">
        <v>28</v>
      </c>
      <c r="B8" s="151" t="s">
        <v>971</v>
      </c>
      <c r="C8" s="128" t="s">
        <v>968</v>
      </c>
      <c r="D8" s="128" t="s">
        <v>972</v>
      </c>
      <c r="E8" s="128" t="s">
        <v>973</v>
      </c>
      <c r="F8" s="254" t="s">
        <v>974</v>
      </c>
      <c r="G8" s="153" t="s">
        <v>975</v>
      </c>
    </row>
    <row r="9" ht="20.25" customHeight="1">
      <c r="A9" s="40" t="s">
        <v>378</v>
      </c>
    </row>
    <row r="10" ht="12">
      <c r="A10" s="40" t="s">
        <v>379</v>
      </c>
    </row>
  </sheetData>
  <sheetProtection/>
  <mergeCells count="5">
    <mergeCell ref="A2:A3"/>
    <mergeCell ref="B2:B3"/>
    <mergeCell ref="C2:C3"/>
    <mergeCell ref="F2:F3"/>
    <mergeCell ref="G2:G3"/>
  </mergeCells>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00B0F0"/>
  </sheetPr>
  <dimension ref="A1:H10"/>
  <sheetViews>
    <sheetView zoomScalePageLayoutView="0" workbookViewId="0" topLeftCell="A1">
      <selection activeCell="A12" sqref="A12"/>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3" t="s">
        <v>976</v>
      </c>
      <c r="H1" s="43" t="s">
        <v>0</v>
      </c>
    </row>
    <row r="2" spans="1:8" ht="21" customHeight="1">
      <c r="A2" s="658" t="s">
        <v>380</v>
      </c>
      <c r="B2" s="579" t="s">
        <v>7</v>
      </c>
      <c r="C2" s="506" t="s">
        <v>369</v>
      </c>
      <c r="D2" s="85" t="s">
        <v>381</v>
      </c>
      <c r="E2" s="85" t="s">
        <v>371</v>
      </c>
      <c r="F2" s="506" t="s">
        <v>372</v>
      </c>
      <c r="G2" s="506" t="s">
        <v>373</v>
      </c>
      <c r="H2" s="576" t="s">
        <v>53</v>
      </c>
    </row>
    <row r="3" spans="1:8" ht="21" customHeight="1" thickBot="1">
      <c r="A3" s="659"/>
      <c r="B3" s="660"/>
      <c r="C3" s="577"/>
      <c r="D3" s="87" t="s">
        <v>375</v>
      </c>
      <c r="E3" s="87" t="s">
        <v>375</v>
      </c>
      <c r="F3" s="577"/>
      <c r="G3" s="577"/>
      <c r="H3" s="535"/>
    </row>
    <row r="4" spans="1:8" ht="25.5" customHeight="1">
      <c r="A4" s="249" t="s">
        <v>872</v>
      </c>
      <c r="B4" s="250" t="s">
        <v>977</v>
      </c>
      <c r="C4" s="251" t="s">
        <v>978</v>
      </c>
      <c r="D4" s="251" t="s">
        <v>979</v>
      </c>
      <c r="E4" s="251" t="s">
        <v>980</v>
      </c>
      <c r="F4" s="251" t="s">
        <v>981</v>
      </c>
      <c r="G4" s="459" t="s">
        <v>982</v>
      </c>
      <c r="H4" s="460" t="s">
        <v>982</v>
      </c>
    </row>
    <row r="5" spans="1:8" ht="25.5" customHeight="1">
      <c r="A5" s="81">
        <v>25</v>
      </c>
      <c r="B5" s="145" t="s">
        <v>983</v>
      </c>
      <c r="C5" s="122" t="s">
        <v>984</v>
      </c>
      <c r="D5" s="122" t="s">
        <v>985</v>
      </c>
      <c r="E5" s="122" t="s">
        <v>980</v>
      </c>
      <c r="F5" s="122" t="s">
        <v>986</v>
      </c>
      <c r="G5" s="461" t="s">
        <v>982</v>
      </c>
      <c r="H5" s="462" t="s">
        <v>982</v>
      </c>
    </row>
    <row r="6" spans="1:8" ht="25.5" customHeight="1">
      <c r="A6" s="81">
        <v>26</v>
      </c>
      <c r="B6" s="145" t="s">
        <v>987</v>
      </c>
      <c r="C6" s="122" t="s">
        <v>988</v>
      </c>
      <c r="D6" s="147" t="s">
        <v>989</v>
      </c>
      <c r="E6" s="122" t="s">
        <v>980</v>
      </c>
      <c r="F6" s="145" t="s">
        <v>990</v>
      </c>
      <c r="G6" s="463" t="s">
        <v>982</v>
      </c>
      <c r="H6" s="464" t="s">
        <v>982</v>
      </c>
    </row>
    <row r="7" spans="1:8" ht="25.5" customHeight="1">
      <c r="A7" s="81">
        <v>27</v>
      </c>
      <c r="B7" s="145" t="s">
        <v>991</v>
      </c>
      <c r="C7" s="122" t="s">
        <v>383</v>
      </c>
      <c r="D7" s="147" t="s">
        <v>992</v>
      </c>
      <c r="E7" s="122" t="s">
        <v>980</v>
      </c>
      <c r="F7" s="145" t="s">
        <v>384</v>
      </c>
      <c r="G7" s="463" t="s">
        <v>982</v>
      </c>
      <c r="H7" s="464" t="s">
        <v>982</v>
      </c>
    </row>
    <row r="8" spans="1:8" ht="25.5" customHeight="1" thickBot="1">
      <c r="A8" s="82">
        <v>28</v>
      </c>
      <c r="B8" s="154" t="s">
        <v>993</v>
      </c>
      <c r="C8" s="128" t="s">
        <v>978</v>
      </c>
      <c r="D8" s="153" t="s">
        <v>994</v>
      </c>
      <c r="E8" s="465" t="s">
        <v>982</v>
      </c>
      <c r="F8" s="154" t="s">
        <v>995</v>
      </c>
      <c r="G8" s="466" t="s">
        <v>982</v>
      </c>
      <c r="H8" s="467" t="s">
        <v>982</v>
      </c>
    </row>
    <row r="9" ht="20.25" customHeight="1">
      <c r="A9" s="40" t="s">
        <v>378</v>
      </c>
    </row>
    <row r="10" ht="12">
      <c r="A10" s="40" t="s">
        <v>385</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rgb="FF00B0F0"/>
  </sheetPr>
  <dimension ref="A1:H10"/>
  <sheetViews>
    <sheetView zoomScalePageLayoutView="0" workbookViewId="0" topLeftCell="A1">
      <selection activeCell="A12" sqref="A12"/>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3" t="s">
        <v>386</v>
      </c>
      <c r="H1" s="43" t="s">
        <v>0</v>
      </c>
    </row>
    <row r="2" spans="1:8" ht="21" customHeight="1">
      <c r="A2" s="661" t="s">
        <v>380</v>
      </c>
      <c r="B2" s="579" t="s">
        <v>7</v>
      </c>
      <c r="C2" s="506" t="s">
        <v>369</v>
      </c>
      <c r="D2" s="85" t="s">
        <v>381</v>
      </c>
      <c r="E2" s="85" t="s">
        <v>371</v>
      </c>
      <c r="F2" s="506" t="s">
        <v>372</v>
      </c>
      <c r="G2" s="506" t="s">
        <v>373</v>
      </c>
      <c r="H2" s="576" t="s">
        <v>53</v>
      </c>
    </row>
    <row r="3" spans="1:8" ht="21" customHeight="1" thickBot="1">
      <c r="A3" s="662"/>
      <c r="B3" s="660"/>
      <c r="C3" s="577"/>
      <c r="D3" s="87" t="s">
        <v>375</v>
      </c>
      <c r="E3" s="87" t="s">
        <v>375</v>
      </c>
      <c r="F3" s="577"/>
      <c r="G3" s="577"/>
      <c r="H3" s="535"/>
    </row>
    <row r="4" spans="1:8" ht="25.5" customHeight="1">
      <c r="A4" s="249" t="s">
        <v>872</v>
      </c>
      <c r="B4" s="250" t="s">
        <v>387</v>
      </c>
      <c r="C4" s="251" t="s">
        <v>382</v>
      </c>
      <c r="D4" s="251" t="s">
        <v>388</v>
      </c>
      <c r="E4" s="251" t="s">
        <v>382</v>
      </c>
      <c r="F4" s="251" t="s">
        <v>389</v>
      </c>
      <c r="G4" s="251" t="s">
        <v>382</v>
      </c>
      <c r="H4" s="252" t="s">
        <v>382</v>
      </c>
    </row>
    <row r="5" spans="1:8" ht="25.5" customHeight="1">
      <c r="A5" s="81">
        <v>25</v>
      </c>
      <c r="B5" s="145" t="s">
        <v>390</v>
      </c>
      <c r="C5" s="122" t="s">
        <v>382</v>
      </c>
      <c r="D5" s="122" t="s">
        <v>391</v>
      </c>
      <c r="E5" s="122" t="s">
        <v>382</v>
      </c>
      <c r="F5" s="122" t="s">
        <v>392</v>
      </c>
      <c r="G5" s="122" t="s">
        <v>382</v>
      </c>
      <c r="H5" s="147" t="s">
        <v>382</v>
      </c>
    </row>
    <row r="6" spans="1:8" ht="25.5" customHeight="1">
      <c r="A6" s="81">
        <v>26</v>
      </c>
      <c r="B6" s="149" t="s">
        <v>393</v>
      </c>
      <c r="C6" s="255" t="s">
        <v>382</v>
      </c>
      <c r="D6" s="122" t="s">
        <v>394</v>
      </c>
      <c r="E6" s="255" t="s">
        <v>382</v>
      </c>
      <c r="F6" s="122" t="s">
        <v>395</v>
      </c>
      <c r="G6" s="255" t="s">
        <v>382</v>
      </c>
      <c r="H6" s="256" t="s">
        <v>382</v>
      </c>
    </row>
    <row r="7" spans="1:8" ht="25.5" customHeight="1">
      <c r="A7" s="81">
        <v>27</v>
      </c>
      <c r="B7" s="149" t="s">
        <v>396</v>
      </c>
      <c r="C7" s="255" t="s">
        <v>382</v>
      </c>
      <c r="D7" s="122" t="s">
        <v>391</v>
      </c>
      <c r="E7" s="255" t="s">
        <v>382</v>
      </c>
      <c r="F7" s="122" t="s">
        <v>397</v>
      </c>
      <c r="G7" s="255" t="s">
        <v>382</v>
      </c>
      <c r="H7" s="256" t="s">
        <v>382</v>
      </c>
    </row>
    <row r="8" spans="1:8" ht="25.5" customHeight="1" thickBot="1">
      <c r="A8" s="82">
        <v>28</v>
      </c>
      <c r="B8" s="151" t="s">
        <v>996</v>
      </c>
      <c r="C8" s="257" t="s">
        <v>382</v>
      </c>
      <c r="D8" s="128" t="s">
        <v>997</v>
      </c>
      <c r="E8" s="257" t="s">
        <v>382</v>
      </c>
      <c r="F8" s="128" t="s">
        <v>998</v>
      </c>
      <c r="G8" s="257" t="s">
        <v>382</v>
      </c>
      <c r="H8" s="258" t="s">
        <v>382</v>
      </c>
    </row>
    <row r="9" ht="20.25" customHeight="1">
      <c r="A9" s="40" t="s">
        <v>378</v>
      </c>
    </row>
    <row r="10" ht="12">
      <c r="A10" s="40" t="s">
        <v>385</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rgb="FF00B0F0"/>
  </sheetPr>
  <dimension ref="A1:D8"/>
  <sheetViews>
    <sheetView zoomScalePageLayoutView="0" workbookViewId="0" topLeftCell="A1">
      <selection activeCell="A11" sqref="A11"/>
    </sheetView>
  </sheetViews>
  <sheetFormatPr defaultColWidth="9.00390625" defaultRowHeight="13.5"/>
  <cols>
    <col min="1" max="1" width="25.00390625" style="50" customWidth="1"/>
    <col min="2" max="4" width="19.875" style="50" customWidth="1"/>
    <col min="5" max="5" width="7.375" style="50" customWidth="1"/>
    <col min="6" max="6" width="7.75390625" style="50" customWidth="1"/>
    <col min="7" max="7" width="8.125" style="50" customWidth="1"/>
    <col min="8" max="12" width="8.50390625" style="50" bestFit="1" customWidth="1"/>
    <col min="13" max="13" width="9.375" style="50" customWidth="1"/>
    <col min="14" max="26" width="5.375" style="50" customWidth="1"/>
    <col min="27" max="27" width="9.00390625" style="50" customWidth="1"/>
    <col min="28" max="28" width="18.625" style="50" bestFit="1" customWidth="1"/>
    <col min="29" max="16384" width="9.00390625" style="50" customWidth="1"/>
  </cols>
  <sheetData>
    <row r="1" spans="1:4" ht="18" customHeight="1" thickBot="1">
      <c r="A1" s="108" t="s">
        <v>398</v>
      </c>
      <c r="D1" s="43" t="s">
        <v>234</v>
      </c>
    </row>
    <row r="2" spans="1:4" ht="36" customHeight="1" thickBot="1">
      <c r="A2" s="44" t="s">
        <v>399</v>
      </c>
      <c r="B2" s="259" t="s">
        <v>315</v>
      </c>
      <c r="C2" s="49" t="s">
        <v>247</v>
      </c>
      <c r="D2" s="49" t="s">
        <v>317</v>
      </c>
    </row>
    <row r="3" spans="1:4" ht="19.5" customHeight="1">
      <c r="A3" s="16" t="s">
        <v>872</v>
      </c>
      <c r="B3" s="216">
        <v>801</v>
      </c>
      <c r="C3" s="211">
        <v>17137</v>
      </c>
      <c r="D3" s="52">
        <v>119302</v>
      </c>
    </row>
    <row r="4" spans="1:4" ht="19.5" customHeight="1">
      <c r="A4" s="16">
        <v>25</v>
      </c>
      <c r="B4" s="216">
        <v>804</v>
      </c>
      <c r="C4" s="211">
        <v>17515</v>
      </c>
      <c r="D4" s="52">
        <v>126186</v>
      </c>
    </row>
    <row r="5" spans="1:4" ht="19.5" customHeight="1">
      <c r="A5" s="16">
        <v>26</v>
      </c>
      <c r="B5" s="216">
        <v>820</v>
      </c>
      <c r="C5" s="211">
        <v>17515</v>
      </c>
      <c r="D5" s="52">
        <v>120199</v>
      </c>
    </row>
    <row r="6" spans="1:4" ht="19.5" customHeight="1">
      <c r="A6" s="16">
        <v>27</v>
      </c>
      <c r="B6" s="216">
        <v>782</v>
      </c>
      <c r="C6" s="211">
        <v>18125</v>
      </c>
      <c r="D6" s="52">
        <v>122905</v>
      </c>
    </row>
    <row r="7" spans="1:4" ht="19.5" customHeight="1" thickBot="1">
      <c r="A7" s="11">
        <v>28</v>
      </c>
      <c r="B7" s="260">
        <v>801</v>
      </c>
      <c r="C7" s="213">
        <v>17954</v>
      </c>
      <c r="D7" s="73">
        <v>131485</v>
      </c>
    </row>
    <row r="8" ht="18" customHeight="1">
      <c r="A8" s="108" t="s">
        <v>58</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tabColor rgb="FF00B0F0"/>
  </sheetPr>
  <dimension ref="A1:H34"/>
  <sheetViews>
    <sheetView zoomScalePageLayoutView="0" workbookViewId="0" topLeftCell="A1">
      <selection activeCell="D1" sqref="D1"/>
    </sheetView>
  </sheetViews>
  <sheetFormatPr defaultColWidth="9.00390625" defaultRowHeight="13.5"/>
  <cols>
    <col min="1" max="1" width="5.375" style="50" customWidth="1"/>
    <col min="2" max="2" width="20.00390625" style="50" customWidth="1"/>
    <col min="3"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08" t="s">
        <v>400</v>
      </c>
      <c r="H1" s="43" t="s">
        <v>0</v>
      </c>
    </row>
    <row r="2" spans="1:8" ht="20.25" customHeight="1">
      <c r="A2" s="647" t="s">
        <v>401</v>
      </c>
      <c r="B2" s="663"/>
      <c r="C2" s="519" t="s">
        <v>298</v>
      </c>
      <c r="D2" s="85" t="s">
        <v>402</v>
      </c>
      <c r="E2" s="85" t="s">
        <v>403</v>
      </c>
      <c r="F2" s="85" t="s">
        <v>404</v>
      </c>
      <c r="G2" s="85" t="s">
        <v>405</v>
      </c>
      <c r="H2" s="522" t="s">
        <v>53</v>
      </c>
    </row>
    <row r="3" spans="1:8" ht="20.25" customHeight="1" thickBot="1">
      <c r="A3" s="664"/>
      <c r="B3" s="665"/>
      <c r="C3" s="513"/>
      <c r="D3" s="80" t="s">
        <v>406</v>
      </c>
      <c r="E3" s="80" t="s">
        <v>407</v>
      </c>
      <c r="F3" s="80" t="s">
        <v>406</v>
      </c>
      <c r="G3" s="80" t="s">
        <v>408</v>
      </c>
      <c r="H3" s="532"/>
    </row>
    <row r="4" spans="1:8" ht="16.5" customHeight="1">
      <c r="A4" s="660" t="s">
        <v>999</v>
      </c>
      <c r="B4" s="135" t="s">
        <v>409</v>
      </c>
      <c r="C4" s="261">
        <v>4190</v>
      </c>
      <c r="D4" s="262">
        <v>1460</v>
      </c>
      <c r="E4" s="262">
        <v>61</v>
      </c>
      <c r="F4" s="262">
        <v>8</v>
      </c>
      <c r="G4" s="262">
        <v>28</v>
      </c>
      <c r="H4" s="263">
        <v>2633</v>
      </c>
    </row>
    <row r="5" spans="1:8" ht="16.5" customHeight="1">
      <c r="A5" s="512"/>
      <c r="B5" s="51" t="s">
        <v>410</v>
      </c>
      <c r="C5" s="145">
        <v>349</v>
      </c>
      <c r="D5" s="122">
        <v>248</v>
      </c>
      <c r="E5" s="122" t="s">
        <v>95</v>
      </c>
      <c r="F5" s="122" t="s">
        <v>95</v>
      </c>
      <c r="G5" s="122">
        <v>1</v>
      </c>
      <c r="H5" s="147">
        <v>100</v>
      </c>
    </row>
    <row r="6" spans="1:8" ht="16.5" customHeight="1">
      <c r="A6" s="512"/>
      <c r="B6" s="51" t="s">
        <v>411</v>
      </c>
      <c r="C6" s="145">
        <v>232</v>
      </c>
      <c r="D6" s="122">
        <v>75</v>
      </c>
      <c r="E6" s="122" t="s">
        <v>95</v>
      </c>
      <c r="F6" s="122" t="s">
        <v>95</v>
      </c>
      <c r="G6" s="122" t="s">
        <v>95</v>
      </c>
      <c r="H6" s="147">
        <v>157</v>
      </c>
    </row>
    <row r="7" spans="1:8" ht="16.5" customHeight="1">
      <c r="A7" s="512"/>
      <c r="B7" s="51" t="s">
        <v>412</v>
      </c>
      <c r="C7" s="145">
        <v>65</v>
      </c>
      <c r="D7" s="122">
        <v>21</v>
      </c>
      <c r="E7" s="122" t="s">
        <v>95</v>
      </c>
      <c r="F7" s="122" t="s">
        <v>95</v>
      </c>
      <c r="G7" s="122" t="s">
        <v>95</v>
      </c>
      <c r="H7" s="147">
        <v>44</v>
      </c>
    </row>
    <row r="8" spans="1:8" ht="16.5" customHeight="1">
      <c r="A8" s="512"/>
      <c r="B8" s="51" t="s">
        <v>413</v>
      </c>
      <c r="C8" s="145">
        <v>2161</v>
      </c>
      <c r="D8" s="122">
        <v>684</v>
      </c>
      <c r="E8" s="122">
        <v>15</v>
      </c>
      <c r="F8" s="122">
        <v>6</v>
      </c>
      <c r="G8" s="122">
        <v>27</v>
      </c>
      <c r="H8" s="147">
        <v>1429</v>
      </c>
    </row>
    <row r="9" spans="1:8" ht="16.5" customHeight="1">
      <c r="A9" s="521"/>
      <c r="B9" s="209" t="s">
        <v>414</v>
      </c>
      <c r="C9" s="264">
        <v>1383</v>
      </c>
      <c r="D9" s="265">
        <v>432</v>
      </c>
      <c r="E9" s="265">
        <v>46</v>
      </c>
      <c r="F9" s="265">
        <v>2</v>
      </c>
      <c r="G9" s="265" t="s">
        <v>95</v>
      </c>
      <c r="H9" s="266">
        <v>903</v>
      </c>
    </row>
    <row r="10" spans="1:8" ht="16.5" customHeight="1">
      <c r="A10" s="660">
        <v>25</v>
      </c>
      <c r="B10" s="135" t="s">
        <v>409</v>
      </c>
      <c r="C10" s="261">
        <v>3813</v>
      </c>
      <c r="D10" s="262">
        <v>1428</v>
      </c>
      <c r="E10" s="262">
        <v>68</v>
      </c>
      <c r="F10" s="262">
        <v>8</v>
      </c>
      <c r="G10" s="262">
        <v>29</v>
      </c>
      <c r="H10" s="263">
        <v>2280</v>
      </c>
    </row>
    <row r="11" spans="1:8" ht="16.5" customHeight="1">
      <c r="A11" s="512"/>
      <c r="B11" s="51" t="s">
        <v>410</v>
      </c>
      <c r="C11" s="145">
        <v>143</v>
      </c>
      <c r="D11" s="122">
        <v>54</v>
      </c>
      <c r="E11" s="122" t="s">
        <v>95</v>
      </c>
      <c r="F11" s="122">
        <v>1</v>
      </c>
      <c r="G11" s="122">
        <v>2</v>
      </c>
      <c r="H11" s="147">
        <v>86</v>
      </c>
    </row>
    <row r="12" spans="1:8" ht="16.5" customHeight="1">
      <c r="A12" s="512"/>
      <c r="B12" s="51" t="s">
        <v>411</v>
      </c>
      <c r="C12" s="145">
        <v>235</v>
      </c>
      <c r="D12" s="122">
        <v>90</v>
      </c>
      <c r="E12" s="122" t="s">
        <v>95</v>
      </c>
      <c r="F12" s="122">
        <v>1</v>
      </c>
      <c r="G12" s="122" t="s">
        <v>95</v>
      </c>
      <c r="H12" s="147">
        <v>144</v>
      </c>
    </row>
    <row r="13" spans="1:8" ht="16.5" customHeight="1">
      <c r="A13" s="512"/>
      <c r="B13" s="51" t="s">
        <v>412</v>
      </c>
      <c r="C13" s="145">
        <v>54</v>
      </c>
      <c r="D13" s="122">
        <v>21</v>
      </c>
      <c r="E13" s="122" t="s">
        <v>95</v>
      </c>
      <c r="F13" s="122" t="s">
        <v>95</v>
      </c>
      <c r="G13" s="122" t="s">
        <v>95</v>
      </c>
      <c r="H13" s="147">
        <v>33</v>
      </c>
    </row>
    <row r="14" spans="1:8" ht="16.5" customHeight="1">
      <c r="A14" s="512"/>
      <c r="B14" s="51" t="s">
        <v>413</v>
      </c>
      <c r="C14" s="145">
        <v>2057</v>
      </c>
      <c r="D14" s="122">
        <v>771</v>
      </c>
      <c r="E14" s="122">
        <v>24</v>
      </c>
      <c r="F14" s="122">
        <v>4</v>
      </c>
      <c r="G14" s="122">
        <v>27</v>
      </c>
      <c r="H14" s="147">
        <v>1231</v>
      </c>
    </row>
    <row r="15" spans="1:8" ht="16.5" customHeight="1">
      <c r="A15" s="521"/>
      <c r="B15" s="209" t="s">
        <v>414</v>
      </c>
      <c r="C15" s="264">
        <v>1324</v>
      </c>
      <c r="D15" s="265">
        <v>492</v>
      </c>
      <c r="E15" s="265">
        <v>44</v>
      </c>
      <c r="F15" s="265">
        <v>2</v>
      </c>
      <c r="G15" s="265" t="s">
        <v>95</v>
      </c>
      <c r="H15" s="266">
        <v>786</v>
      </c>
    </row>
    <row r="16" spans="1:8" ht="16.5" customHeight="1">
      <c r="A16" s="512">
        <v>26</v>
      </c>
      <c r="B16" s="51" t="s">
        <v>409</v>
      </c>
      <c r="C16" s="145">
        <v>3819</v>
      </c>
      <c r="D16" s="122">
        <v>1428</v>
      </c>
      <c r="E16" s="122">
        <v>77</v>
      </c>
      <c r="F16" s="122">
        <v>9</v>
      </c>
      <c r="G16" s="122">
        <v>27</v>
      </c>
      <c r="H16" s="147">
        <v>2278</v>
      </c>
    </row>
    <row r="17" spans="1:8" ht="16.5" customHeight="1">
      <c r="A17" s="512"/>
      <c r="B17" s="51" t="s">
        <v>410</v>
      </c>
      <c r="C17" s="145">
        <v>158</v>
      </c>
      <c r="D17" s="122">
        <v>60</v>
      </c>
      <c r="E17" s="122" t="s">
        <v>95</v>
      </c>
      <c r="F17" s="122" t="s">
        <v>95</v>
      </c>
      <c r="G17" s="122">
        <v>2</v>
      </c>
      <c r="H17" s="147">
        <v>96</v>
      </c>
    </row>
    <row r="18" spans="1:8" ht="16.5" customHeight="1">
      <c r="A18" s="512"/>
      <c r="B18" s="51" t="s">
        <v>411</v>
      </c>
      <c r="C18" s="145">
        <v>219</v>
      </c>
      <c r="D18" s="122">
        <v>84</v>
      </c>
      <c r="E18" s="122" t="s">
        <v>95</v>
      </c>
      <c r="F18" s="122">
        <v>1</v>
      </c>
      <c r="G18" s="122" t="s">
        <v>95</v>
      </c>
      <c r="H18" s="147">
        <v>134</v>
      </c>
    </row>
    <row r="19" spans="1:8" ht="16.5" customHeight="1">
      <c r="A19" s="512"/>
      <c r="B19" s="51" t="s">
        <v>412</v>
      </c>
      <c r="C19" s="145">
        <v>79</v>
      </c>
      <c r="D19" s="122">
        <v>30</v>
      </c>
      <c r="E19" s="122" t="s">
        <v>95</v>
      </c>
      <c r="F19" s="122">
        <v>1</v>
      </c>
      <c r="G19" s="122" t="s">
        <v>95</v>
      </c>
      <c r="H19" s="147">
        <v>48</v>
      </c>
    </row>
    <row r="20" spans="1:8" ht="16.5" customHeight="1">
      <c r="A20" s="512"/>
      <c r="B20" s="51" t="s">
        <v>413</v>
      </c>
      <c r="C20" s="145">
        <v>1702</v>
      </c>
      <c r="D20" s="122">
        <v>636</v>
      </c>
      <c r="E20" s="122">
        <v>23</v>
      </c>
      <c r="F20" s="122">
        <v>4</v>
      </c>
      <c r="G20" s="122">
        <v>25</v>
      </c>
      <c r="H20" s="147">
        <v>1014</v>
      </c>
    </row>
    <row r="21" spans="1:8" ht="16.5" customHeight="1">
      <c r="A21" s="512"/>
      <c r="B21" s="51" t="s">
        <v>414</v>
      </c>
      <c r="C21" s="145">
        <v>1661</v>
      </c>
      <c r="D21" s="122">
        <v>618</v>
      </c>
      <c r="E21" s="122">
        <v>54</v>
      </c>
      <c r="F21" s="122">
        <v>3</v>
      </c>
      <c r="G21" s="122" t="s">
        <v>95</v>
      </c>
      <c r="H21" s="147">
        <v>986</v>
      </c>
    </row>
    <row r="22" spans="1:8" ht="16.5" customHeight="1">
      <c r="A22" s="660">
        <v>27</v>
      </c>
      <c r="B22" s="135" t="s">
        <v>409</v>
      </c>
      <c r="C22" s="261">
        <v>3452</v>
      </c>
      <c r="D22" s="262">
        <v>1023</v>
      </c>
      <c r="E22" s="262">
        <v>73</v>
      </c>
      <c r="F22" s="262">
        <v>12</v>
      </c>
      <c r="G22" s="262">
        <v>29</v>
      </c>
      <c r="H22" s="263">
        <v>2315</v>
      </c>
    </row>
    <row r="23" spans="1:8" ht="16.5" customHeight="1">
      <c r="A23" s="512"/>
      <c r="B23" s="51" t="s">
        <v>410</v>
      </c>
      <c r="C23" s="145">
        <v>217</v>
      </c>
      <c r="D23" s="122">
        <v>66</v>
      </c>
      <c r="E23" s="122" t="s">
        <v>95</v>
      </c>
      <c r="F23" s="122" t="s">
        <v>95</v>
      </c>
      <c r="G23" s="122">
        <v>2</v>
      </c>
      <c r="H23" s="147">
        <v>149</v>
      </c>
    </row>
    <row r="24" spans="1:8" ht="16.5" customHeight="1">
      <c r="A24" s="512"/>
      <c r="B24" s="51" t="s">
        <v>411</v>
      </c>
      <c r="C24" s="145">
        <v>187</v>
      </c>
      <c r="D24" s="122">
        <v>57</v>
      </c>
      <c r="E24" s="122" t="s">
        <v>95</v>
      </c>
      <c r="F24" s="122">
        <v>1</v>
      </c>
      <c r="G24" s="122" t="s">
        <v>95</v>
      </c>
      <c r="H24" s="147">
        <v>129</v>
      </c>
    </row>
    <row r="25" spans="1:8" ht="16.5" customHeight="1">
      <c r="A25" s="512"/>
      <c r="B25" s="51" t="s">
        <v>412</v>
      </c>
      <c r="C25" s="145">
        <v>88</v>
      </c>
      <c r="D25" s="122">
        <v>27</v>
      </c>
      <c r="E25" s="122" t="s">
        <v>95</v>
      </c>
      <c r="F25" s="122" t="s">
        <v>95</v>
      </c>
      <c r="G25" s="122" t="s">
        <v>95</v>
      </c>
      <c r="H25" s="147">
        <v>61</v>
      </c>
    </row>
    <row r="26" spans="1:8" ht="16.5" customHeight="1">
      <c r="A26" s="512"/>
      <c r="B26" s="51" t="s">
        <v>413</v>
      </c>
      <c r="C26" s="145">
        <v>1634</v>
      </c>
      <c r="D26" s="122">
        <v>486</v>
      </c>
      <c r="E26" s="122">
        <v>13</v>
      </c>
      <c r="F26" s="122">
        <v>8</v>
      </c>
      <c r="G26" s="122">
        <v>27</v>
      </c>
      <c r="H26" s="147">
        <v>1100</v>
      </c>
    </row>
    <row r="27" spans="1:8" ht="16.5" customHeight="1">
      <c r="A27" s="512"/>
      <c r="B27" s="51" t="s">
        <v>414</v>
      </c>
      <c r="C27" s="145">
        <v>1326</v>
      </c>
      <c r="D27" s="122">
        <v>387</v>
      </c>
      <c r="E27" s="122">
        <v>60</v>
      </c>
      <c r="F27" s="122">
        <v>3</v>
      </c>
      <c r="G27" s="122" t="s">
        <v>95</v>
      </c>
      <c r="H27" s="147">
        <v>876</v>
      </c>
    </row>
    <row r="28" spans="1:8" ht="16.5" customHeight="1">
      <c r="A28" s="660">
        <v>28</v>
      </c>
      <c r="B28" s="135" t="s">
        <v>409</v>
      </c>
      <c r="C28" s="261">
        <v>3219</v>
      </c>
      <c r="D28" s="262">
        <v>1047</v>
      </c>
      <c r="E28" s="262">
        <v>75</v>
      </c>
      <c r="F28" s="262">
        <v>5</v>
      </c>
      <c r="G28" s="262">
        <v>28</v>
      </c>
      <c r="H28" s="263">
        <v>2064</v>
      </c>
    </row>
    <row r="29" spans="1:8" ht="16.5" customHeight="1">
      <c r="A29" s="512"/>
      <c r="B29" s="51" t="s">
        <v>410</v>
      </c>
      <c r="C29" s="145">
        <v>192</v>
      </c>
      <c r="D29" s="122">
        <v>66</v>
      </c>
      <c r="E29" s="122" t="s">
        <v>95</v>
      </c>
      <c r="F29" s="122">
        <v>1</v>
      </c>
      <c r="G29" s="122">
        <v>1</v>
      </c>
      <c r="H29" s="147">
        <v>124</v>
      </c>
    </row>
    <row r="30" spans="1:8" ht="16.5" customHeight="1">
      <c r="A30" s="512"/>
      <c r="B30" s="51" t="s">
        <v>411</v>
      </c>
      <c r="C30" s="145">
        <v>252</v>
      </c>
      <c r="D30" s="122">
        <v>87</v>
      </c>
      <c r="E30" s="122" t="s">
        <v>95</v>
      </c>
      <c r="F30" s="122" t="s">
        <v>95</v>
      </c>
      <c r="G30" s="122" t="s">
        <v>95</v>
      </c>
      <c r="H30" s="147">
        <v>165</v>
      </c>
    </row>
    <row r="31" spans="1:8" ht="16.5" customHeight="1">
      <c r="A31" s="512"/>
      <c r="B31" s="51" t="s">
        <v>412</v>
      </c>
      <c r="C31" s="145">
        <v>59</v>
      </c>
      <c r="D31" s="122">
        <v>18</v>
      </c>
      <c r="E31" s="122" t="s">
        <v>95</v>
      </c>
      <c r="F31" s="122" t="s">
        <v>95</v>
      </c>
      <c r="G31" s="122" t="s">
        <v>95</v>
      </c>
      <c r="H31" s="147">
        <v>41</v>
      </c>
    </row>
    <row r="32" spans="1:8" ht="16.5" customHeight="1">
      <c r="A32" s="512"/>
      <c r="B32" s="51" t="s">
        <v>413</v>
      </c>
      <c r="C32" s="145">
        <v>1508</v>
      </c>
      <c r="D32" s="122">
        <v>492</v>
      </c>
      <c r="E32" s="122">
        <v>17</v>
      </c>
      <c r="F32" s="122">
        <v>2</v>
      </c>
      <c r="G32" s="122">
        <v>27</v>
      </c>
      <c r="H32" s="147">
        <v>970</v>
      </c>
    </row>
    <row r="33" spans="1:8" ht="16.5" customHeight="1" thickBot="1">
      <c r="A33" s="513"/>
      <c r="B33" s="137" t="s">
        <v>414</v>
      </c>
      <c r="C33" s="154">
        <v>1208</v>
      </c>
      <c r="D33" s="128">
        <v>384</v>
      </c>
      <c r="E33" s="128">
        <v>58</v>
      </c>
      <c r="F33" s="128">
        <v>2</v>
      </c>
      <c r="G33" s="128" t="s">
        <v>95</v>
      </c>
      <c r="H33" s="153">
        <v>764</v>
      </c>
    </row>
    <row r="34" ht="16.5" customHeight="1">
      <c r="A34" s="108" t="s">
        <v>378</v>
      </c>
    </row>
  </sheetData>
  <sheetProtection/>
  <mergeCells count="8">
    <mergeCell ref="A22:A27"/>
    <mergeCell ref="A28:A33"/>
    <mergeCell ref="A2:B3"/>
    <mergeCell ref="C2:C3"/>
    <mergeCell ref="H2:H3"/>
    <mergeCell ref="A4:A9"/>
    <mergeCell ref="A10:A15"/>
    <mergeCell ref="A16:A2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tabColor rgb="FF00B0F0"/>
  </sheetPr>
  <dimension ref="A1:R12"/>
  <sheetViews>
    <sheetView zoomScalePageLayoutView="0" workbookViewId="0" topLeftCell="A1">
      <selection activeCell="A13" sqref="A13"/>
    </sheetView>
  </sheetViews>
  <sheetFormatPr defaultColWidth="9.00390625" defaultRowHeight="13.5"/>
  <cols>
    <col min="1" max="1" width="9.00390625" style="282" customWidth="1"/>
    <col min="2" max="2" width="13.125" style="282" customWidth="1"/>
    <col min="3" max="16" width="6.25390625" style="282" customWidth="1"/>
    <col min="17" max="16384" width="9.00390625" style="282" customWidth="1"/>
  </cols>
  <sheetData>
    <row r="1" s="267" customFormat="1" ht="19.5" customHeight="1" thickBot="1">
      <c r="A1" s="108" t="s">
        <v>415</v>
      </c>
    </row>
    <row r="2" spans="1:16" s="270" customFormat="1" ht="117" customHeight="1" thickBot="1">
      <c r="A2" s="666" t="s">
        <v>416</v>
      </c>
      <c r="B2" s="667"/>
      <c r="C2" s="268" t="s">
        <v>417</v>
      </c>
      <c r="D2" s="268" t="s">
        <v>418</v>
      </c>
      <c r="E2" s="268" t="s">
        <v>419</v>
      </c>
      <c r="F2" s="268" t="s">
        <v>420</v>
      </c>
      <c r="G2" s="268" t="s">
        <v>421</v>
      </c>
      <c r="H2" s="268" t="s">
        <v>422</v>
      </c>
      <c r="I2" s="268" t="s">
        <v>423</v>
      </c>
      <c r="J2" s="268" t="s">
        <v>424</v>
      </c>
      <c r="K2" s="268" t="s">
        <v>425</v>
      </c>
      <c r="L2" s="268" t="s">
        <v>426</v>
      </c>
      <c r="M2" s="268" t="s">
        <v>427</v>
      </c>
      <c r="N2" s="268" t="s">
        <v>428</v>
      </c>
      <c r="O2" s="268" t="s">
        <v>53</v>
      </c>
      <c r="P2" s="269" t="s">
        <v>429</v>
      </c>
    </row>
    <row r="3" spans="1:16" s="267" customFormat="1" ht="16.5" customHeight="1">
      <c r="A3" s="519" t="s">
        <v>1000</v>
      </c>
      <c r="B3" s="271" t="s">
        <v>430</v>
      </c>
      <c r="C3" s="272">
        <v>692</v>
      </c>
      <c r="D3" s="272">
        <v>86</v>
      </c>
      <c r="E3" s="272">
        <v>84</v>
      </c>
      <c r="F3" s="272">
        <v>54</v>
      </c>
      <c r="G3" s="272">
        <v>61</v>
      </c>
      <c r="H3" s="272">
        <v>139</v>
      </c>
      <c r="I3" s="272">
        <v>27</v>
      </c>
      <c r="J3" s="272">
        <v>49</v>
      </c>
      <c r="K3" s="272">
        <v>24</v>
      </c>
      <c r="L3" s="273">
        <v>3</v>
      </c>
      <c r="M3" s="273">
        <v>10</v>
      </c>
      <c r="N3" s="273">
        <v>416</v>
      </c>
      <c r="O3" s="272">
        <v>63</v>
      </c>
      <c r="P3" s="274">
        <v>1708</v>
      </c>
    </row>
    <row r="4" spans="1:16" s="267" customFormat="1" ht="16.5" customHeight="1">
      <c r="A4" s="512"/>
      <c r="B4" s="275" t="s">
        <v>431</v>
      </c>
      <c r="C4" s="276">
        <v>1451</v>
      </c>
      <c r="D4" s="276">
        <v>237</v>
      </c>
      <c r="E4" s="276">
        <v>172</v>
      </c>
      <c r="F4" s="276">
        <v>202</v>
      </c>
      <c r="G4" s="276">
        <v>149</v>
      </c>
      <c r="H4" s="276">
        <v>358</v>
      </c>
      <c r="I4" s="276">
        <v>80</v>
      </c>
      <c r="J4" s="276">
        <v>32</v>
      </c>
      <c r="K4" s="276">
        <v>186</v>
      </c>
      <c r="L4" s="276">
        <v>19</v>
      </c>
      <c r="M4" s="276">
        <v>19</v>
      </c>
      <c r="N4" s="276">
        <v>1051</v>
      </c>
      <c r="O4" s="276">
        <v>67</v>
      </c>
      <c r="P4" s="277">
        <v>4023</v>
      </c>
    </row>
    <row r="5" spans="1:16" s="267" customFormat="1" ht="16.5" customHeight="1">
      <c r="A5" s="512"/>
      <c r="B5" s="275" t="s">
        <v>432</v>
      </c>
      <c r="C5" s="276">
        <v>496</v>
      </c>
      <c r="D5" s="276">
        <v>78</v>
      </c>
      <c r="E5" s="276">
        <v>94</v>
      </c>
      <c r="F5" s="276">
        <v>43</v>
      </c>
      <c r="G5" s="276">
        <v>43</v>
      </c>
      <c r="H5" s="276">
        <v>91</v>
      </c>
      <c r="I5" s="276">
        <v>8</v>
      </c>
      <c r="J5" s="276">
        <v>43</v>
      </c>
      <c r="K5" s="18" t="s">
        <v>95</v>
      </c>
      <c r="L5" s="276">
        <v>2</v>
      </c>
      <c r="M5" s="18" t="s">
        <v>95</v>
      </c>
      <c r="N5" s="276">
        <v>394</v>
      </c>
      <c r="O5" s="276">
        <v>5</v>
      </c>
      <c r="P5" s="277">
        <v>1297</v>
      </c>
    </row>
    <row r="6" spans="1:16" s="267" customFormat="1" ht="16.5" customHeight="1">
      <c r="A6" s="512"/>
      <c r="B6" s="275" t="s">
        <v>433</v>
      </c>
      <c r="C6" s="276">
        <v>1209</v>
      </c>
      <c r="D6" s="276">
        <v>534</v>
      </c>
      <c r="E6" s="276">
        <v>548</v>
      </c>
      <c r="F6" s="276">
        <v>404</v>
      </c>
      <c r="G6" s="276">
        <v>5</v>
      </c>
      <c r="H6" s="276">
        <v>412</v>
      </c>
      <c r="I6" s="276">
        <v>135</v>
      </c>
      <c r="J6" s="276">
        <v>43</v>
      </c>
      <c r="K6" s="276">
        <v>281</v>
      </c>
      <c r="L6" s="276">
        <v>53</v>
      </c>
      <c r="M6" s="276">
        <v>14</v>
      </c>
      <c r="N6" s="276">
        <v>538</v>
      </c>
      <c r="O6" s="276">
        <v>212</v>
      </c>
      <c r="P6" s="277">
        <v>4388</v>
      </c>
    </row>
    <row r="7" spans="1:16" s="267" customFormat="1" ht="16.5" customHeight="1">
      <c r="A7" s="512"/>
      <c r="B7" s="275" t="s">
        <v>434</v>
      </c>
      <c r="C7" s="276">
        <v>12</v>
      </c>
      <c r="D7" s="276">
        <v>2</v>
      </c>
      <c r="E7" s="276">
        <v>1</v>
      </c>
      <c r="F7" s="276">
        <v>2</v>
      </c>
      <c r="G7" s="276">
        <v>1</v>
      </c>
      <c r="H7" s="276">
        <v>2</v>
      </c>
      <c r="I7" s="18" t="s">
        <v>95</v>
      </c>
      <c r="J7" s="18" t="s">
        <v>95</v>
      </c>
      <c r="K7" s="276">
        <v>3</v>
      </c>
      <c r="L7" s="18" t="s">
        <v>95</v>
      </c>
      <c r="M7" s="18" t="s">
        <v>95</v>
      </c>
      <c r="N7" s="18">
        <v>27</v>
      </c>
      <c r="O7" s="276">
        <v>15</v>
      </c>
      <c r="P7" s="277">
        <v>65</v>
      </c>
    </row>
    <row r="8" spans="1:16" s="267" customFormat="1" ht="16.5" customHeight="1">
      <c r="A8" s="512"/>
      <c r="B8" s="275" t="s">
        <v>435</v>
      </c>
      <c r="C8" s="276">
        <v>17</v>
      </c>
      <c r="D8" s="276">
        <v>8</v>
      </c>
      <c r="E8" s="18">
        <v>3</v>
      </c>
      <c r="F8" s="18" t="s">
        <v>95</v>
      </c>
      <c r="G8" s="18" t="s">
        <v>95</v>
      </c>
      <c r="H8" s="276">
        <v>3</v>
      </c>
      <c r="I8" s="18" t="s">
        <v>95</v>
      </c>
      <c r="J8" s="276">
        <v>3</v>
      </c>
      <c r="K8" s="276">
        <v>3</v>
      </c>
      <c r="L8" s="18" t="s">
        <v>95</v>
      </c>
      <c r="M8" s="18" t="s">
        <v>95</v>
      </c>
      <c r="N8" s="18" t="s">
        <v>95</v>
      </c>
      <c r="O8" s="18" t="s">
        <v>95</v>
      </c>
      <c r="P8" s="277">
        <v>37</v>
      </c>
    </row>
    <row r="9" spans="1:16" s="267" customFormat="1" ht="16.5" customHeight="1">
      <c r="A9" s="512"/>
      <c r="B9" s="275" t="s">
        <v>436</v>
      </c>
      <c r="C9" s="276">
        <v>69</v>
      </c>
      <c r="D9" s="276">
        <v>39</v>
      </c>
      <c r="E9" s="276">
        <v>30</v>
      </c>
      <c r="F9" s="276">
        <v>7</v>
      </c>
      <c r="G9" s="18">
        <v>7</v>
      </c>
      <c r="H9" s="276">
        <v>12</v>
      </c>
      <c r="I9" s="18">
        <v>4</v>
      </c>
      <c r="J9" s="18" t="s">
        <v>95</v>
      </c>
      <c r="K9" s="18" t="s">
        <v>95</v>
      </c>
      <c r="L9" s="18" t="s">
        <v>95</v>
      </c>
      <c r="M9" s="18">
        <v>2</v>
      </c>
      <c r="N9" s="18">
        <v>44</v>
      </c>
      <c r="O9" s="18" t="s">
        <v>95</v>
      </c>
      <c r="P9" s="277">
        <v>214</v>
      </c>
    </row>
    <row r="10" spans="1:16" s="267" customFormat="1" ht="16.5" customHeight="1">
      <c r="A10" s="512"/>
      <c r="B10" s="275" t="s">
        <v>437</v>
      </c>
      <c r="C10" s="276">
        <v>143</v>
      </c>
      <c r="D10" s="276">
        <v>76</v>
      </c>
      <c r="E10" s="276">
        <v>34</v>
      </c>
      <c r="F10" s="276">
        <v>19</v>
      </c>
      <c r="G10" s="276">
        <v>7</v>
      </c>
      <c r="H10" s="276">
        <v>32</v>
      </c>
      <c r="I10" s="276">
        <v>27</v>
      </c>
      <c r="J10" s="276">
        <v>3</v>
      </c>
      <c r="K10" s="276">
        <v>45</v>
      </c>
      <c r="L10" s="18">
        <v>1</v>
      </c>
      <c r="M10" s="276">
        <v>1</v>
      </c>
      <c r="N10" s="276">
        <v>8</v>
      </c>
      <c r="O10" s="276">
        <v>476</v>
      </c>
      <c r="P10" s="277">
        <v>872</v>
      </c>
    </row>
    <row r="11" spans="1:18" s="267" customFormat="1" ht="16.5" customHeight="1" thickBot="1">
      <c r="A11" s="513"/>
      <c r="B11" s="278" t="s">
        <v>429</v>
      </c>
      <c r="C11" s="279">
        <v>4089</v>
      </c>
      <c r="D11" s="279">
        <v>1060</v>
      </c>
      <c r="E11" s="279">
        <v>966</v>
      </c>
      <c r="F11" s="279">
        <v>731</v>
      </c>
      <c r="G11" s="279">
        <v>273</v>
      </c>
      <c r="H11" s="279">
        <v>1049</v>
      </c>
      <c r="I11" s="279">
        <v>281</v>
      </c>
      <c r="J11" s="279">
        <v>173</v>
      </c>
      <c r="K11" s="279">
        <v>542</v>
      </c>
      <c r="L11" s="279">
        <v>78</v>
      </c>
      <c r="M11" s="279">
        <v>46</v>
      </c>
      <c r="N11" s="279">
        <v>2478</v>
      </c>
      <c r="O11" s="279">
        <v>838</v>
      </c>
      <c r="P11" s="280">
        <v>12604</v>
      </c>
      <c r="R11" s="281"/>
    </row>
    <row r="12" s="267" customFormat="1" ht="18.75" customHeight="1">
      <c r="A12" s="267" t="s">
        <v>438</v>
      </c>
    </row>
  </sheetData>
  <sheetProtection/>
  <mergeCells count="2">
    <mergeCell ref="A2:B2"/>
    <mergeCell ref="A3:A1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1:U10"/>
  <sheetViews>
    <sheetView zoomScalePageLayoutView="0" workbookViewId="0" topLeftCell="A1">
      <selection activeCell="A13" sqref="A13"/>
    </sheetView>
  </sheetViews>
  <sheetFormatPr defaultColWidth="9.00390625" defaultRowHeight="13.5"/>
  <cols>
    <col min="1" max="1" width="12.00390625" style="192" customWidth="1"/>
    <col min="2" max="10" width="8.125" style="192" customWidth="1"/>
    <col min="11" max="20" width="8.625" style="192" customWidth="1"/>
    <col min="21" max="30" width="5.375" style="192" customWidth="1"/>
    <col min="31" max="31" width="9.00390625" style="192" customWidth="1"/>
    <col min="32" max="32" width="18.625" style="192" bestFit="1" customWidth="1"/>
    <col min="33" max="16384" width="9.00390625" style="192" customWidth="1"/>
  </cols>
  <sheetData>
    <row r="1" spans="1:20" ht="18" customHeight="1" thickBot="1">
      <c r="A1" s="108" t="s">
        <v>439</v>
      </c>
      <c r="H1" s="218"/>
      <c r="T1" s="283" t="s">
        <v>226</v>
      </c>
    </row>
    <row r="2" spans="1:21" ht="21.75" customHeight="1">
      <c r="A2" s="514" t="s">
        <v>440</v>
      </c>
      <c r="B2" s="503" t="s">
        <v>441</v>
      </c>
      <c r="C2" s="503"/>
      <c r="D2" s="503"/>
      <c r="E2" s="503"/>
      <c r="F2" s="503"/>
      <c r="G2" s="503"/>
      <c r="H2" s="503"/>
      <c r="I2" s="503"/>
      <c r="J2" s="503"/>
      <c r="K2" s="506" t="s">
        <v>442</v>
      </c>
      <c r="L2" s="506"/>
      <c r="M2" s="506"/>
      <c r="N2" s="506"/>
      <c r="O2" s="506"/>
      <c r="P2" s="506"/>
      <c r="Q2" s="506"/>
      <c r="R2" s="506"/>
      <c r="S2" s="506"/>
      <c r="T2" s="576"/>
      <c r="U2" s="180"/>
    </row>
    <row r="3" spans="1:21" ht="21" customHeight="1">
      <c r="A3" s="517"/>
      <c r="B3" s="660" t="s">
        <v>298</v>
      </c>
      <c r="C3" s="577" t="s">
        <v>443</v>
      </c>
      <c r="D3" s="577" t="s">
        <v>444</v>
      </c>
      <c r="E3" s="577" t="s">
        <v>445</v>
      </c>
      <c r="F3" s="577" t="s">
        <v>446</v>
      </c>
      <c r="G3" s="577" t="s">
        <v>447</v>
      </c>
      <c r="H3" s="577" t="s">
        <v>448</v>
      </c>
      <c r="I3" s="577" t="s">
        <v>449</v>
      </c>
      <c r="J3" s="535" t="s">
        <v>53</v>
      </c>
      <c r="K3" s="577" t="s">
        <v>450</v>
      </c>
      <c r="L3" s="668" t="s">
        <v>451</v>
      </c>
      <c r="M3" s="668"/>
      <c r="N3" s="668"/>
      <c r="O3" s="668"/>
      <c r="P3" s="668" t="s">
        <v>452</v>
      </c>
      <c r="Q3" s="668" t="s">
        <v>1001</v>
      </c>
      <c r="R3" s="668" t="s">
        <v>453</v>
      </c>
      <c r="S3" s="668" t="s">
        <v>454</v>
      </c>
      <c r="T3" s="529" t="s">
        <v>455</v>
      </c>
      <c r="U3" s="180"/>
    </row>
    <row r="4" spans="1:21" ht="43.5" customHeight="1" thickBot="1">
      <c r="A4" s="517"/>
      <c r="B4" s="512"/>
      <c r="C4" s="525"/>
      <c r="D4" s="525"/>
      <c r="E4" s="525"/>
      <c r="F4" s="525"/>
      <c r="G4" s="525"/>
      <c r="H4" s="525"/>
      <c r="I4" s="525"/>
      <c r="J4" s="622"/>
      <c r="K4" s="525"/>
      <c r="L4" s="196" t="s">
        <v>456</v>
      </c>
      <c r="M4" s="196" t="s">
        <v>457</v>
      </c>
      <c r="N4" s="196" t="s">
        <v>458</v>
      </c>
      <c r="O4" s="196" t="s">
        <v>53</v>
      </c>
      <c r="P4" s="577"/>
      <c r="Q4" s="577"/>
      <c r="R4" s="577"/>
      <c r="S4" s="577"/>
      <c r="T4" s="535"/>
      <c r="U4" s="180"/>
    </row>
    <row r="5" spans="1:21" ht="19.5" customHeight="1">
      <c r="A5" s="249" t="s">
        <v>872</v>
      </c>
      <c r="B5" s="250">
        <v>843</v>
      </c>
      <c r="C5" s="251">
        <v>438</v>
      </c>
      <c r="D5" s="251">
        <v>48</v>
      </c>
      <c r="E5" s="251">
        <v>27</v>
      </c>
      <c r="F5" s="251">
        <v>4</v>
      </c>
      <c r="G5" s="251">
        <v>144</v>
      </c>
      <c r="H5" s="251" t="s">
        <v>95</v>
      </c>
      <c r="I5" s="251" t="s">
        <v>95</v>
      </c>
      <c r="J5" s="252">
        <v>182</v>
      </c>
      <c r="K5" s="251" t="s">
        <v>95</v>
      </c>
      <c r="L5" s="251" t="s">
        <v>95</v>
      </c>
      <c r="M5" s="251" t="s">
        <v>95</v>
      </c>
      <c r="N5" s="251" t="s">
        <v>95</v>
      </c>
      <c r="O5" s="251" t="s">
        <v>95</v>
      </c>
      <c r="P5" s="251" t="s">
        <v>95</v>
      </c>
      <c r="Q5" s="251" t="s">
        <v>95</v>
      </c>
      <c r="R5" s="251" t="s">
        <v>95</v>
      </c>
      <c r="S5" s="251">
        <v>5</v>
      </c>
      <c r="T5" s="252">
        <v>838</v>
      </c>
      <c r="U5" s="180"/>
    </row>
    <row r="6" spans="1:21" ht="19.5" customHeight="1">
      <c r="A6" s="81">
        <v>25</v>
      </c>
      <c r="B6" s="145">
        <v>842</v>
      </c>
      <c r="C6" s="122">
        <v>424</v>
      </c>
      <c r="D6" s="122">
        <v>98</v>
      </c>
      <c r="E6" s="122">
        <v>14</v>
      </c>
      <c r="F6" s="122">
        <v>2</v>
      </c>
      <c r="G6" s="122">
        <v>145</v>
      </c>
      <c r="H6" s="122" t="s">
        <v>95</v>
      </c>
      <c r="I6" s="122">
        <v>1</v>
      </c>
      <c r="J6" s="147">
        <v>158</v>
      </c>
      <c r="K6" s="122" t="s">
        <v>95</v>
      </c>
      <c r="L6" s="122" t="s">
        <v>95</v>
      </c>
      <c r="M6" s="122" t="s">
        <v>95</v>
      </c>
      <c r="N6" s="122" t="s">
        <v>95</v>
      </c>
      <c r="O6" s="122" t="s">
        <v>95</v>
      </c>
      <c r="P6" s="122" t="s">
        <v>95</v>
      </c>
      <c r="Q6" s="122" t="s">
        <v>95</v>
      </c>
      <c r="R6" s="122" t="s">
        <v>95</v>
      </c>
      <c r="S6" s="122" t="s">
        <v>95</v>
      </c>
      <c r="T6" s="147">
        <v>842</v>
      </c>
      <c r="U6" s="180"/>
    </row>
    <row r="7" spans="1:21" ht="19.5" customHeight="1">
      <c r="A7" s="81">
        <v>26</v>
      </c>
      <c r="B7" s="145">
        <v>972</v>
      </c>
      <c r="C7" s="122">
        <v>393</v>
      </c>
      <c r="D7" s="122">
        <v>121</v>
      </c>
      <c r="E7" s="122">
        <v>19</v>
      </c>
      <c r="F7" s="122">
        <v>1</v>
      </c>
      <c r="G7" s="122">
        <v>371</v>
      </c>
      <c r="H7" s="122" t="s">
        <v>95</v>
      </c>
      <c r="I7" s="122">
        <v>3</v>
      </c>
      <c r="J7" s="147">
        <v>64</v>
      </c>
      <c r="K7" s="122" t="s">
        <v>95</v>
      </c>
      <c r="L7" s="122" t="s">
        <v>95</v>
      </c>
      <c r="M7" s="122" t="s">
        <v>95</v>
      </c>
      <c r="N7" s="122" t="s">
        <v>95</v>
      </c>
      <c r="O7" s="122" t="s">
        <v>95</v>
      </c>
      <c r="P7" s="122" t="s">
        <v>95</v>
      </c>
      <c r="Q7" s="122" t="s">
        <v>95</v>
      </c>
      <c r="R7" s="122" t="s">
        <v>95</v>
      </c>
      <c r="S7" s="122">
        <v>8</v>
      </c>
      <c r="T7" s="147">
        <v>964</v>
      </c>
      <c r="U7" s="197"/>
    </row>
    <row r="8" spans="1:21" ht="19.5" customHeight="1">
      <c r="A8" s="81">
        <v>27</v>
      </c>
      <c r="B8" s="145">
        <v>705</v>
      </c>
      <c r="C8" s="122">
        <v>341</v>
      </c>
      <c r="D8" s="122">
        <v>75</v>
      </c>
      <c r="E8" s="122">
        <v>5</v>
      </c>
      <c r="F8" s="122">
        <v>9</v>
      </c>
      <c r="G8" s="122">
        <v>190</v>
      </c>
      <c r="H8" s="122" t="s">
        <v>95</v>
      </c>
      <c r="I8" s="122" t="s">
        <v>95</v>
      </c>
      <c r="J8" s="147">
        <v>85</v>
      </c>
      <c r="K8" s="122" t="s">
        <v>95</v>
      </c>
      <c r="L8" s="122" t="s">
        <v>95</v>
      </c>
      <c r="M8" s="122" t="s">
        <v>95</v>
      </c>
      <c r="N8" s="122" t="s">
        <v>95</v>
      </c>
      <c r="O8" s="122" t="s">
        <v>95</v>
      </c>
      <c r="P8" s="122" t="s">
        <v>95</v>
      </c>
      <c r="Q8" s="122">
        <v>1</v>
      </c>
      <c r="R8" s="122" t="s">
        <v>95</v>
      </c>
      <c r="S8" s="122">
        <v>6</v>
      </c>
      <c r="T8" s="147">
        <v>698</v>
      </c>
      <c r="U8" s="197"/>
    </row>
    <row r="9" spans="1:21" ht="19.5" customHeight="1" thickBot="1">
      <c r="A9" s="82">
        <v>28</v>
      </c>
      <c r="B9" s="154">
        <v>799</v>
      </c>
      <c r="C9" s="128">
        <v>445</v>
      </c>
      <c r="D9" s="128">
        <v>97</v>
      </c>
      <c r="E9" s="128">
        <v>5</v>
      </c>
      <c r="F9" s="128" t="s">
        <v>34</v>
      </c>
      <c r="G9" s="128">
        <v>195</v>
      </c>
      <c r="H9" s="128" t="s">
        <v>34</v>
      </c>
      <c r="I9" s="128">
        <v>1</v>
      </c>
      <c r="J9" s="153">
        <v>56</v>
      </c>
      <c r="K9" s="128" t="s">
        <v>34</v>
      </c>
      <c r="L9" s="128" t="s">
        <v>34</v>
      </c>
      <c r="M9" s="128" t="s">
        <v>34</v>
      </c>
      <c r="N9" s="128" t="s">
        <v>34</v>
      </c>
      <c r="O9" s="128" t="s">
        <v>34</v>
      </c>
      <c r="P9" s="128" t="s">
        <v>34</v>
      </c>
      <c r="Q9" s="128" t="s">
        <v>34</v>
      </c>
      <c r="R9" s="128" t="s">
        <v>34</v>
      </c>
      <c r="S9" s="128">
        <v>16</v>
      </c>
      <c r="T9" s="153">
        <v>783</v>
      </c>
      <c r="U9" s="197"/>
    </row>
    <row r="10" spans="1:8" ht="19.5" customHeight="1">
      <c r="A10" s="108" t="s">
        <v>459</v>
      </c>
      <c r="H10" s="218"/>
    </row>
  </sheetData>
  <sheetProtection/>
  <mergeCells count="19">
    <mergeCell ref="A2:A4"/>
    <mergeCell ref="B2:J2"/>
    <mergeCell ref="K2:T2"/>
    <mergeCell ref="B3:B4"/>
    <mergeCell ref="C3:C4"/>
    <mergeCell ref="D3:D4"/>
    <mergeCell ref="E3:E4"/>
    <mergeCell ref="F3:F4"/>
    <mergeCell ref="G3:G4"/>
    <mergeCell ref="H3:H4"/>
    <mergeCell ref="R3:R4"/>
    <mergeCell ref="S3:S4"/>
    <mergeCell ref="T3:T4"/>
    <mergeCell ref="I3:I4"/>
    <mergeCell ref="J3:J4"/>
    <mergeCell ref="K3:K4"/>
    <mergeCell ref="L3:O3"/>
    <mergeCell ref="P3:P4"/>
    <mergeCell ref="Q3:Q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38.xml><?xml version="1.0" encoding="utf-8"?>
<worksheet xmlns="http://schemas.openxmlformats.org/spreadsheetml/2006/main" xmlns:r="http://schemas.openxmlformats.org/officeDocument/2006/relationships">
  <sheetPr>
    <tabColor rgb="FF00B0F0"/>
  </sheetPr>
  <dimension ref="A1:N11"/>
  <sheetViews>
    <sheetView zoomScalePageLayoutView="0" workbookViewId="0" topLeftCell="A1">
      <selection activeCell="A11" sqref="A11"/>
    </sheetView>
  </sheetViews>
  <sheetFormatPr defaultColWidth="9.00390625" defaultRowHeight="13.5"/>
  <cols>
    <col min="1" max="1" width="12.00390625" style="192" customWidth="1"/>
    <col min="2" max="2" width="12.75390625" style="192" customWidth="1"/>
    <col min="3" max="9" width="8.125" style="192" customWidth="1"/>
    <col min="10" max="19" width="8.625" style="192" customWidth="1"/>
    <col min="20" max="29" width="5.375" style="192" customWidth="1"/>
    <col min="30" max="30" width="9.00390625" style="192" customWidth="1"/>
    <col min="31" max="31" width="18.625" style="192" bestFit="1" customWidth="1"/>
    <col min="32" max="16384" width="9.00390625" style="192" customWidth="1"/>
  </cols>
  <sheetData>
    <row r="1" spans="1:14" ht="18" customHeight="1" thickBot="1">
      <c r="A1" s="108" t="s">
        <v>460</v>
      </c>
      <c r="B1" s="16"/>
      <c r="C1" s="284"/>
      <c r="D1" s="284"/>
      <c r="E1" s="284"/>
      <c r="F1" s="284"/>
      <c r="G1" s="284"/>
      <c r="H1" s="284"/>
      <c r="N1" s="283" t="s">
        <v>226</v>
      </c>
    </row>
    <row r="2" spans="1:14" ht="54" customHeight="1" thickBot="1">
      <c r="A2" s="45" t="s">
        <v>461</v>
      </c>
      <c r="B2" s="285" t="s">
        <v>462</v>
      </c>
      <c r="C2" s="47" t="s">
        <v>463</v>
      </c>
      <c r="D2" s="47" t="s">
        <v>464</v>
      </c>
      <c r="E2" s="47" t="s">
        <v>465</v>
      </c>
      <c r="F2" s="47" t="s">
        <v>466</v>
      </c>
      <c r="G2" s="47" t="s">
        <v>467</v>
      </c>
      <c r="H2" s="47" t="s">
        <v>468</v>
      </c>
      <c r="I2" s="49" t="s">
        <v>469</v>
      </c>
      <c r="J2" s="47" t="s">
        <v>470</v>
      </c>
      <c r="K2" s="47" t="s">
        <v>471</v>
      </c>
      <c r="L2" s="47" t="s">
        <v>472</v>
      </c>
      <c r="M2" s="47" t="s">
        <v>473</v>
      </c>
      <c r="N2" s="49" t="s">
        <v>474</v>
      </c>
    </row>
    <row r="3" spans="1:14" ht="19.5" customHeight="1">
      <c r="A3" s="81" t="s">
        <v>872</v>
      </c>
      <c r="B3" s="211">
        <v>843</v>
      </c>
      <c r="C3" s="56" t="s">
        <v>95</v>
      </c>
      <c r="D3" s="56">
        <v>2</v>
      </c>
      <c r="E3" s="56" t="s">
        <v>95</v>
      </c>
      <c r="F3" s="56">
        <v>17</v>
      </c>
      <c r="G3" s="56" t="s">
        <v>95</v>
      </c>
      <c r="H3" s="56" t="s">
        <v>95</v>
      </c>
      <c r="I3" s="94">
        <v>3</v>
      </c>
      <c r="J3" s="56">
        <v>163</v>
      </c>
      <c r="K3" s="56">
        <v>26</v>
      </c>
      <c r="L3" s="56">
        <v>603</v>
      </c>
      <c r="M3" s="56">
        <v>19</v>
      </c>
      <c r="N3" s="94">
        <v>10</v>
      </c>
    </row>
    <row r="4" spans="1:14" ht="19.5" customHeight="1">
      <c r="A4" s="81">
        <v>25</v>
      </c>
      <c r="B4" s="211">
        <v>842</v>
      </c>
      <c r="C4" s="56" t="s">
        <v>95</v>
      </c>
      <c r="D4" s="56">
        <v>5</v>
      </c>
      <c r="E4" s="56" t="s">
        <v>95</v>
      </c>
      <c r="F4" s="56">
        <v>21</v>
      </c>
      <c r="G4" s="56" t="s">
        <v>95</v>
      </c>
      <c r="H4" s="56" t="s">
        <v>95</v>
      </c>
      <c r="I4" s="94">
        <v>2</v>
      </c>
      <c r="J4" s="56">
        <v>224</v>
      </c>
      <c r="K4" s="56">
        <v>40</v>
      </c>
      <c r="L4" s="56">
        <v>516</v>
      </c>
      <c r="M4" s="56">
        <v>10</v>
      </c>
      <c r="N4" s="94">
        <v>24</v>
      </c>
    </row>
    <row r="5" spans="1:14" ht="19.5" customHeight="1">
      <c r="A5" s="81">
        <v>26</v>
      </c>
      <c r="B5" s="211">
        <v>972</v>
      </c>
      <c r="C5" s="56" t="s">
        <v>95</v>
      </c>
      <c r="D5" s="56">
        <v>4</v>
      </c>
      <c r="E5" s="56" t="s">
        <v>95</v>
      </c>
      <c r="F5" s="56">
        <v>33</v>
      </c>
      <c r="G5" s="56">
        <v>14</v>
      </c>
      <c r="H5" s="56">
        <v>1</v>
      </c>
      <c r="I5" s="94">
        <v>3</v>
      </c>
      <c r="J5" s="56">
        <v>401</v>
      </c>
      <c r="K5" s="56">
        <v>53</v>
      </c>
      <c r="L5" s="56">
        <v>413</v>
      </c>
      <c r="M5" s="56">
        <v>14</v>
      </c>
      <c r="N5" s="94">
        <v>36</v>
      </c>
    </row>
    <row r="6" spans="1:14" ht="19.5" customHeight="1">
      <c r="A6" s="81">
        <v>27</v>
      </c>
      <c r="B6" s="211">
        <v>705</v>
      </c>
      <c r="C6" s="56" t="s">
        <v>34</v>
      </c>
      <c r="D6" s="56">
        <v>1</v>
      </c>
      <c r="E6" s="56" t="s">
        <v>34</v>
      </c>
      <c r="F6" s="56">
        <v>8</v>
      </c>
      <c r="G6" s="56" t="s">
        <v>34</v>
      </c>
      <c r="H6" s="56">
        <v>3</v>
      </c>
      <c r="I6" s="56" t="s">
        <v>34</v>
      </c>
      <c r="J6" s="56">
        <v>109</v>
      </c>
      <c r="K6" s="56">
        <v>57</v>
      </c>
      <c r="L6" s="56">
        <v>405</v>
      </c>
      <c r="M6" s="56">
        <v>4</v>
      </c>
      <c r="N6" s="94">
        <v>118</v>
      </c>
    </row>
    <row r="7" spans="1:14" ht="19.5" customHeight="1" thickBot="1">
      <c r="A7" s="82">
        <v>28</v>
      </c>
      <c r="B7" s="213">
        <v>799</v>
      </c>
      <c r="C7" s="75" t="s">
        <v>34</v>
      </c>
      <c r="D7" s="75">
        <v>3</v>
      </c>
      <c r="E7" s="75" t="s">
        <v>34</v>
      </c>
      <c r="F7" s="75">
        <v>8</v>
      </c>
      <c r="G7" s="75">
        <v>4</v>
      </c>
      <c r="H7" s="75">
        <v>9</v>
      </c>
      <c r="I7" s="75" t="s">
        <v>34</v>
      </c>
      <c r="J7" s="75">
        <v>74</v>
      </c>
      <c r="K7" s="75">
        <v>75</v>
      </c>
      <c r="L7" s="75">
        <v>523</v>
      </c>
      <c r="M7" s="75">
        <v>5</v>
      </c>
      <c r="N7" s="98">
        <v>98</v>
      </c>
    </row>
    <row r="8" spans="1:7" ht="18" customHeight="1">
      <c r="A8" s="108" t="s">
        <v>475</v>
      </c>
      <c r="B8" s="284"/>
      <c r="C8" s="284"/>
      <c r="D8" s="284"/>
      <c r="E8" s="284"/>
      <c r="F8" s="284"/>
      <c r="G8" s="284"/>
    </row>
    <row r="11" ht="12">
      <c r="C11" s="286"/>
    </row>
  </sheetData>
  <sheetProtection/>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9.xml><?xml version="1.0" encoding="utf-8"?>
<worksheet xmlns="http://schemas.openxmlformats.org/spreadsheetml/2006/main" xmlns:r="http://schemas.openxmlformats.org/officeDocument/2006/relationships">
  <sheetPr>
    <tabColor rgb="FF00B0F0"/>
    <pageSetUpPr fitToPage="1"/>
  </sheetPr>
  <dimension ref="A1:AG14"/>
  <sheetViews>
    <sheetView zoomScalePageLayoutView="0" workbookViewId="0" topLeftCell="A1">
      <selection activeCell="A11" sqref="A11"/>
    </sheetView>
  </sheetViews>
  <sheetFormatPr defaultColWidth="9.00390625" defaultRowHeight="13.5"/>
  <cols>
    <col min="1" max="1" width="12.00390625" style="192" customWidth="1"/>
    <col min="2" max="4" width="15.625" style="192" customWidth="1"/>
    <col min="5" max="5" width="16.75390625" style="192" customWidth="1"/>
    <col min="6" max="6" width="16.375" style="192" customWidth="1"/>
    <col min="7" max="9" width="15.625" style="192" customWidth="1"/>
    <col min="10" max="10" width="17.125" style="192" customWidth="1"/>
    <col min="11" max="20" width="5.375" style="192" customWidth="1"/>
    <col min="21" max="21" width="9.00390625" style="192" customWidth="1"/>
    <col min="22" max="22" width="18.625" style="192" bestFit="1" customWidth="1"/>
    <col min="23" max="16384" width="9.00390625" style="192" customWidth="1"/>
  </cols>
  <sheetData>
    <row r="1" spans="1:10" ht="18" customHeight="1" thickBot="1">
      <c r="A1" s="108" t="s">
        <v>476</v>
      </c>
      <c r="B1" s="16"/>
      <c r="C1" s="284"/>
      <c r="D1" s="284"/>
      <c r="F1" s="284"/>
      <c r="G1" s="284"/>
      <c r="H1" s="284"/>
      <c r="J1" s="43" t="s">
        <v>477</v>
      </c>
    </row>
    <row r="2" spans="1:33" ht="45" customHeight="1" thickBot="1">
      <c r="A2" s="287" t="s">
        <v>478</v>
      </c>
      <c r="B2" s="259" t="s">
        <v>10</v>
      </c>
      <c r="C2" s="49" t="s">
        <v>479</v>
      </c>
      <c r="D2" s="49" t="s">
        <v>480</v>
      </c>
      <c r="E2" s="49" t="s">
        <v>481</v>
      </c>
      <c r="F2" s="288" t="s">
        <v>482</v>
      </c>
      <c r="G2" s="49" t="s">
        <v>483</v>
      </c>
      <c r="H2" s="49" t="s">
        <v>484</v>
      </c>
      <c r="I2" s="49" t="s">
        <v>485</v>
      </c>
      <c r="J2" s="49" t="s">
        <v>486</v>
      </c>
      <c r="K2" s="16"/>
      <c r="L2" s="16"/>
      <c r="M2" s="16"/>
      <c r="N2" s="16"/>
      <c r="O2" s="16"/>
      <c r="P2" s="16"/>
      <c r="Q2" s="16"/>
      <c r="R2" s="16"/>
      <c r="S2" s="16"/>
      <c r="T2" s="16"/>
      <c r="U2" s="16"/>
      <c r="V2" s="16"/>
      <c r="W2" s="16"/>
      <c r="X2" s="16"/>
      <c r="Y2" s="16"/>
      <c r="Z2" s="16"/>
      <c r="AA2" s="16"/>
      <c r="AB2" s="16"/>
      <c r="AC2" s="16"/>
      <c r="AD2" s="16"/>
      <c r="AE2" s="16"/>
      <c r="AF2" s="16"/>
      <c r="AG2" s="16"/>
    </row>
    <row r="3" spans="1:10" ht="19.5" customHeight="1">
      <c r="A3" s="81" t="s">
        <v>66</v>
      </c>
      <c r="B3" s="211">
        <v>19</v>
      </c>
      <c r="C3" s="211">
        <v>15</v>
      </c>
      <c r="D3" s="211">
        <v>1</v>
      </c>
      <c r="E3" s="52" t="s">
        <v>95</v>
      </c>
      <c r="F3" s="211">
        <v>2</v>
      </c>
      <c r="G3" s="211" t="s">
        <v>95</v>
      </c>
      <c r="H3" s="211" t="s">
        <v>95</v>
      </c>
      <c r="I3" s="211">
        <v>1</v>
      </c>
      <c r="J3" s="52" t="s">
        <v>95</v>
      </c>
    </row>
    <row r="4" spans="1:10" ht="19.5" customHeight="1">
      <c r="A4" s="81">
        <v>25</v>
      </c>
      <c r="B4" s="211">
        <v>19</v>
      </c>
      <c r="C4" s="211">
        <v>16</v>
      </c>
      <c r="D4" s="211" t="s">
        <v>95</v>
      </c>
      <c r="E4" s="52" t="s">
        <v>95</v>
      </c>
      <c r="F4" s="211">
        <v>2</v>
      </c>
      <c r="G4" s="211" t="s">
        <v>95</v>
      </c>
      <c r="H4" s="211" t="s">
        <v>95</v>
      </c>
      <c r="I4" s="211">
        <v>1</v>
      </c>
      <c r="J4" s="52" t="s">
        <v>95</v>
      </c>
    </row>
    <row r="5" spans="1:10" ht="19.5" customHeight="1">
      <c r="A5" s="81">
        <v>26</v>
      </c>
      <c r="B5" s="211">
        <v>19</v>
      </c>
      <c r="C5" s="211">
        <v>18</v>
      </c>
      <c r="D5" s="211" t="s">
        <v>95</v>
      </c>
      <c r="E5" s="52" t="s">
        <v>95</v>
      </c>
      <c r="F5" s="211">
        <v>1</v>
      </c>
      <c r="G5" s="211" t="s">
        <v>95</v>
      </c>
      <c r="H5" s="211" t="s">
        <v>95</v>
      </c>
      <c r="I5" s="211" t="s">
        <v>95</v>
      </c>
      <c r="J5" s="52" t="s">
        <v>95</v>
      </c>
    </row>
    <row r="6" spans="1:10" ht="19.5" customHeight="1">
      <c r="A6" s="81">
        <v>27</v>
      </c>
      <c r="B6" s="211">
        <v>17</v>
      </c>
      <c r="C6" s="211">
        <v>13</v>
      </c>
      <c r="D6" s="211">
        <v>1</v>
      </c>
      <c r="E6" s="52" t="s">
        <v>34</v>
      </c>
      <c r="F6" s="211">
        <v>2</v>
      </c>
      <c r="G6" s="211" t="s">
        <v>34</v>
      </c>
      <c r="H6" s="211" t="s">
        <v>34</v>
      </c>
      <c r="I6" s="211">
        <v>1</v>
      </c>
      <c r="J6" s="52" t="s">
        <v>34</v>
      </c>
    </row>
    <row r="7" spans="1:10" ht="19.5" customHeight="1" thickBot="1">
      <c r="A7" s="82">
        <v>28</v>
      </c>
      <c r="B7" s="213">
        <v>24</v>
      </c>
      <c r="C7" s="213">
        <v>19</v>
      </c>
      <c r="D7" s="213">
        <v>1</v>
      </c>
      <c r="E7" s="73">
        <v>2</v>
      </c>
      <c r="F7" s="213">
        <v>1</v>
      </c>
      <c r="G7" s="213" t="s">
        <v>34</v>
      </c>
      <c r="H7" s="213" t="s">
        <v>34</v>
      </c>
      <c r="I7" s="213">
        <v>1</v>
      </c>
      <c r="J7" s="73" t="s">
        <v>34</v>
      </c>
    </row>
    <row r="8" spans="1:4" ht="18" customHeight="1">
      <c r="A8" s="108" t="s">
        <v>487</v>
      </c>
      <c r="B8" s="284"/>
      <c r="C8" s="284"/>
      <c r="D8" s="284"/>
    </row>
    <row r="9" spans="1:4" ht="12">
      <c r="A9" s="16"/>
      <c r="B9" s="284"/>
      <c r="C9" s="284"/>
      <c r="D9" s="284"/>
    </row>
    <row r="10" spans="1:4" ht="12">
      <c r="A10" s="16"/>
      <c r="B10" s="284"/>
      <c r="C10" s="284"/>
      <c r="D10" s="284"/>
    </row>
    <row r="11" spans="1:4" ht="12">
      <c r="A11" s="16"/>
      <c r="B11" s="284"/>
      <c r="C11" s="284"/>
      <c r="D11" s="284"/>
    </row>
    <row r="12" spans="1:4" ht="12">
      <c r="A12" s="16"/>
      <c r="B12" s="284"/>
      <c r="C12" s="284"/>
      <c r="D12" s="284"/>
    </row>
    <row r="13" spans="1:4" ht="12">
      <c r="A13" s="16"/>
      <c r="B13" s="284"/>
      <c r="C13" s="284"/>
      <c r="D13" s="284"/>
    </row>
    <row r="14" spans="1:4" ht="13.5">
      <c r="A14" s="289"/>
      <c r="B14" s="284"/>
      <c r="C14" s="284"/>
      <c r="D14" s="284"/>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M9"/>
  <sheetViews>
    <sheetView zoomScalePageLayoutView="0" workbookViewId="0" topLeftCell="A1">
      <selection activeCell="A11" sqref="A11"/>
    </sheetView>
  </sheetViews>
  <sheetFormatPr defaultColWidth="9.00390625" defaultRowHeight="13.5"/>
  <cols>
    <col min="1" max="1" width="11.25390625" style="2" customWidth="1"/>
    <col min="2" max="2" width="10.875" style="2" customWidth="1"/>
    <col min="3" max="7" width="11.00390625" style="2" customWidth="1"/>
    <col min="8" max="14" width="11.50390625" style="2" customWidth="1"/>
    <col min="15" max="16384" width="9.00390625" style="2" customWidth="1"/>
  </cols>
  <sheetData>
    <row r="1" spans="1:7" ht="18" customHeight="1" thickBot="1">
      <c r="A1" s="78" t="s">
        <v>36</v>
      </c>
      <c r="B1" s="5"/>
      <c r="C1" s="5"/>
      <c r="D1" s="5"/>
      <c r="E1" s="5"/>
      <c r="F1" s="5"/>
      <c r="G1" s="4"/>
    </row>
    <row r="2" spans="1:13" ht="22.5" customHeight="1">
      <c r="A2" s="514" t="s">
        <v>37</v>
      </c>
      <c r="B2" s="502" t="s">
        <v>38</v>
      </c>
      <c r="C2" s="503"/>
      <c r="D2" s="503"/>
      <c r="E2" s="502" t="s">
        <v>39</v>
      </c>
      <c r="F2" s="503"/>
      <c r="G2" s="503"/>
      <c r="H2" s="503" t="s">
        <v>40</v>
      </c>
      <c r="I2" s="503"/>
      <c r="J2" s="503"/>
      <c r="K2" s="502" t="s">
        <v>41</v>
      </c>
      <c r="L2" s="503"/>
      <c r="M2" s="503"/>
    </row>
    <row r="3" spans="1:13" ht="24.75" customHeight="1" thickBot="1">
      <c r="A3" s="515"/>
      <c r="B3" s="9" t="s">
        <v>10</v>
      </c>
      <c r="C3" s="80" t="s">
        <v>8</v>
      </c>
      <c r="D3" s="70" t="s">
        <v>9</v>
      </c>
      <c r="E3" s="9" t="s">
        <v>10</v>
      </c>
      <c r="F3" s="80" t="s">
        <v>8</v>
      </c>
      <c r="G3" s="11" t="s">
        <v>9</v>
      </c>
      <c r="H3" s="11" t="s">
        <v>42</v>
      </c>
      <c r="I3" s="80" t="s">
        <v>8</v>
      </c>
      <c r="J3" s="11" t="s">
        <v>9</v>
      </c>
      <c r="K3" s="9" t="s">
        <v>43</v>
      </c>
      <c r="L3" s="80" t="s">
        <v>8</v>
      </c>
      <c r="M3" s="11" t="s">
        <v>9</v>
      </c>
    </row>
    <row r="4" spans="1:13" ht="21.75" customHeight="1">
      <c r="A4" s="81" t="s">
        <v>872</v>
      </c>
      <c r="B4" s="23">
        <v>2965</v>
      </c>
      <c r="C4" s="24">
        <v>1245</v>
      </c>
      <c r="D4" s="27">
        <v>1720</v>
      </c>
      <c r="E4" s="23">
        <v>2551</v>
      </c>
      <c r="F4" s="24">
        <v>1071</v>
      </c>
      <c r="G4" s="26">
        <v>1480</v>
      </c>
      <c r="H4" s="26">
        <v>1494721</v>
      </c>
      <c r="I4" s="24">
        <v>796058</v>
      </c>
      <c r="J4" s="26">
        <v>698663</v>
      </c>
      <c r="K4" s="23">
        <v>1015</v>
      </c>
      <c r="L4" s="24">
        <v>459</v>
      </c>
      <c r="M4" s="26">
        <v>556</v>
      </c>
    </row>
    <row r="5" spans="1:13" ht="21.75" customHeight="1">
      <c r="A5" s="81">
        <v>25</v>
      </c>
      <c r="B5" s="23">
        <v>2587</v>
      </c>
      <c r="C5" s="24">
        <v>1030</v>
      </c>
      <c r="D5" s="27">
        <v>1557</v>
      </c>
      <c r="E5" s="23">
        <v>2225</v>
      </c>
      <c r="F5" s="24">
        <v>863</v>
      </c>
      <c r="G5" s="26">
        <v>1362</v>
      </c>
      <c r="H5" s="26">
        <v>1319356</v>
      </c>
      <c r="I5" s="24">
        <v>673105</v>
      </c>
      <c r="J5" s="26">
        <v>646251</v>
      </c>
      <c r="K5" s="23">
        <v>899</v>
      </c>
      <c r="L5" s="24">
        <v>389</v>
      </c>
      <c r="M5" s="26">
        <v>510</v>
      </c>
    </row>
    <row r="6" spans="1:13" ht="21.75" customHeight="1">
      <c r="A6" s="81">
        <v>26</v>
      </c>
      <c r="B6" s="23">
        <v>2852</v>
      </c>
      <c r="C6" s="24">
        <v>1141</v>
      </c>
      <c r="D6" s="27">
        <v>1711</v>
      </c>
      <c r="E6" s="23">
        <v>2391</v>
      </c>
      <c r="F6" s="24">
        <v>958</v>
      </c>
      <c r="G6" s="26">
        <v>1433</v>
      </c>
      <c r="H6" s="26">
        <v>1338481</v>
      </c>
      <c r="I6" s="24">
        <v>642485</v>
      </c>
      <c r="J6" s="26">
        <v>695996</v>
      </c>
      <c r="K6" s="23">
        <v>928</v>
      </c>
      <c r="L6" s="24">
        <v>384</v>
      </c>
      <c r="M6" s="26">
        <v>544</v>
      </c>
    </row>
    <row r="7" spans="1:13" ht="21.75" customHeight="1">
      <c r="A7" s="81">
        <v>27</v>
      </c>
      <c r="B7" s="23">
        <v>2674</v>
      </c>
      <c r="C7" s="24">
        <v>1093</v>
      </c>
      <c r="D7" s="27">
        <v>1581</v>
      </c>
      <c r="E7" s="23">
        <v>2296</v>
      </c>
      <c r="F7" s="24">
        <v>919</v>
      </c>
      <c r="G7" s="26">
        <v>1377</v>
      </c>
      <c r="H7" s="26">
        <v>1353924</v>
      </c>
      <c r="I7" s="24">
        <v>662040</v>
      </c>
      <c r="J7" s="26">
        <v>691883</v>
      </c>
      <c r="K7" s="23">
        <v>910</v>
      </c>
      <c r="L7" s="24">
        <v>380</v>
      </c>
      <c r="M7" s="26">
        <v>530</v>
      </c>
    </row>
    <row r="8" spans="1:13" ht="21.75" customHeight="1" thickBot="1">
      <c r="A8" s="82">
        <v>28</v>
      </c>
      <c r="B8" s="32">
        <v>2489</v>
      </c>
      <c r="C8" s="38">
        <v>948</v>
      </c>
      <c r="D8" s="35">
        <v>1541</v>
      </c>
      <c r="E8" s="32">
        <v>2139</v>
      </c>
      <c r="F8" s="38">
        <v>778</v>
      </c>
      <c r="G8" s="36">
        <v>1361</v>
      </c>
      <c r="H8" s="36">
        <v>1223937</v>
      </c>
      <c r="I8" s="38">
        <v>544440</v>
      </c>
      <c r="J8" s="36">
        <v>679496</v>
      </c>
      <c r="K8" s="32">
        <v>844</v>
      </c>
      <c r="L8" s="38">
        <v>324</v>
      </c>
      <c r="M8" s="36">
        <v>520</v>
      </c>
    </row>
    <row r="9" spans="1:4" ht="24" customHeight="1">
      <c r="A9" s="40" t="s">
        <v>35</v>
      </c>
      <c r="B9" s="41"/>
      <c r="C9" s="41"/>
      <c r="D9" s="41"/>
    </row>
  </sheetData>
  <sheetProtection/>
  <mergeCells count="5">
    <mergeCell ref="A2:A3"/>
    <mergeCell ref="B2:D2"/>
    <mergeCell ref="E2:G2"/>
    <mergeCell ref="H2:J2"/>
    <mergeCell ref="K2:M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1"/>
</worksheet>
</file>

<file path=xl/worksheets/sheet40.xml><?xml version="1.0" encoding="utf-8"?>
<worksheet xmlns="http://schemas.openxmlformats.org/spreadsheetml/2006/main" xmlns:r="http://schemas.openxmlformats.org/officeDocument/2006/relationships">
  <sheetPr>
    <tabColor rgb="FF00B0F0"/>
  </sheetPr>
  <dimension ref="A1:J21"/>
  <sheetViews>
    <sheetView zoomScalePageLayoutView="0" workbookViewId="0" topLeftCell="A1">
      <selection activeCell="E1" sqref="E1"/>
    </sheetView>
  </sheetViews>
  <sheetFormatPr defaultColWidth="9.00390625" defaultRowHeight="13.5"/>
  <cols>
    <col min="1" max="1" width="12.00390625" style="192" customWidth="1"/>
    <col min="2" max="6" width="8.125" style="192" customWidth="1"/>
    <col min="7" max="10" width="9.375" style="192" customWidth="1"/>
    <col min="11" max="16384" width="9.00390625" style="192" customWidth="1"/>
  </cols>
  <sheetData>
    <row r="1" spans="1:10" ht="18" customHeight="1" thickBot="1">
      <c r="A1" s="108" t="s">
        <v>488</v>
      </c>
      <c r="H1" s="218" t="s">
        <v>489</v>
      </c>
      <c r="I1" s="173"/>
      <c r="J1" s="173"/>
    </row>
    <row r="2" spans="1:10" ht="13.5" customHeight="1">
      <c r="A2" s="514" t="s">
        <v>112</v>
      </c>
      <c r="B2" s="502" t="s">
        <v>490</v>
      </c>
      <c r="C2" s="503"/>
      <c r="D2" s="579"/>
      <c r="E2" s="576" t="s">
        <v>491</v>
      </c>
      <c r="F2" s="503"/>
      <c r="G2" s="503"/>
      <c r="H2" s="503"/>
      <c r="J2" s="298"/>
    </row>
    <row r="3" spans="1:9" ht="24.75" customHeight="1" thickBot="1">
      <c r="A3" s="515"/>
      <c r="B3" s="91" t="s">
        <v>259</v>
      </c>
      <c r="C3" s="10" t="s">
        <v>492</v>
      </c>
      <c r="D3" s="10" t="s">
        <v>493</v>
      </c>
      <c r="E3" s="10" t="s">
        <v>7</v>
      </c>
      <c r="F3" s="10" t="s">
        <v>494</v>
      </c>
      <c r="G3" s="10" t="s">
        <v>495</v>
      </c>
      <c r="H3" s="13" t="s">
        <v>496</v>
      </c>
      <c r="I3" s="139"/>
    </row>
    <row r="4" spans="1:8" ht="26.25" customHeight="1">
      <c r="A4" s="81" t="s">
        <v>872</v>
      </c>
      <c r="B4" s="139">
        <v>9</v>
      </c>
      <c r="C4" s="122">
        <v>8</v>
      </c>
      <c r="D4" s="145">
        <v>1</v>
      </c>
      <c r="E4" s="122">
        <v>22641</v>
      </c>
      <c r="F4" s="139">
        <v>12273</v>
      </c>
      <c r="G4" s="251">
        <v>390</v>
      </c>
      <c r="H4" s="291">
        <v>9978</v>
      </c>
    </row>
    <row r="5" spans="1:8" ht="26.25" customHeight="1">
      <c r="A5" s="81">
        <v>25</v>
      </c>
      <c r="B5" s="139">
        <v>9</v>
      </c>
      <c r="C5" s="122">
        <v>8</v>
      </c>
      <c r="D5" s="145">
        <v>1</v>
      </c>
      <c r="E5" s="122">
        <v>23441</v>
      </c>
      <c r="F5" s="139">
        <v>12641</v>
      </c>
      <c r="G5" s="122">
        <v>585</v>
      </c>
      <c r="H5" s="291">
        <v>10215</v>
      </c>
    </row>
    <row r="6" spans="1:8" ht="26.25" customHeight="1">
      <c r="A6" s="81">
        <v>26</v>
      </c>
      <c r="B6" s="139">
        <v>9</v>
      </c>
      <c r="C6" s="122">
        <v>8</v>
      </c>
      <c r="D6" s="145">
        <v>1</v>
      </c>
      <c r="E6" s="122">
        <v>25071</v>
      </c>
      <c r="F6" s="139">
        <v>13331</v>
      </c>
      <c r="G6" s="122">
        <v>469</v>
      </c>
      <c r="H6" s="291">
        <v>11271</v>
      </c>
    </row>
    <row r="7" spans="1:9" ht="26.25" customHeight="1">
      <c r="A7" s="81">
        <v>27</v>
      </c>
      <c r="B7" s="139">
        <v>9</v>
      </c>
      <c r="C7" s="122">
        <v>7</v>
      </c>
      <c r="D7" s="145">
        <v>2</v>
      </c>
      <c r="E7" s="122">
        <v>26766</v>
      </c>
      <c r="F7" s="139">
        <v>14124</v>
      </c>
      <c r="G7" s="122">
        <v>840</v>
      </c>
      <c r="H7" s="291">
        <v>11802</v>
      </c>
      <c r="I7" s="293"/>
    </row>
    <row r="8" spans="1:9" ht="26.25" customHeight="1" thickBot="1">
      <c r="A8" s="82">
        <v>28</v>
      </c>
      <c r="B8" s="248">
        <v>9</v>
      </c>
      <c r="C8" s="128">
        <v>7</v>
      </c>
      <c r="D8" s="154">
        <v>2</v>
      </c>
      <c r="E8" s="128">
        <v>28398</v>
      </c>
      <c r="F8" s="248">
        <v>15101</v>
      </c>
      <c r="G8" s="128">
        <v>751</v>
      </c>
      <c r="H8" s="292">
        <v>12546</v>
      </c>
      <c r="I8" s="16"/>
    </row>
    <row r="9" spans="1:9" ht="18" customHeight="1">
      <c r="A9" s="40" t="s">
        <v>497</v>
      </c>
      <c r="B9" s="139"/>
      <c r="C9" s="139"/>
      <c r="D9" s="139"/>
      <c r="E9" s="139"/>
      <c r="F9" s="139"/>
      <c r="G9" s="139"/>
      <c r="H9" s="139"/>
      <c r="I9" s="293"/>
    </row>
    <row r="10" spans="4:9" ht="12">
      <c r="D10" s="16"/>
      <c r="E10" s="16"/>
      <c r="F10" s="16"/>
      <c r="G10" s="16"/>
      <c r="I10" s="293"/>
    </row>
    <row r="11" spans="2:9" ht="12">
      <c r="B11" s="16"/>
      <c r="C11" s="293"/>
      <c r="D11" s="293"/>
      <c r="E11" s="293"/>
      <c r="F11" s="293"/>
      <c r="G11" s="293"/>
      <c r="H11" s="293"/>
      <c r="I11" s="293"/>
    </row>
    <row r="12" spans="1:9" ht="18" customHeight="1" thickBot="1">
      <c r="A12" s="108" t="s">
        <v>498</v>
      </c>
      <c r="B12" s="16"/>
      <c r="C12" s="293"/>
      <c r="D12" s="293"/>
      <c r="E12" s="293"/>
      <c r="F12" s="293"/>
      <c r="G12" s="293"/>
      <c r="H12" s="43" t="s">
        <v>0</v>
      </c>
      <c r="I12" s="293"/>
    </row>
    <row r="13" spans="1:9" ht="22.5" customHeight="1">
      <c r="A13" s="514" t="s">
        <v>461</v>
      </c>
      <c r="B13" s="502" t="s">
        <v>490</v>
      </c>
      <c r="C13" s="503"/>
      <c r="D13" s="579"/>
      <c r="E13" s="576" t="s">
        <v>491</v>
      </c>
      <c r="F13" s="503"/>
      <c r="G13" s="503"/>
      <c r="H13" s="503"/>
      <c r="I13" s="293"/>
    </row>
    <row r="14" spans="1:9" ht="22.5" customHeight="1" thickBot="1">
      <c r="A14" s="515"/>
      <c r="B14" s="217" t="s">
        <v>259</v>
      </c>
      <c r="C14" s="196" t="s">
        <v>492</v>
      </c>
      <c r="D14" s="196" t="s">
        <v>493</v>
      </c>
      <c r="E14" s="196" t="s">
        <v>7</v>
      </c>
      <c r="F14" s="196" t="s">
        <v>494</v>
      </c>
      <c r="G14" s="196" t="s">
        <v>495</v>
      </c>
      <c r="H14" s="136" t="s">
        <v>499</v>
      </c>
      <c r="I14" s="293"/>
    </row>
    <row r="15" spans="1:8" ht="29.25" customHeight="1">
      <c r="A15" s="81" t="s">
        <v>872</v>
      </c>
      <c r="B15" s="468">
        <v>4</v>
      </c>
      <c r="C15" s="251">
        <v>3</v>
      </c>
      <c r="D15" s="251">
        <v>1</v>
      </c>
      <c r="E15" s="251">
        <v>13018</v>
      </c>
      <c r="F15" s="251">
        <v>6259</v>
      </c>
      <c r="G15" s="251">
        <v>1228</v>
      </c>
      <c r="H15" s="252">
        <v>5531</v>
      </c>
    </row>
    <row r="16" spans="1:8" ht="29.25" customHeight="1">
      <c r="A16" s="81">
        <v>25</v>
      </c>
      <c r="B16" s="149">
        <v>4</v>
      </c>
      <c r="C16" s="122">
        <v>3</v>
      </c>
      <c r="D16" s="122">
        <v>1</v>
      </c>
      <c r="E16" s="122">
        <v>14742</v>
      </c>
      <c r="F16" s="122">
        <v>7412</v>
      </c>
      <c r="G16" s="122">
        <v>1018</v>
      </c>
      <c r="H16" s="147">
        <v>6312</v>
      </c>
    </row>
    <row r="17" spans="1:8" ht="29.25" customHeight="1">
      <c r="A17" s="81">
        <v>26</v>
      </c>
      <c r="B17" s="149">
        <v>4</v>
      </c>
      <c r="C17" s="122">
        <v>3</v>
      </c>
      <c r="D17" s="122">
        <v>1</v>
      </c>
      <c r="E17" s="122">
        <v>14602</v>
      </c>
      <c r="F17" s="122">
        <v>7042</v>
      </c>
      <c r="G17" s="122">
        <v>1211</v>
      </c>
      <c r="H17" s="147">
        <v>6349</v>
      </c>
    </row>
    <row r="18" spans="1:8" ht="29.25" customHeight="1">
      <c r="A18" s="81">
        <v>27</v>
      </c>
      <c r="B18" s="149">
        <v>4</v>
      </c>
      <c r="C18" s="122">
        <v>3</v>
      </c>
      <c r="D18" s="122">
        <v>1</v>
      </c>
      <c r="E18" s="122">
        <v>13994</v>
      </c>
      <c r="F18" s="122">
        <v>6711</v>
      </c>
      <c r="G18" s="122">
        <v>1634</v>
      </c>
      <c r="H18" s="147">
        <v>5649</v>
      </c>
    </row>
    <row r="19" spans="1:8" ht="29.25" customHeight="1" thickBot="1">
      <c r="A19" s="82">
        <v>28</v>
      </c>
      <c r="B19" s="151">
        <v>5</v>
      </c>
      <c r="C19" s="128">
        <v>3</v>
      </c>
      <c r="D19" s="128">
        <v>2</v>
      </c>
      <c r="E19" s="128">
        <v>9447</v>
      </c>
      <c r="F19" s="128">
        <v>4564</v>
      </c>
      <c r="G19" s="128">
        <v>814</v>
      </c>
      <c r="H19" s="153">
        <v>4069</v>
      </c>
    </row>
    <row r="20" spans="1:8" ht="18" customHeight="1">
      <c r="A20" s="40" t="s">
        <v>500</v>
      </c>
      <c r="B20" s="293"/>
      <c r="C20" s="293"/>
      <c r="D20" s="293"/>
      <c r="E20" s="293"/>
      <c r="F20" s="293"/>
      <c r="G20" s="293"/>
      <c r="H20" s="293"/>
    </row>
    <row r="21" spans="1:8" ht="18" customHeight="1">
      <c r="A21" s="40" t="s">
        <v>501</v>
      </c>
      <c r="H21" s="218"/>
    </row>
  </sheetData>
  <sheetProtection/>
  <mergeCells count="6">
    <mergeCell ref="A2:A3"/>
    <mergeCell ref="B2:D2"/>
    <mergeCell ref="E2:H2"/>
    <mergeCell ref="A13:A14"/>
    <mergeCell ref="B13:D13"/>
    <mergeCell ref="E13:H13"/>
  </mergeCells>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41.xml><?xml version="1.0" encoding="utf-8"?>
<worksheet xmlns="http://schemas.openxmlformats.org/spreadsheetml/2006/main" xmlns:r="http://schemas.openxmlformats.org/officeDocument/2006/relationships">
  <sheetPr>
    <tabColor rgb="FF00B0F0"/>
    <pageSetUpPr fitToPage="1"/>
  </sheetPr>
  <dimension ref="A1:V17"/>
  <sheetViews>
    <sheetView zoomScalePageLayoutView="0" workbookViewId="0" topLeftCell="A1">
      <selection activeCell="A12" sqref="A12"/>
    </sheetView>
  </sheetViews>
  <sheetFormatPr defaultColWidth="9.00390625" defaultRowHeight="13.5"/>
  <cols>
    <col min="1" max="1" width="12.00390625" style="192" customWidth="1"/>
    <col min="2" max="6" width="8.125" style="192" customWidth="1"/>
    <col min="7" max="7" width="9.375" style="192" customWidth="1"/>
    <col min="8" max="10" width="8.125" style="192" customWidth="1"/>
    <col min="11" max="22" width="6.875" style="192" customWidth="1"/>
    <col min="23" max="30" width="5.375" style="192" customWidth="1"/>
    <col min="31" max="31" width="9.00390625" style="192" customWidth="1"/>
    <col min="32" max="32" width="18.625" style="192" bestFit="1" customWidth="1"/>
    <col min="33" max="16384" width="9.00390625" style="192" customWidth="1"/>
  </cols>
  <sheetData>
    <row r="1" spans="1:22" ht="18" customHeight="1" thickBot="1">
      <c r="A1" s="108" t="s">
        <v>502</v>
      </c>
      <c r="B1" s="16"/>
      <c r="C1" s="293"/>
      <c r="D1" s="293"/>
      <c r="E1" s="293"/>
      <c r="F1" s="293"/>
      <c r="G1" s="293"/>
      <c r="H1" s="293"/>
      <c r="V1" s="43" t="s">
        <v>503</v>
      </c>
    </row>
    <row r="2" spans="1:22" ht="16.5" customHeight="1">
      <c r="A2" s="514" t="s">
        <v>504</v>
      </c>
      <c r="B2" s="505" t="s">
        <v>322</v>
      </c>
      <c r="C2" s="506"/>
      <c r="D2" s="506"/>
      <c r="E2" s="576" t="s">
        <v>505</v>
      </c>
      <c r="F2" s="503"/>
      <c r="G2" s="503"/>
      <c r="H2" s="503"/>
      <c r="I2" s="503"/>
      <c r="J2" s="503"/>
      <c r="K2" s="111"/>
      <c r="L2" s="579"/>
      <c r="M2" s="506"/>
      <c r="N2" s="506" t="s">
        <v>506</v>
      </c>
      <c r="O2" s="506"/>
      <c r="P2" s="506"/>
      <c r="Q2" s="506"/>
      <c r="R2" s="506"/>
      <c r="S2" s="506"/>
      <c r="T2" s="506"/>
      <c r="U2" s="506"/>
      <c r="V2" s="507"/>
    </row>
    <row r="3" spans="1:22" ht="16.5" customHeight="1">
      <c r="A3" s="517"/>
      <c r="B3" s="671" t="s">
        <v>507</v>
      </c>
      <c r="C3" s="668" t="s">
        <v>508</v>
      </c>
      <c r="D3" s="668" t="s">
        <v>509</v>
      </c>
      <c r="E3" s="668" t="s">
        <v>507</v>
      </c>
      <c r="F3" s="668" t="s">
        <v>508</v>
      </c>
      <c r="G3" s="529" t="s">
        <v>510</v>
      </c>
      <c r="H3" s="669"/>
      <c r="I3" s="669"/>
      <c r="J3" s="669"/>
      <c r="K3" s="294"/>
      <c r="L3" s="294" t="s">
        <v>4</v>
      </c>
      <c r="M3" s="295"/>
      <c r="N3" s="668" t="s">
        <v>507</v>
      </c>
      <c r="O3" s="668" t="s">
        <v>511</v>
      </c>
      <c r="P3" s="668" t="s">
        <v>512</v>
      </c>
      <c r="Q3" s="668"/>
      <c r="R3" s="668"/>
      <c r="S3" s="668"/>
      <c r="T3" s="668"/>
      <c r="U3" s="668"/>
      <c r="V3" s="670"/>
    </row>
    <row r="4" spans="1:22" ht="16.5" customHeight="1" thickBot="1">
      <c r="A4" s="517"/>
      <c r="B4" s="543"/>
      <c r="C4" s="577"/>
      <c r="D4" s="577"/>
      <c r="E4" s="577"/>
      <c r="F4" s="577"/>
      <c r="G4" s="196" t="s">
        <v>49</v>
      </c>
      <c r="H4" s="196" t="s">
        <v>513</v>
      </c>
      <c r="I4" s="196" t="s">
        <v>514</v>
      </c>
      <c r="J4" s="196" t="s">
        <v>515</v>
      </c>
      <c r="K4" s="217" t="s">
        <v>516</v>
      </c>
      <c r="L4" s="196" t="s">
        <v>517</v>
      </c>
      <c r="M4" s="196" t="s">
        <v>518</v>
      </c>
      <c r="N4" s="577"/>
      <c r="O4" s="577"/>
      <c r="P4" s="196" t="s">
        <v>49</v>
      </c>
      <c r="Q4" s="196" t="s">
        <v>513</v>
      </c>
      <c r="R4" s="196" t="s">
        <v>514</v>
      </c>
      <c r="S4" s="196" t="s">
        <v>515</v>
      </c>
      <c r="T4" s="196" t="s">
        <v>516</v>
      </c>
      <c r="U4" s="196" t="s">
        <v>517</v>
      </c>
      <c r="V4" s="135" t="s">
        <v>518</v>
      </c>
    </row>
    <row r="5" spans="1:22" ht="27" customHeight="1">
      <c r="A5" s="249" t="s">
        <v>66</v>
      </c>
      <c r="B5" s="468">
        <v>14</v>
      </c>
      <c r="C5" s="251">
        <v>209</v>
      </c>
      <c r="D5" s="251">
        <v>1472</v>
      </c>
      <c r="E5" s="251">
        <v>4</v>
      </c>
      <c r="F5" s="251">
        <v>65</v>
      </c>
      <c r="G5" s="251">
        <v>351</v>
      </c>
      <c r="H5" s="251">
        <v>10</v>
      </c>
      <c r="I5" s="251">
        <v>32</v>
      </c>
      <c r="J5" s="251">
        <v>52</v>
      </c>
      <c r="K5" s="250">
        <v>75</v>
      </c>
      <c r="L5" s="251">
        <v>81</v>
      </c>
      <c r="M5" s="251">
        <v>101</v>
      </c>
      <c r="N5" s="251">
        <v>10</v>
      </c>
      <c r="O5" s="251">
        <v>144</v>
      </c>
      <c r="P5" s="251">
        <v>1121</v>
      </c>
      <c r="Q5" s="251">
        <v>38</v>
      </c>
      <c r="R5" s="251">
        <v>152</v>
      </c>
      <c r="S5" s="251">
        <v>179</v>
      </c>
      <c r="T5" s="251">
        <v>263</v>
      </c>
      <c r="U5" s="251">
        <v>225</v>
      </c>
      <c r="V5" s="469">
        <v>264</v>
      </c>
    </row>
    <row r="6" spans="1:22" ht="27" customHeight="1">
      <c r="A6" s="81">
        <v>25</v>
      </c>
      <c r="B6" s="149">
        <v>14</v>
      </c>
      <c r="C6" s="122">
        <v>209</v>
      </c>
      <c r="D6" s="122">
        <v>1479</v>
      </c>
      <c r="E6" s="122">
        <v>4</v>
      </c>
      <c r="F6" s="122">
        <v>63</v>
      </c>
      <c r="G6" s="122">
        <v>320</v>
      </c>
      <c r="H6" s="122">
        <v>12</v>
      </c>
      <c r="I6" s="122">
        <v>32</v>
      </c>
      <c r="J6" s="122">
        <v>49</v>
      </c>
      <c r="K6" s="145">
        <v>73</v>
      </c>
      <c r="L6" s="122">
        <v>77</v>
      </c>
      <c r="M6" s="122">
        <v>77</v>
      </c>
      <c r="N6" s="122">
        <v>10</v>
      </c>
      <c r="O6" s="122">
        <v>146</v>
      </c>
      <c r="P6" s="122">
        <v>1159</v>
      </c>
      <c r="Q6" s="122">
        <v>47</v>
      </c>
      <c r="R6" s="122">
        <v>155</v>
      </c>
      <c r="S6" s="122">
        <v>209</v>
      </c>
      <c r="T6" s="122">
        <v>238</v>
      </c>
      <c r="U6" s="122">
        <v>286</v>
      </c>
      <c r="V6" s="470">
        <v>224</v>
      </c>
    </row>
    <row r="7" spans="1:22" ht="27" customHeight="1">
      <c r="A7" s="81">
        <v>26</v>
      </c>
      <c r="B7" s="149">
        <v>14</v>
      </c>
      <c r="C7" s="122">
        <v>211</v>
      </c>
      <c r="D7" s="122">
        <v>1584</v>
      </c>
      <c r="E7" s="122">
        <v>4</v>
      </c>
      <c r="F7" s="122">
        <v>58</v>
      </c>
      <c r="G7" s="122">
        <v>338</v>
      </c>
      <c r="H7" s="122">
        <v>6</v>
      </c>
      <c r="I7" s="122">
        <v>45</v>
      </c>
      <c r="J7" s="122">
        <v>54</v>
      </c>
      <c r="K7" s="145">
        <v>73</v>
      </c>
      <c r="L7" s="122">
        <v>81</v>
      </c>
      <c r="M7" s="122">
        <v>79</v>
      </c>
      <c r="N7" s="122">
        <v>10</v>
      </c>
      <c r="O7" s="122">
        <v>153</v>
      </c>
      <c r="P7" s="122">
        <v>1246</v>
      </c>
      <c r="Q7" s="122">
        <v>57</v>
      </c>
      <c r="R7" s="122">
        <v>180</v>
      </c>
      <c r="S7" s="122">
        <v>209</v>
      </c>
      <c r="T7" s="122">
        <v>261</v>
      </c>
      <c r="U7" s="122">
        <v>259</v>
      </c>
      <c r="V7" s="470">
        <v>280</v>
      </c>
    </row>
    <row r="8" spans="1:22" ht="27" customHeight="1">
      <c r="A8" s="81">
        <v>27</v>
      </c>
      <c r="B8" s="149">
        <v>14</v>
      </c>
      <c r="C8" s="122">
        <v>282</v>
      </c>
      <c r="D8" s="122">
        <v>1607</v>
      </c>
      <c r="E8" s="122">
        <v>4</v>
      </c>
      <c r="F8" s="122">
        <v>65</v>
      </c>
      <c r="G8" s="122">
        <v>353</v>
      </c>
      <c r="H8" s="122">
        <v>5</v>
      </c>
      <c r="I8" s="122">
        <v>32</v>
      </c>
      <c r="J8" s="122">
        <v>70</v>
      </c>
      <c r="K8" s="145">
        <v>76</v>
      </c>
      <c r="L8" s="122">
        <v>86</v>
      </c>
      <c r="M8" s="122">
        <v>84</v>
      </c>
      <c r="N8" s="122">
        <v>10</v>
      </c>
      <c r="O8" s="122">
        <v>217</v>
      </c>
      <c r="P8" s="122">
        <v>1286</v>
      </c>
      <c r="Q8" s="122">
        <v>52</v>
      </c>
      <c r="R8" s="122">
        <v>191</v>
      </c>
      <c r="S8" s="122">
        <v>236</v>
      </c>
      <c r="T8" s="122">
        <v>268</v>
      </c>
      <c r="U8" s="122">
        <v>283</v>
      </c>
      <c r="V8" s="470">
        <v>256</v>
      </c>
    </row>
    <row r="9" spans="1:22" ht="27" customHeight="1" thickBot="1">
      <c r="A9" s="82">
        <v>28</v>
      </c>
      <c r="B9" s="151">
        <v>3</v>
      </c>
      <c r="C9" s="128">
        <v>51</v>
      </c>
      <c r="D9" s="128">
        <v>239</v>
      </c>
      <c r="E9" s="128">
        <v>3</v>
      </c>
      <c r="F9" s="128">
        <v>51</v>
      </c>
      <c r="G9" s="128">
        <v>239</v>
      </c>
      <c r="H9" s="128">
        <v>4</v>
      </c>
      <c r="I9" s="128">
        <v>24</v>
      </c>
      <c r="J9" s="128">
        <v>34</v>
      </c>
      <c r="K9" s="154">
        <v>52</v>
      </c>
      <c r="L9" s="128">
        <v>58</v>
      </c>
      <c r="M9" s="128">
        <v>67</v>
      </c>
      <c r="N9" s="128" t="s">
        <v>34</v>
      </c>
      <c r="O9" s="128" t="s">
        <v>34</v>
      </c>
      <c r="P9" s="128" t="s">
        <v>34</v>
      </c>
      <c r="Q9" s="128" t="s">
        <v>34</v>
      </c>
      <c r="R9" s="128" t="s">
        <v>34</v>
      </c>
      <c r="S9" s="128" t="s">
        <v>34</v>
      </c>
      <c r="T9" s="128" t="s">
        <v>34</v>
      </c>
      <c r="U9" s="128" t="s">
        <v>34</v>
      </c>
      <c r="V9" s="471" t="s">
        <v>34</v>
      </c>
    </row>
    <row r="10" spans="1:20" ht="26.25" customHeight="1">
      <c r="A10" s="108" t="s">
        <v>519</v>
      </c>
      <c r="C10" s="293"/>
      <c r="E10" s="293"/>
      <c r="G10" s="293"/>
      <c r="J10" s="293"/>
      <c r="L10" s="293"/>
      <c r="N10" s="293"/>
      <c r="P10" s="293"/>
      <c r="R10" s="293"/>
      <c r="T10" s="293"/>
    </row>
    <row r="11" spans="1:8" ht="12">
      <c r="A11" s="50"/>
      <c r="B11" s="16"/>
      <c r="C11" s="293"/>
      <c r="D11" s="293"/>
      <c r="E11" s="293"/>
      <c r="F11" s="293"/>
      <c r="G11" s="293"/>
      <c r="H11" s="293"/>
    </row>
    <row r="12" spans="1:8" ht="12">
      <c r="A12" s="16"/>
      <c r="B12" s="16"/>
      <c r="C12" s="293"/>
      <c r="D12" s="293"/>
      <c r="E12" s="293"/>
      <c r="F12" s="293"/>
      <c r="G12" s="293"/>
      <c r="H12" s="293"/>
    </row>
    <row r="13" spans="1:8" ht="12">
      <c r="A13" s="16"/>
      <c r="B13" s="16"/>
      <c r="C13" s="293"/>
      <c r="D13" s="293"/>
      <c r="E13" s="293"/>
      <c r="F13" s="293"/>
      <c r="G13" s="293"/>
      <c r="H13" s="293"/>
    </row>
    <row r="14" spans="1:8" ht="12">
      <c r="A14" s="16"/>
      <c r="B14" s="16"/>
      <c r="C14" s="293"/>
      <c r="D14" s="293"/>
      <c r="E14" s="293"/>
      <c r="F14" s="293"/>
      <c r="G14" s="293"/>
      <c r="H14" s="293"/>
    </row>
    <row r="15" spans="1:8" ht="12">
      <c r="A15" s="16"/>
      <c r="B15" s="16"/>
      <c r="C15" s="293"/>
      <c r="D15" s="293"/>
      <c r="E15" s="293"/>
      <c r="F15" s="293"/>
      <c r="G15" s="293"/>
      <c r="H15" s="293"/>
    </row>
    <row r="16" spans="1:8" ht="12">
      <c r="A16" s="16"/>
      <c r="B16" s="16"/>
      <c r="C16" s="293"/>
      <c r="D16" s="293"/>
      <c r="E16" s="293"/>
      <c r="F16" s="293"/>
      <c r="G16" s="293"/>
      <c r="H16" s="293"/>
    </row>
    <row r="17" spans="1:8" ht="13.5">
      <c r="A17" s="289"/>
      <c r="B17" s="16"/>
      <c r="C17" s="293"/>
      <c r="D17" s="293"/>
      <c r="E17" s="293"/>
      <c r="F17" s="293"/>
      <c r="G17" s="293"/>
      <c r="H17" s="293"/>
    </row>
  </sheetData>
  <sheetProtection/>
  <mergeCells count="14">
    <mergeCell ref="C3:C4"/>
    <mergeCell ref="D3:D4"/>
    <mergeCell ref="E3:E4"/>
    <mergeCell ref="F3:F4"/>
    <mergeCell ref="G3:J3"/>
    <mergeCell ref="N3:N4"/>
    <mergeCell ref="O3:O4"/>
    <mergeCell ref="P3:V3"/>
    <mergeCell ref="A2:A4"/>
    <mergeCell ref="B2:D2"/>
    <mergeCell ref="E2:J2"/>
    <mergeCell ref="L2:M2"/>
    <mergeCell ref="N2:V2"/>
    <mergeCell ref="B3:B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2.xml><?xml version="1.0" encoding="utf-8"?>
<worksheet xmlns="http://schemas.openxmlformats.org/spreadsheetml/2006/main" xmlns:r="http://schemas.openxmlformats.org/officeDocument/2006/relationships">
  <sheetPr>
    <tabColor rgb="FF00B0F0"/>
    <pageSetUpPr fitToPage="1"/>
  </sheetPr>
  <dimension ref="A1:IV14"/>
  <sheetViews>
    <sheetView zoomScalePageLayoutView="0" workbookViewId="0" topLeftCell="A1">
      <selection activeCell="A9" sqref="A9"/>
    </sheetView>
  </sheetViews>
  <sheetFormatPr defaultColWidth="9.00390625" defaultRowHeight="13.5"/>
  <cols>
    <col min="1" max="1" width="13.625" style="192" customWidth="1"/>
    <col min="2" max="6" width="8.125" style="192" customWidth="1"/>
    <col min="7" max="7" width="9.375" style="192" customWidth="1"/>
    <col min="8" max="10" width="8.125" style="192" customWidth="1"/>
    <col min="11" max="22" width="6.875" style="192" customWidth="1"/>
    <col min="23" max="30" width="5.375" style="192" customWidth="1"/>
    <col min="31" max="31" width="9.00390625" style="192" customWidth="1"/>
    <col min="32" max="32" width="18.625" style="192" bestFit="1" customWidth="1"/>
    <col min="33" max="16384" width="9.00390625" style="192" customWidth="1"/>
  </cols>
  <sheetData>
    <row r="1" spans="1:256" ht="18" customHeight="1" thickBot="1">
      <c r="A1" s="296" t="s">
        <v>520</v>
      </c>
      <c r="B1" s="297"/>
      <c r="C1" s="293"/>
      <c r="D1" s="293"/>
      <c r="E1" s="293"/>
      <c r="F1" s="293"/>
      <c r="G1" s="293"/>
      <c r="H1" s="293"/>
      <c r="I1" s="298"/>
      <c r="J1" s="298"/>
      <c r="K1" s="298"/>
      <c r="L1" s="298"/>
      <c r="M1" s="298"/>
      <c r="N1" s="298"/>
      <c r="O1" s="298"/>
      <c r="P1" s="298"/>
      <c r="Q1" s="298"/>
      <c r="R1" s="298"/>
      <c r="S1" s="298"/>
      <c r="T1" s="298"/>
      <c r="U1" s="298"/>
      <c r="V1" s="299" t="s">
        <v>503</v>
      </c>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c r="GG1" s="298"/>
      <c r="GH1" s="298"/>
      <c r="GI1" s="298"/>
      <c r="GJ1" s="298"/>
      <c r="GK1" s="298"/>
      <c r="GL1" s="298"/>
      <c r="GM1" s="298"/>
      <c r="GN1" s="298"/>
      <c r="GO1" s="298"/>
      <c r="GP1" s="298"/>
      <c r="GQ1" s="298"/>
      <c r="GR1" s="298"/>
      <c r="GS1" s="298"/>
      <c r="GT1" s="298"/>
      <c r="GU1" s="298"/>
      <c r="GV1" s="298"/>
      <c r="GW1" s="298"/>
      <c r="GX1" s="298"/>
      <c r="GY1" s="298"/>
      <c r="GZ1" s="298"/>
      <c r="HA1" s="298"/>
      <c r="HB1" s="298"/>
      <c r="HC1" s="298"/>
      <c r="HD1" s="298"/>
      <c r="HE1" s="298"/>
      <c r="HF1" s="298"/>
      <c r="HG1" s="298"/>
      <c r="HH1" s="298"/>
      <c r="HI1" s="298"/>
      <c r="HJ1" s="298"/>
      <c r="HK1" s="298"/>
      <c r="HL1" s="298"/>
      <c r="HM1" s="298"/>
      <c r="HN1" s="298"/>
      <c r="HO1" s="298"/>
      <c r="HP1" s="298"/>
      <c r="HQ1" s="298"/>
      <c r="HR1" s="298"/>
      <c r="HS1" s="298"/>
      <c r="HT1" s="298"/>
      <c r="HU1" s="298"/>
      <c r="HV1" s="298"/>
      <c r="HW1" s="298"/>
      <c r="HX1" s="298"/>
      <c r="HY1" s="298"/>
      <c r="HZ1" s="298"/>
      <c r="IA1" s="298"/>
      <c r="IB1" s="298"/>
      <c r="IC1" s="298"/>
      <c r="ID1" s="298"/>
      <c r="IE1" s="298"/>
      <c r="IF1" s="298"/>
      <c r="IG1" s="298"/>
      <c r="IH1" s="298"/>
      <c r="II1" s="298"/>
      <c r="IJ1" s="298"/>
      <c r="IK1" s="298"/>
      <c r="IL1" s="298"/>
      <c r="IM1" s="298"/>
      <c r="IN1" s="298"/>
      <c r="IO1" s="298"/>
      <c r="IP1" s="298"/>
      <c r="IQ1" s="298"/>
      <c r="IR1" s="298"/>
      <c r="IS1" s="298"/>
      <c r="IT1" s="298"/>
      <c r="IU1" s="298"/>
      <c r="IV1" s="298"/>
    </row>
    <row r="2" spans="1:256" ht="16.5" customHeight="1">
      <c r="A2" s="675" t="s">
        <v>504</v>
      </c>
      <c r="B2" s="678" t="s">
        <v>322</v>
      </c>
      <c r="C2" s="679"/>
      <c r="D2" s="679"/>
      <c r="E2" s="680" t="s">
        <v>505</v>
      </c>
      <c r="F2" s="681"/>
      <c r="G2" s="681"/>
      <c r="H2" s="681"/>
      <c r="I2" s="681"/>
      <c r="J2" s="681"/>
      <c r="K2" s="290"/>
      <c r="L2" s="682"/>
      <c r="M2" s="679"/>
      <c r="N2" s="679" t="s">
        <v>506</v>
      </c>
      <c r="O2" s="679"/>
      <c r="P2" s="679"/>
      <c r="Q2" s="679"/>
      <c r="R2" s="679"/>
      <c r="S2" s="679"/>
      <c r="T2" s="679"/>
      <c r="U2" s="679"/>
      <c r="V2" s="680"/>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6.5" customHeight="1">
      <c r="A3" s="676"/>
      <c r="B3" s="683" t="s">
        <v>507</v>
      </c>
      <c r="C3" s="684" t="s">
        <v>1002</v>
      </c>
      <c r="D3" s="674" t="s">
        <v>509</v>
      </c>
      <c r="E3" s="674" t="s">
        <v>507</v>
      </c>
      <c r="F3" s="674" t="s">
        <v>508</v>
      </c>
      <c r="G3" s="672" t="s">
        <v>510</v>
      </c>
      <c r="H3" s="673"/>
      <c r="I3" s="673"/>
      <c r="J3" s="673"/>
      <c r="K3" s="302"/>
      <c r="L3" s="302" t="s">
        <v>4</v>
      </c>
      <c r="M3" s="303"/>
      <c r="N3" s="674" t="s">
        <v>507</v>
      </c>
      <c r="O3" s="674" t="s">
        <v>511</v>
      </c>
      <c r="P3" s="674" t="s">
        <v>512</v>
      </c>
      <c r="Q3" s="674"/>
      <c r="R3" s="674"/>
      <c r="S3" s="674"/>
      <c r="T3" s="674"/>
      <c r="U3" s="674"/>
      <c r="V3" s="672"/>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56" ht="16.5" customHeight="1">
      <c r="A4" s="677"/>
      <c r="B4" s="683"/>
      <c r="C4" s="684"/>
      <c r="D4" s="674"/>
      <c r="E4" s="674"/>
      <c r="F4" s="674"/>
      <c r="G4" s="300" t="s">
        <v>49</v>
      </c>
      <c r="H4" s="300" t="s">
        <v>513</v>
      </c>
      <c r="I4" s="300" t="s">
        <v>514</v>
      </c>
      <c r="J4" s="300" t="s">
        <v>515</v>
      </c>
      <c r="K4" s="304" t="s">
        <v>516</v>
      </c>
      <c r="L4" s="300" t="s">
        <v>517</v>
      </c>
      <c r="M4" s="300" t="s">
        <v>518</v>
      </c>
      <c r="N4" s="674"/>
      <c r="O4" s="674"/>
      <c r="P4" s="300" t="s">
        <v>49</v>
      </c>
      <c r="Q4" s="300" t="s">
        <v>513</v>
      </c>
      <c r="R4" s="300" t="s">
        <v>514</v>
      </c>
      <c r="S4" s="300" t="s">
        <v>515</v>
      </c>
      <c r="T4" s="300" t="s">
        <v>516</v>
      </c>
      <c r="U4" s="300" t="s">
        <v>517</v>
      </c>
      <c r="V4" s="301" t="s">
        <v>518</v>
      </c>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298"/>
      <c r="ER4" s="298"/>
      <c r="ES4" s="298"/>
      <c r="ET4" s="298"/>
      <c r="EU4" s="298"/>
      <c r="EV4" s="298"/>
      <c r="EW4" s="298"/>
      <c r="EX4" s="298"/>
      <c r="EY4" s="298"/>
      <c r="EZ4" s="298"/>
      <c r="FA4" s="298"/>
      <c r="FB4" s="298"/>
      <c r="FC4" s="298"/>
      <c r="FD4" s="298"/>
      <c r="FE4" s="298"/>
      <c r="FF4" s="298"/>
      <c r="FG4" s="298"/>
      <c r="FH4" s="298"/>
      <c r="FI4" s="298"/>
      <c r="FJ4" s="298"/>
      <c r="FK4" s="298"/>
      <c r="FL4" s="298"/>
      <c r="FM4" s="298"/>
      <c r="FN4" s="298"/>
      <c r="FO4" s="298"/>
      <c r="FP4" s="298"/>
      <c r="FQ4" s="298"/>
      <c r="FR4" s="298"/>
      <c r="FS4" s="298"/>
      <c r="FT4" s="298"/>
      <c r="FU4" s="298"/>
      <c r="FV4" s="298"/>
      <c r="FW4" s="298"/>
      <c r="FX4" s="298"/>
      <c r="FY4" s="298"/>
      <c r="FZ4" s="298"/>
      <c r="GA4" s="298"/>
      <c r="GB4" s="298"/>
      <c r="GC4" s="298"/>
      <c r="GD4" s="298"/>
      <c r="GE4" s="298"/>
      <c r="GF4" s="298"/>
      <c r="GG4" s="298"/>
      <c r="GH4" s="298"/>
      <c r="GI4" s="298"/>
      <c r="GJ4" s="298"/>
      <c r="GK4" s="298"/>
      <c r="GL4" s="298"/>
      <c r="GM4" s="298"/>
      <c r="GN4" s="298"/>
      <c r="GO4" s="298"/>
      <c r="GP4" s="298"/>
      <c r="GQ4" s="298"/>
      <c r="GR4" s="298"/>
      <c r="GS4" s="298"/>
      <c r="GT4" s="298"/>
      <c r="GU4" s="298"/>
      <c r="GV4" s="298"/>
      <c r="GW4" s="298"/>
      <c r="GX4" s="298"/>
      <c r="GY4" s="298"/>
      <c r="GZ4" s="298"/>
      <c r="HA4" s="298"/>
      <c r="HB4" s="298"/>
      <c r="HC4" s="298"/>
      <c r="HD4" s="298"/>
      <c r="HE4" s="298"/>
      <c r="HF4" s="298"/>
      <c r="HG4" s="298"/>
      <c r="HH4" s="298"/>
      <c r="HI4" s="298"/>
      <c r="HJ4" s="298"/>
      <c r="HK4" s="298"/>
      <c r="HL4" s="298"/>
      <c r="HM4" s="298"/>
      <c r="HN4" s="298"/>
      <c r="HO4" s="298"/>
      <c r="HP4" s="298"/>
      <c r="HQ4" s="298"/>
      <c r="HR4" s="298"/>
      <c r="HS4" s="298"/>
      <c r="HT4" s="298"/>
      <c r="HU4" s="298"/>
      <c r="HV4" s="298"/>
      <c r="HW4" s="298"/>
      <c r="HX4" s="298"/>
      <c r="HY4" s="298"/>
      <c r="HZ4" s="298"/>
      <c r="IA4" s="298"/>
      <c r="IB4" s="298"/>
      <c r="IC4" s="298"/>
      <c r="ID4" s="298"/>
      <c r="IE4" s="298"/>
      <c r="IF4" s="298"/>
      <c r="IG4" s="298"/>
      <c r="IH4" s="298"/>
      <c r="II4" s="298"/>
      <c r="IJ4" s="298"/>
      <c r="IK4" s="298"/>
      <c r="IL4" s="298"/>
      <c r="IM4" s="298"/>
      <c r="IN4" s="298"/>
      <c r="IO4" s="298"/>
      <c r="IP4" s="298"/>
      <c r="IQ4" s="298"/>
      <c r="IR4" s="298"/>
      <c r="IS4" s="298"/>
      <c r="IT4" s="298"/>
      <c r="IU4" s="298"/>
      <c r="IV4" s="298"/>
    </row>
    <row r="5" spans="1:256" ht="27" customHeight="1">
      <c r="A5" s="472" t="s">
        <v>1003</v>
      </c>
      <c r="B5" s="149">
        <v>1</v>
      </c>
      <c r="C5" s="122">
        <v>11</v>
      </c>
      <c r="D5" s="122">
        <v>102</v>
      </c>
      <c r="E5" s="122" t="s">
        <v>34</v>
      </c>
      <c r="F5" s="122" t="s">
        <v>34</v>
      </c>
      <c r="G5" s="122" t="s">
        <v>34</v>
      </c>
      <c r="H5" s="122" t="s">
        <v>34</v>
      </c>
      <c r="I5" s="122" t="s">
        <v>34</v>
      </c>
      <c r="J5" s="122" t="s">
        <v>34</v>
      </c>
      <c r="K5" s="145" t="s">
        <v>34</v>
      </c>
      <c r="L5" s="122" t="s">
        <v>34</v>
      </c>
      <c r="M5" s="122" t="s">
        <v>34</v>
      </c>
      <c r="N5" s="122">
        <v>1</v>
      </c>
      <c r="O5" s="122">
        <v>11</v>
      </c>
      <c r="P5" s="122">
        <v>85</v>
      </c>
      <c r="Q5" s="122" t="s">
        <v>34</v>
      </c>
      <c r="R5" s="122">
        <v>2</v>
      </c>
      <c r="S5" s="122">
        <v>11</v>
      </c>
      <c r="T5" s="122">
        <v>23</v>
      </c>
      <c r="U5" s="122">
        <v>16</v>
      </c>
      <c r="V5" s="147">
        <v>33</v>
      </c>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298"/>
      <c r="GQ5" s="298"/>
      <c r="GR5" s="298"/>
      <c r="GS5" s="298"/>
      <c r="GT5" s="298"/>
      <c r="GU5" s="298"/>
      <c r="GV5" s="298"/>
      <c r="GW5" s="298"/>
      <c r="GX5" s="298"/>
      <c r="GY5" s="298"/>
      <c r="GZ5" s="298"/>
      <c r="HA5" s="298"/>
      <c r="HB5" s="298"/>
      <c r="HC5" s="298"/>
      <c r="HD5" s="298"/>
      <c r="HE5" s="298"/>
      <c r="HF5" s="298"/>
      <c r="HG5" s="298"/>
      <c r="HH5" s="298"/>
      <c r="HI5" s="298"/>
      <c r="HJ5" s="298"/>
      <c r="HK5" s="298"/>
      <c r="HL5" s="298"/>
      <c r="HM5" s="298"/>
      <c r="HN5" s="298"/>
      <c r="HO5" s="298"/>
      <c r="HP5" s="298"/>
      <c r="HQ5" s="298"/>
      <c r="HR5" s="298"/>
      <c r="HS5" s="298"/>
      <c r="HT5" s="298"/>
      <c r="HU5" s="298"/>
      <c r="HV5" s="298"/>
      <c r="HW5" s="298"/>
      <c r="HX5" s="298"/>
      <c r="HY5" s="298"/>
      <c r="HZ5" s="298"/>
      <c r="IA5" s="298"/>
      <c r="IB5" s="298"/>
      <c r="IC5" s="298"/>
      <c r="ID5" s="298"/>
      <c r="IE5" s="298"/>
      <c r="IF5" s="298"/>
      <c r="IG5" s="298"/>
      <c r="IH5" s="298"/>
      <c r="II5" s="298"/>
      <c r="IJ5" s="298"/>
      <c r="IK5" s="298"/>
      <c r="IL5" s="298"/>
      <c r="IM5" s="298"/>
      <c r="IN5" s="298"/>
      <c r="IO5" s="298"/>
      <c r="IP5" s="298"/>
      <c r="IQ5" s="298"/>
      <c r="IR5" s="298"/>
      <c r="IS5" s="298"/>
      <c r="IT5" s="298"/>
      <c r="IU5" s="298"/>
      <c r="IV5" s="298"/>
    </row>
    <row r="6" spans="1:256" ht="27" customHeight="1" thickBot="1">
      <c r="A6" s="305">
        <v>28</v>
      </c>
      <c r="B6" s="151">
        <v>11</v>
      </c>
      <c r="C6" s="128">
        <v>267</v>
      </c>
      <c r="D6" s="128">
        <v>1590</v>
      </c>
      <c r="E6" s="128">
        <v>1</v>
      </c>
      <c r="F6" s="128">
        <v>23</v>
      </c>
      <c r="G6" s="128">
        <v>117</v>
      </c>
      <c r="H6" s="128">
        <v>1</v>
      </c>
      <c r="I6" s="128">
        <v>6</v>
      </c>
      <c r="J6" s="128">
        <v>9</v>
      </c>
      <c r="K6" s="154">
        <v>35</v>
      </c>
      <c r="L6" s="128">
        <v>39</v>
      </c>
      <c r="M6" s="128">
        <v>27</v>
      </c>
      <c r="N6" s="128">
        <v>11</v>
      </c>
      <c r="O6" s="128">
        <v>244</v>
      </c>
      <c r="P6" s="128">
        <v>1473</v>
      </c>
      <c r="Q6" s="128">
        <v>48</v>
      </c>
      <c r="R6" s="128">
        <v>168</v>
      </c>
      <c r="S6" s="128">
        <v>247</v>
      </c>
      <c r="T6" s="128">
        <v>354</v>
      </c>
      <c r="U6" s="128">
        <v>339</v>
      </c>
      <c r="V6" s="153">
        <v>317</v>
      </c>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98"/>
      <c r="HA6" s="298"/>
      <c r="HB6" s="298"/>
      <c r="HC6" s="298"/>
      <c r="HD6" s="298"/>
      <c r="HE6" s="298"/>
      <c r="HF6" s="298"/>
      <c r="HG6" s="298"/>
      <c r="HH6" s="298"/>
      <c r="HI6" s="298"/>
      <c r="HJ6" s="298"/>
      <c r="HK6" s="298"/>
      <c r="HL6" s="298"/>
      <c r="HM6" s="298"/>
      <c r="HN6" s="298"/>
      <c r="HO6" s="298"/>
      <c r="HP6" s="298"/>
      <c r="HQ6" s="298"/>
      <c r="HR6" s="298"/>
      <c r="HS6" s="298"/>
      <c r="HT6" s="298"/>
      <c r="HU6" s="298"/>
      <c r="HV6" s="298"/>
      <c r="HW6" s="298"/>
      <c r="HX6" s="298"/>
      <c r="HY6" s="298"/>
      <c r="HZ6" s="298"/>
      <c r="IA6" s="298"/>
      <c r="IB6" s="298"/>
      <c r="IC6" s="298"/>
      <c r="ID6" s="298"/>
      <c r="IE6" s="298"/>
      <c r="IF6" s="298"/>
      <c r="IG6" s="298"/>
      <c r="IH6" s="298"/>
      <c r="II6" s="298"/>
      <c r="IJ6" s="298"/>
      <c r="IK6" s="298"/>
      <c r="IL6" s="298"/>
      <c r="IM6" s="298"/>
      <c r="IN6" s="298"/>
      <c r="IO6" s="298"/>
      <c r="IP6" s="298"/>
      <c r="IQ6" s="298"/>
      <c r="IR6" s="298"/>
      <c r="IS6" s="298"/>
      <c r="IT6" s="298"/>
      <c r="IU6" s="298"/>
      <c r="IV6" s="298"/>
    </row>
    <row r="7" spans="1:20" ht="26.25" customHeight="1">
      <c r="A7" s="108" t="s">
        <v>519</v>
      </c>
      <c r="C7" s="293"/>
      <c r="E7" s="293"/>
      <c r="G7" s="293"/>
      <c r="J7" s="293"/>
      <c r="L7" s="293"/>
      <c r="N7" s="293"/>
      <c r="P7" s="293"/>
      <c r="R7" s="293"/>
      <c r="T7" s="293"/>
    </row>
    <row r="8" spans="1:8" ht="12">
      <c r="A8" s="50"/>
      <c r="B8" s="16"/>
      <c r="C8" s="293"/>
      <c r="D8" s="293"/>
      <c r="E8" s="293"/>
      <c r="F8" s="293"/>
      <c r="G8" s="293"/>
      <c r="H8" s="293"/>
    </row>
    <row r="9" spans="1:8" ht="12">
      <c r="A9" s="16"/>
      <c r="B9" s="16"/>
      <c r="C9" s="293"/>
      <c r="D9" s="293"/>
      <c r="E9" s="293"/>
      <c r="F9" s="293"/>
      <c r="G9" s="293"/>
      <c r="H9" s="293"/>
    </row>
    <row r="10" spans="1:8" ht="12">
      <c r="A10" s="16"/>
      <c r="B10" s="16"/>
      <c r="C10" s="293"/>
      <c r="D10" s="293"/>
      <c r="E10" s="293"/>
      <c r="F10" s="293"/>
      <c r="G10" s="293"/>
      <c r="H10" s="293"/>
    </row>
    <row r="11" spans="1:8" ht="12">
      <c r="A11" s="16"/>
      <c r="B11" s="16"/>
      <c r="C11" s="293"/>
      <c r="D11" s="293"/>
      <c r="E11" s="293"/>
      <c r="F11" s="293"/>
      <c r="G11" s="293"/>
      <c r="H11" s="293"/>
    </row>
    <row r="12" spans="1:8" ht="12">
      <c r="A12" s="16"/>
      <c r="B12" s="16"/>
      <c r="C12" s="293"/>
      <c r="D12" s="293"/>
      <c r="E12" s="293"/>
      <c r="F12" s="293"/>
      <c r="G12" s="293"/>
      <c r="H12" s="293"/>
    </row>
    <row r="13" spans="1:8" ht="12">
      <c r="A13" s="16"/>
      <c r="B13" s="16"/>
      <c r="C13" s="293"/>
      <c r="D13" s="293"/>
      <c r="E13" s="293"/>
      <c r="F13" s="293"/>
      <c r="G13" s="293"/>
      <c r="H13" s="293"/>
    </row>
    <row r="14" spans="1:8" ht="13.5">
      <c r="A14" s="306"/>
      <c r="B14" s="16"/>
      <c r="C14" s="293"/>
      <c r="D14" s="293"/>
      <c r="E14" s="293"/>
      <c r="F14" s="293"/>
      <c r="G14" s="293"/>
      <c r="H14" s="293"/>
    </row>
  </sheetData>
  <sheetProtection/>
  <mergeCells count="14">
    <mergeCell ref="C3:C4"/>
    <mergeCell ref="D3:D4"/>
    <mergeCell ref="E3:E4"/>
    <mergeCell ref="F3:F4"/>
    <mergeCell ref="G3:J3"/>
    <mergeCell ref="N3:N4"/>
    <mergeCell ref="O3:O4"/>
    <mergeCell ref="P3:V3"/>
    <mergeCell ref="A2:A4"/>
    <mergeCell ref="B2:D2"/>
    <mergeCell ref="E2:J2"/>
    <mergeCell ref="L2:M2"/>
    <mergeCell ref="N2:V2"/>
    <mergeCell ref="B3:B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1:IV14"/>
  <sheetViews>
    <sheetView zoomScalePageLayoutView="0" workbookViewId="0" topLeftCell="A1">
      <selection activeCell="A10" sqref="A10"/>
    </sheetView>
  </sheetViews>
  <sheetFormatPr defaultColWidth="9.00390625" defaultRowHeight="13.5"/>
  <cols>
    <col min="1" max="1" width="13.625" style="192" customWidth="1"/>
    <col min="2" max="6" width="8.125" style="192" customWidth="1"/>
    <col min="7" max="7" width="9.375" style="192" customWidth="1"/>
    <col min="8" max="10" width="8.125" style="192" customWidth="1"/>
    <col min="11" max="22" width="6.875" style="192" customWidth="1"/>
    <col min="23" max="30" width="5.375" style="192" customWidth="1"/>
    <col min="31" max="31" width="9.00390625" style="192" customWidth="1"/>
    <col min="32" max="32" width="18.625" style="192" bestFit="1" customWidth="1"/>
    <col min="33" max="16384" width="9.00390625" style="192" customWidth="1"/>
  </cols>
  <sheetData>
    <row r="1" spans="1:256" ht="18" customHeight="1" thickBot="1">
      <c r="A1" s="296" t="s">
        <v>1004</v>
      </c>
      <c r="B1" s="297"/>
      <c r="C1" s="293"/>
      <c r="D1" s="293"/>
      <c r="E1" s="293"/>
      <c r="F1" s="293"/>
      <c r="G1" s="293"/>
      <c r="H1" s="293"/>
      <c r="I1" s="298"/>
      <c r="J1" s="298"/>
      <c r="K1" s="298"/>
      <c r="L1" s="298"/>
      <c r="M1" s="298"/>
      <c r="N1" s="298"/>
      <c r="O1" s="298"/>
      <c r="P1" s="298"/>
      <c r="Q1" s="298"/>
      <c r="R1" s="298"/>
      <c r="S1" s="298"/>
      <c r="T1" s="298"/>
      <c r="U1" s="298"/>
      <c r="V1" s="299" t="s">
        <v>503</v>
      </c>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c r="GG1" s="298"/>
      <c r="GH1" s="298"/>
      <c r="GI1" s="298"/>
      <c r="GJ1" s="298"/>
      <c r="GK1" s="298"/>
      <c r="GL1" s="298"/>
      <c r="GM1" s="298"/>
      <c r="GN1" s="298"/>
      <c r="GO1" s="298"/>
      <c r="GP1" s="298"/>
      <c r="GQ1" s="298"/>
      <c r="GR1" s="298"/>
      <c r="GS1" s="298"/>
      <c r="GT1" s="298"/>
      <c r="GU1" s="298"/>
      <c r="GV1" s="298"/>
      <c r="GW1" s="298"/>
      <c r="GX1" s="298"/>
      <c r="GY1" s="298"/>
      <c r="GZ1" s="298"/>
      <c r="HA1" s="298"/>
      <c r="HB1" s="298"/>
      <c r="HC1" s="298"/>
      <c r="HD1" s="298"/>
      <c r="HE1" s="298"/>
      <c r="HF1" s="298"/>
      <c r="HG1" s="298"/>
      <c r="HH1" s="298"/>
      <c r="HI1" s="298"/>
      <c r="HJ1" s="298"/>
      <c r="HK1" s="298"/>
      <c r="HL1" s="298"/>
      <c r="HM1" s="298"/>
      <c r="HN1" s="298"/>
      <c r="HO1" s="298"/>
      <c r="HP1" s="298"/>
      <c r="HQ1" s="298"/>
      <c r="HR1" s="298"/>
      <c r="HS1" s="298"/>
      <c r="HT1" s="298"/>
      <c r="HU1" s="298"/>
      <c r="HV1" s="298"/>
      <c r="HW1" s="298"/>
      <c r="HX1" s="298"/>
      <c r="HY1" s="298"/>
      <c r="HZ1" s="298"/>
      <c r="IA1" s="298"/>
      <c r="IB1" s="298"/>
      <c r="IC1" s="298"/>
      <c r="ID1" s="298"/>
      <c r="IE1" s="298"/>
      <c r="IF1" s="298"/>
      <c r="IG1" s="298"/>
      <c r="IH1" s="298"/>
      <c r="II1" s="298"/>
      <c r="IJ1" s="298"/>
      <c r="IK1" s="298"/>
      <c r="IL1" s="298"/>
      <c r="IM1" s="298"/>
      <c r="IN1" s="298"/>
      <c r="IO1" s="298"/>
      <c r="IP1" s="298"/>
      <c r="IQ1" s="298"/>
      <c r="IR1" s="298"/>
      <c r="IS1" s="298"/>
      <c r="IT1" s="298"/>
      <c r="IU1" s="298"/>
      <c r="IV1" s="298"/>
    </row>
    <row r="2" spans="1:256" ht="16.5" customHeight="1">
      <c r="A2" s="675" t="s">
        <v>504</v>
      </c>
      <c r="B2" s="678" t="s">
        <v>322</v>
      </c>
      <c r="C2" s="679"/>
      <c r="D2" s="679"/>
      <c r="E2" s="680" t="s">
        <v>505</v>
      </c>
      <c r="F2" s="681"/>
      <c r="G2" s="681"/>
      <c r="H2" s="681"/>
      <c r="I2" s="681"/>
      <c r="J2" s="681"/>
      <c r="K2" s="290"/>
      <c r="L2" s="682"/>
      <c r="M2" s="679"/>
      <c r="N2" s="679" t="s">
        <v>506</v>
      </c>
      <c r="O2" s="679"/>
      <c r="P2" s="679"/>
      <c r="Q2" s="679"/>
      <c r="R2" s="679"/>
      <c r="S2" s="679"/>
      <c r="T2" s="679"/>
      <c r="U2" s="679"/>
      <c r="V2" s="680"/>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6.5" customHeight="1">
      <c r="A3" s="676"/>
      <c r="B3" s="683" t="s">
        <v>507</v>
      </c>
      <c r="C3" s="674" t="s">
        <v>1005</v>
      </c>
      <c r="D3" s="674" t="s">
        <v>509</v>
      </c>
      <c r="E3" s="674" t="s">
        <v>507</v>
      </c>
      <c r="F3" s="674" t="s">
        <v>508</v>
      </c>
      <c r="G3" s="672" t="s">
        <v>510</v>
      </c>
      <c r="H3" s="673"/>
      <c r="I3" s="673"/>
      <c r="J3" s="673"/>
      <c r="K3" s="302"/>
      <c r="L3" s="302" t="s">
        <v>4</v>
      </c>
      <c r="M3" s="303"/>
      <c r="N3" s="674" t="s">
        <v>507</v>
      </c>
      <c r="O3" s="674" t="s">
        <v>511</v>
      </c>
      <c r="P3" s="674" t="s">
        <v>512</v>
      </c>
      <c r="Q3" s="674"/>
      <c r="R3" s="674"/>
      <c r="S3" s="674"/>
      <c r="T3" s="674"/>
      <c r="U3" s="674"/>
      <c r="V3" s="672"/>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56" ht="16.5" customHeight="1">
      <c r="A4" s="677"/>
      <c r="B4" s="683"/>
      <c r="C4" s="674"/>
      <c r="D4" s="674"/>
      <c r="E4" s="674"/>
      <c r="F4" s="674"/>
      <c r="G4" s="300" t="s">
        <v>49</v>
      </c>
      <c r="H4" s="300" t="s">
        <v>513</v>
      </c>
      <c r="I4" s="300" t="s">
        <v>514</v>
      </c>
      <c r="J4" s="300" t="s">
        <v>515</v>
      </c>
      <c r="K4" s="304" t="s">
        <v>516</v>
      </c>
      <c r="L4" s="300" t="s">
        <v>517</v>
      </c>
      <c r="M4" s="300" t="s">
        <v>518</v>
      </c>
      <c r="N4" s="674"/>
      <c r="O4" s="674"/>
      <c r="P4" s="300" t="s">
        <v>49</v>
      </c>
      <c r="Q4" s="300" t="s">
        <v>513</v>
      </c>
      <c r="R4" s="300" t="s">
        <v>514</v>
      </c>
      <c r="S4" s="300" t="s">
        <v>515</v>
      </c>
      <c r="T4" s="300" t="s">
        <v>516</v>
      </c>
      <c r="U4" s="300" t="s">
        <v>517</v>
      </c>
      <c r="V4" s="301" t="s">
        <v>518</v>
      </c>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298"/>
      <c r="ER4" s="298"/>
      <c r="ES4" s="298"/>
      <c r="ET4" s="298"/>
      <c r="EU4" s="298"/>
      <c r="EV4" s="298"/>
      <c r="EW4" s="298"/>
      <c r="EX4" s="298"/>
      <c r="EY4" s="298"/>
      <c r="EZ4" s="298"/>
      <c r="FA4" s="298"/>
      <c r="FB4" s="298"/>
      <c r="FC4" s="298"/>
      <c r="FD4" s="298"/>
      <c r="FE4" s="298"/>
      <c r="FF4" s="298"/>
      <c r="FG4" s="298"/>
      <c r="FH4" s="298"/>
      <c r="FI4" s="298"/>
      <c r="FJ4" s="298"/>
      <c r="FK4" s="298"/>
      <c r="FL4" s="298"/>
      <c r="FM4" s="298"/>
      <c r="FN4" s="298"/>
      <c r="FO4" s="298"/>
      <c r="FP4" s="298"/>
      <c r="FQ4" s="298"/>
      <c r="FR4" s="298"/>
      <c r="FS4" s="298"/>
      <c r="FT4" s="298"/>
      <c r="FU4" s="298"/>
      <c r="FV4" s="298"/>
      <c r="FW4" s="298"/>
      <c r="FX4" s="298"/>
      <c r="FY4" s="298"/>
      <c r="FZ4" s="298"/>
      <c r="GA4" s="298"/>
      <c r="GB4" s="298"/>
      <c r="GC4" s="298"/>
      <c r="GD4" s="298"/>
      <c r="GE4" s="298"/>
      <c r="GF4" s="298"/>
      <c r="GG4" s="298"/>
      <c r="GH4" s="298"/>
      <c r="GI4" s="298"/>
      <c r="GJ4" s="298"/>
      <c r="GK4" s="298"/>
      <c r="GL4" s="298"/>
      <c r="GM4" s="298"/>
      <c r="GN4" s="298"/>
      <c r="GO4" s="298"/>
      <c r="GP4" s="298"/>
      <c r="GQ4" s="298"/>
      <c r="GR4" s="298"/>
      <c r="GS4" s="298"/>
      <c r="GT4" s="298"/>
      <c r="GU4" s="298"/>
      <c r="GV4" s="298"/>
      <c r="GW4" s="298"/>
      <c r="GX4" s="298"/>
      <c r="GY4" s="298"/>
      <c r="GZ4" s="298"/>
      <c r="HA4" s="298"/>
      <c r="HB4" s="298"/>
      <c r="HC4" s="298"/>
      <c r="HD4" s="298"/>
      <c r="HE4" s="298"/>
      <c r="HF4" s="298"/>
      <c r="HG4" s="298"/>
      <c r="HH4" s="298"/>
      <c r="HI4" s="298"/>
      <c r="HJ4" s="298"/>
      <c r="HK4" s="298"/>
      <c r="HL4" s="298"/>
      <c r="HM4" s="298"/>
      <c r="HN4" s="298"/>
      <c r="HO4" s="298"/>
      <c r="HP4" s="298"/>
      <c r="HQ4" s="298"/>
      <c r="HR4" s="298"/>
      <c r="HS4" s="298"/>
      <c r="HT4" s="298"/>
      <c r="HU4" s="298"/>
      <c r="HV4" s="298"/>
      <c r="HW4" s="298"/>
      <c r="HX4" s="298"/>
      <c r="HY4" s="298"/>
      <c r="HZ4" s="298"/>
      <c r="IA4" s="298"/>
      <c r="IB4" s="298"/>
      <c r="IC4" s="298"/>
      <c r="ID4" s="298"/>
      <c r="IE4" s="298"/>
      <c r="IF4" s="298"/>
      <c r="IG4" s="298"/>
      <c r="IH4" s="298"/>
      <c r="II4" s="298"/>
      <c r="IJ4" s="298"/>
      <c r="IK4" s="298"/>
      <c r="IL4" s="298"/>
      <c r="IM4" s="298"/>
      <c r="IN4" s="298"/>
      <c r="IO4" s="298"/>
      <c r="IP4" s="298"/>
      <c r="IQ4" s="298"/>
      <c r="IR4" s="298"/>
      <c r="IS4" s="298"/>
      <c r="IT4" s="298"/>
      <c r="IU4" s="298"/>
      <c r="IV4" s="298"/>
    </row>
    <row r="5" spans="1:256" ht="27" customHeight="1">
      <c r="A5" s="472" t="s">
        <v>1003</v>
      </c>
      <c r="B5" s="122" t="s">
        <v>1006</v>
      </c>
      <c r="C5" s="122" t="s">
        <v>1006</v>
      </c>
      <c r="D5" s="122" t="s">
        <v>1006</v>
      </c>
      <c r="E5" s="122" t="s">
        <v>1006</v>
      </c>
      <c r="F5" s="122" t="s">
        <v>1006</v>
      </c>
      <c r="G5" s="122" t="s">
        <v>1006</v>
      </c>
      <c r="H5" s="122" t="s">
        <v>1006</v>
      </c>
      <c r="I5" s="122" t="s">
        <v>1006</v>
      </c>
      <c r="J5" s="122" t="s">
        <v>1006</v>
      </c>
      <c r="K5" s="145" t="s">
        <v>1006</v>
      </c>
      <c r="L5" s="122" t="s">
        <v>1006</v>
      </c>
      <c r="M5" s="122" t="s">
        <v>1006</v>
      </c>
      <c r="N5" s="122" t="s">
        <v>1006</v>
      </c>
      <c r="O5" s="122" t="s">
        <v>1006</v>
      </c>
      <c r="P5" s="122" t="s">
        <v>1006</v>
      </c>
      <c r="Q5" s="122" t="s">
        <v>1006</v>
      </c>
      <c r="R5" s="122" t="s">
        <v>1006</v>
      </c>
      <c r="S5" s="122" t="s">
        <v>1006</v>
      </c>
      <c r="T5" s="122" t="s">
        <v>1006</v>
      </c>
      <c r="U5" s="122" t="s">
        <v>1006</v>
      </c>
      <c r="V5" s="263" t="s">
        <v>1006</v>
      </c>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298"/>
      <c r="GQ5" s="298"/>
      <c r="GR5" s="298"/>
      <c r="GS5" s="298"/>
      <c r="GT5" s="298"/>
      <c r="GU5" s="298"/>
      <c r="GV5" s="298"/>
      <c r="GW5" s="298"/>
      <c r="GX5" s="298"/>
      <c r="GY5" s="298"/>
      <c r="GZ5" s="298"/>
      <c r="HA5" s="298"/>
      <c r="HB5" s="298"/>
      <c r="HC5" s="298"/>
      <c r="HD5" s="298"/>
      <c r="HE5" s="298"/>
      <c r="HF5" s="298"/>
      <c r="HG5" s="298"/>
      <c r="HH5" s="298"/>
      <c r="HI5" s="298"/>
      <c r="HJ5" s="298"/>
      <c r="HK5" s="298"/>
      <c r="HL5" s="298"/>
      <c r="HM5" s="298"/>
      <c r="HN5" s="298"/>
      <c r="HO5" s="298"/>
      <c r="HP5" s="298"/>
      <c r="HQ5" s="298"/>
      <c r="HR5" s="298"/>
      <c r="HS5" s="298"/>
      <c r="HT5" s="298"/>
      <c r="HU5" s="298"/>
      <c r="HV5" s="298"/>
      <c r="HW5" s="298"/>
      <c r="HX5" s="298"/>
      <c r="HY5" s="298"/>
      <c r="HZ5" s="298"/>
      <c r="IA5" s="298"/>
      <c r="IB5" s="298"/>
      <c r="IC5" s="298"/>
      <c r="ID5" s="298"/>
      <c r="IE5" s="298"/>
      <c r="IF5" s="298"/>
      <c r="IG5" s="298"/>
      <c r="IH5" s="298"/>
      <c r="II5" s="298"/>
      <c r="IJ5" s="298"/>
      <c r="IK5" s="298"/>
      <c r="IL5" s="298"/>
      <c r="IM5" s="298"/>
      <c r="IN5" s="298"/>
      <c r="IO5" s="298"/>
      <c r="IP5" s="298"/>
      <c r="IQ5" s="298"/>
      <c r="IR5" s="298"/>
      <c r="IS5" s="298"/>
      <c r="IT5" s="298"/>
      <c r="IU5" s="298"/>
      <c r="IV5" s="298"/>
    </row>
    <row r="6" spans="1:256" ht="27" customHeight="1" thickBot="1">
      <c r="A6" s="305">
        <v>28</v>
      </c>
      <c r="B6" s="151">
        <v>1</v>
      </c>
      <c r="C6" s="128">
        <v>10</v>
      </c>
      <c r="D6" s="128">
        <v>21</v>
      </c>
      <c r="E6" s="128" t="s">
        <v>1006</v>
      </c>
      <c r="F6" s="128" t="s">
        <v>1006</v>
      </c>
      <c r="G6" s="128" t="s">
        <v>1006</v>
      </c>
      <c r="H6" s="128" t="s">
        <v>1006</v>
      </c>
      <c r="I6" s="128" t="s">
        <v>1006</v>
      </c>
      <c r="J6" s="128" t="s">
        <v>1006</v>
      </c>
      <c r="K6" s="154" t="s">
        <v>1006</v>
      </c>
      <c r="L6" s="128" t="s">
        <v>1006</v>
      </c>
      <c r="M6" s="128" t="s">
        <v>1006</v>
      </c>
      <c r="N6" s="128">
        <v>1</v>
      </c>
      <c r="O6" s="128">
        <v>10</v>
      </c>
      <c r="P6" s="128">
        <v>21</v>
      </c>
      <c r="Q6" s="128">
        <v>2</v>
      </c>
      <c r="R6" s="128">
        <v>6</v>
      </c>
      <c r="S6" s="128">
        <v>8</v>
      </c>
      <c r="T6" s="128">
        <v>5</v>
      </c>
      <c r="U6" s="128" t="s">
        <v>1006</v>
      </c>
      <c r="V6" s="153" t="s">
        <v>1006</v>
      </c>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98"/>
      <c r="HA6" s="298"/>
      <c r="HB6" s="298"/>
      <c r="HC6" s="298"/>
      <c r="HD6" s="298"/>
      <c r="HE6" s="298"/>
      <c r="HF6" s="298"/>
      <c r="HG6" s="298"/>
      <c r="HH6" s="298"/>
      <c r="HI6" s="298"/>
      <c r="HJ6" s="298"/>
      <c r="HK6" s="298"/>
      <c r="HL6" s="298"/>
      <c r="HM6" s="298"/>
      <c r="HN6" s="298"/>
      <c r="HO6" s="298"/>
      <c r="HP6" s="298"/>
      <c r="HQ6" s="298"/>
      <c r="HR6" s="298"/>
      <c r="HS6" s="298"/>
      <c r="HT6" s="298"/>
      <c r="HU6" s="298"/>
      <c r="HV6" s="298"/>
      <c r="HW6" s="298"/>
      <c r="HX6" s="298"/>
      <c r="HY6" s="298"/>
      <c r="HZ6" s="298"/>
      <c r="IA6" s="298"/>
      <c r="IB6" s="298"/>
      <c r="IC6" s="298"/>
      <c r="ID6" s="298"/>
      <c r="IE6" s="298"/>
      <c r="IF6" s="298"/>
      <c r="IG6" s="298"/>
      <c r="IH6" s="298"/>
      <c r="II6" s="298"/>
      <c r="IJ6" s="298"/>
      <c r="IK6" s="298"/>
      <c r="IL6" s="298"/>
      <c r="IM6" s="298"/>
      <c r="IN6" s="298"/>
      <c r="IO6" s="298"/>
      <c r="IP6" s="298"/>
      <c r="IQ6" s="298"/>
      <c r="IR6" s="298"/>
      <c r="IS6" s="298"/>
      <c r="IT6" s="298"/>
      <c r="IU6" s="298"/>
      <c r="IV6" s="298"/>
    </row>
    <row r="7" spans="1:20" ht="26.25" customHeight="1">
      <c r="A7" s="108" t="s">
        <v>519</v>
      </c>
      <c r="C7" s="293"/>
      <c r="E7" s="293"/>
      <c r="G7" s="293"/>
      <c r="J7" s="293"/>
      <c r="L7" s="293"/>
      <c r="N7" s="293"/>
      <c r="P7" s="293"/>
      <c r="R7" s="293"/>
      <c r="T7" s="293"/>
    </row>
    <row r="8" spans="1:8" ht="12">
      <c r="A8" s="50"/>
      <c r="B8" s="16"/>
      <c r="C8" s="293"/>
      <c r="D8" s="293"/>
      <c r="E8" s="293"/>
      <c r="F8" s="293"/>
      <c r="G8" s="293"/>
      <c r="H8" s="293"/>
    </row>
    <row r="9" spans="1:8" ht="12">
      <c r="A9" s="16"/>
      <c r="B9" s="16"/>
      <c r="C9" s="293"/>
      <c r="D9" s="293"/>
      <c r="E9" s="293"/>
      <c r="F9" s="293"/>
      <c r="G9" s="293"/>
      <c r="H9" s="293"/>
    </row>
    <row r="10" spans="1:8" ht="12">
      <c r="A10" s="16"/>
      <c r="B10" s="16"/>
      <c r="C10" s="293"/>
      <c r="D10" s="293"/>
      <c r="E10" s="293"/>
      <c r="F10" s="293"/>
      <c r="G10" s="293"/>
      <c r="H10" s="293"/>
    </row>
    <row r="11" spans="1:8" ht="12">
      <c r="A11" s="16"/>
      <c r="B11" s="16"/>
      <c r="C11" s="293"/>
      <c r="D11" s="293"/>
      <c r="E11" s="293"/>
      <c r="F11" s="293"/>
      <c r="G11" s="293"/>
      <c r="H11" s="293"/>
    </row>
    <row r="12" spans="1:8" ht="12">
      <c r="A12" s="16"/>
      <c r="B12" s="16"/>
      <c r="C12" s="293"/>
      <c r="D12" s="293"/>
      <c r="E12" s="293"/>
      <c r="F12" s="293"/>
      <c r="G12" s="293"/>
      <c r="H12" s="293"/>
    </row>
    <row r="13" spans="1:8" ht="12">
      <c r="A13" s="16"/>
      <c r="B13" s="16"/>
      <c r="C13" s="293"/>
      <c r="D13" s="293"/>
      <c r="E13" s="293"/>
      <c r="F13" s="293"/>
      <c r="G13" s="293"/>
      <c r="H13" s="293"/>
    </row>
    <row r="14" spans="1:8" ht="13.5">
      <c r="A14" s="306"/>
      <c r="B14" s="16"/>
      <c r="C14" s="293"/>
      <c r="D14" s="293"/>
      <c r="E14" s="293"/>
      <c r="F14" s="293"/>
      <c r="G14" s="293"/>
      <c r="H14" s="293"/>
    </row>
  </sheetData>
  <sheetProtection/>
  <mergeCells count="14">
    <mergeCell ref="C3:C4"/>
    <mergeCell ref="D3:D4"/>
    <mergeCell ref="E3:E4"/>
    <mergeCell ref="F3:F4"/>
    <mergeCell ref="G3:J3"/>
    <mergeCell ref="N3:N4"/>
    <mergeCell ref="O3:O4"/>
    <mergeCell ref="P3:V3"/>
    <mergeCell ref="A2:A4"/>
    <mergeCell ref="B2:D2"/>
    <mergeCell ref="E2:J2"/>
    <mergeCell ref="L2:M2"/>
    <mergeCell ref="N2:V2"/>
    <mergeCell ref="B3:B4"/>
  </mergeCells>
  <printOptions/>
  <pageMargins left="0.7" right="0.7" top="0.75" bottom="0.75" header="0.3" footer="0.3"/>
  <pageSetup fitToHeight="1" fitToWidth="1" horizontalDpi="600" verticalDpi="600" orientation="landscape" paperSize="9" scale="79" r:id="rId1"/>
</worksheet>
</file>

<file path=xl/worksheets/sheet44.xml><?xml version="1.0" encoding="utf-8"?>
<worksheet xmlns="http://schemas.openxmlformats.org/spreadsheetml/2006/main" xmlns:r="http://schemas.openxmlformats.org/officeDocument/2006/relationships">
  <sheetPr>
    <tabColor rgb="FF00B0F0"/>
  </sheetPr>
  <dimension ref="A1:D8"/>
  <sheetViews>
    <sheetView workbookViewId="0" topLeftCell="A1">
      <selection activeCell="A10" sqref="A10"/>
    </sheetView>
  </sheetViews>
  <sheetFormatPr defaultColWidth="9.00390625" defaultRowHeight="13.5"/>
  <cols>
    <col min="1" max="1" width="19.375" style="192" customWidth="1"/>
    <col min="2" max="4" width="19.875" style="192" customWidth="1"/>
    <col min="5" max="12" width="5.375" style="192" customWidth="1"/>
    <col min="13" max="13" width="9.00390625" style="192" customWidth="1"/>
    <col min="14" max="14" width="18.625" style="192" bestFit="1" customWidth="1"/>
    <col min="15" max="16384" width="9.00390625" style="192" customWidth="1"/>
  </cols>
  <sheetData>
    <row r="1" spans="1:4" ht="18" customHeight="1" thickBot="1">
      <c r="A1" s="108" t="s">
        <v>1007</v>
      </c>
      <c r="D1" s="43" t="s">
        <v>234</v>
      </c>
    </row>
    <row r="2" spans="1:4" ht="36" customHeight="1" thickBot="1">
      <c r="A2" s="44" t="s">
        <v>521</v>
      </c>
      <c r="B2" s="46" t="s">
        <v>315</v>
      </c>
      <c r="C2" s="49" t="s">
        <v>247</v>
      </c>
      <c r="D2" s="49" t="s">
        <v>317</v>
      </c>
    </row>
    <row r="3" spans="1:4" ht="26.25" customHeight="1">
      <c r="A3" s="16" t="s">
        <v>872</v>
      </c>
      <c r="B3" s="216">
        <v>8659</v>
      </c>
      <c r="C3" s="211">
        <v>107220</v>
      </c>
      <c r="D3" s="52">
        <v>208840</v>
      </c>
    </row>
    <row r="4" spans="1:4" ht="26.25" customHeight="1">
      <c r="A4" s="16">
        <v>25</v>
      </c>
      <c r="B4" s="216">
        <v>8758</v>
      </c>
      <c r="C4" s="211">
        <v>108295</v>
      </c>
      <c r="D4" s="52">
        <v>211308</v>
      </c>
    </row>
    <row r="5" spans="1:4" ht="26.25" customHeight="1">
      <c r="A5" s="16">
        <v>26</v>
      </c>
      <c r="B5" s="216">
        <v>8964</v>
      </c>
      <c r="C5" s="211">
        <v>109484</v>
      </c>
      <c r="D5" s="52">
        <v>230750</v>
      </c>
    </row>
    <row r="6" spans="1:4" ht="26.25" customHeight="1">
      <c r="A6" s="16">
        <v>27</v>
      </c>
      <c r="B6" s="216">
        <v>9754</v>
      </c>
      <c r="C6" s="211">
        <v>112869</v>
      </c>
      <c r="D6" s="52">
        <v>247116</v>
      </c>
    </row>
    <row r="7" spans="1:4" ht="26.25" customHeight="1" thickBot="1">
      <c r="A7" s="11">
        <v>28</v>
      </c>
      <c r="B7" s="260">
        <v>9661</v>
      </c>
      <c r="C7" s="213">
        <v>131348</v>
      </c>
      <c r="D7" s="73">
        <v>320884</v>
      </c>
    </row>
    <row r="8" spans="1:3" ht="18" customHeight="1">
      <c r="A8" s="108" t="s">
        <v>58</v>
      </c>
      <c r="B8" s="52"/>
      <c r="C8" s="52"/>
    </row>
    <row r="23" ht="12.75" customHeight="1"/>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tabColor rgb="FF00B0F0"/>
  </sheetPr>
  <dimension ref="A1:Z9"/>
  <sheetViews>
    <sheetView zoomScalePageLayoutView="0" workbookViewId="0" topLeftCell="A1">
      <selection activeCell="A12" sqref="A12"/>
    </sheetView>
  </sheetViews>
  <sheetFormatPr defaultColWidth="9.00390625" defaultRowHeight="13.5"/>
  <cols>
    <col min="1" max="1" width="10.625" style="192" customWidth="1"/>
    <col min="2" max="2" width="9.00390625" style="192" customWidth="1"/>
    <col min="3" max="11" width="9.50390625" style="192" customWidth="1"/>
    <col min="12" max="12" width="9.875" style="192" customWidth="1"/>
    <col min="13" max="14" width="8.125" style="192" customWidth="1"/>
    <col min="15" max="26" width="6.875" style="192" customWidth="1"/>
    <col min="27" max="34" width="5.375" style="192" customWidth="1"/>
    <col min="35" max="35" width="9.00390625" style="192" customWidth="1"/>
    <col min="36" max="36" width="18.625" style="192" bestFit="1" customWidth="1"/>
    <col min="37" max="16384" width="9.00390625" style="192" customWidth="1"/>
  </cols>
  <sheetData>
    <row r="1" spans="1:26" ht="18" customHeight="1" thickBot="1">
      <c r="A1" s="108" t="s">
        <v>1008</v>
      </c>
      <c r="L1" s="43" t="s">
        <v>64</v>
      </c>
      <c r="N1" s="173"/>
      <c r="O1" s="50"/>
      <c r="Z1" s="173"/>
    </row>
    <row r="2" spans="1:12" ht="30" customHeight="1" thickBot="1">
      <c r="A2" s="509" t="s">
        <v>522</v>
      </c>
      <c r="B2" s="510"/>
      <c r="C2" s="46" t="s">
        <v>523</v>
      </c>
      <c r="D2" s="47" t="s">
        <v>524</v>
      </c>
      <c r="E2" s="47" t="s">
        <v>525</v>
      </c>
      <c r="F2" s="47" t="s">
        <v>526</v>
      </c>
      <c r="G2" s="47" t="s">
        <v>527</v>
      </c>
      <c r="H2" s="47" t="s">
        <v>528</v>
      </c>
      <c r="I2" s="47" t="s">
        <v>529</v>
      </c>
      <c r="J2" s="47" t="s">
        <v>530</v>
      </c>
      <c r="K2" s="47" t="s">
        <v>531</v>
      </c>
      <c r="L2" s="49" t="s">
        <v>49</v>
      </c>
    </row>
    <row r="3" spans="1:26" ht="29.25" customHeight="1">
      <c r="A3" s="528" t="s">
        <v>1009</v>
      </c>
      <c r="B3" s="135" t="s">
        <v>533</v>
      </c>
      <c r="C3" s="307">
        <v>262</v>
      </c>
      <c r="D3" s="308">
        <v>3399</v>
      </c>
      <c r="E3" s="308">
        <v>2845</v>
      </c>
      <c r="F3" s="308">
        <v>7384</v>
      </c>
      <c r="G3" s="308">
        <v>6380</v>
      </c>
      <c r="H3" s="309">
        <v>3684</v>
      </c>
      <c r="I3" s="685"/>
      <c r="J3" s="685"/>
      <c r="K3" s="685"/>
      <c r="L3" s="309">
        <v>23954</v>
      </c>
      <c r="N3" s="139"/>
      <c r="T3" s="139"/>
      <c r="W3" s="139"/>
      <c r="Z3" s="139"/>
    </row>
    <row r="4" spans="1:26" ht="29.25" customHeight="1">
      <c r="A4" s="528"/>
      <c r="B4" s="209" t="s">
        <v>534</v>
      </c>
      <c r="C4" s="310">
        <v>0.011</v>
      </c>
      <c r="D4" s="311">
        <v>0.142</v>
      </c>
      <c r="E4" s="311">
        <v>0.119</v>
      </c>
      <c r="F4" s="311">
        <v>0.308</v>
      </c>
      <c r="G4" s="311">
        <v>0.266</v>
      </c>
      <c r="H4" s="312">
        <v>0.154</v>
      </c>
      <c r="I4" s="686"/>
      <c r="J4" s="686"/>
      <c r="K4" s="686"/>
      <c r="L4" s="312">
        <v>1</v>
      </c>
      <c r="N4" s="139"/>
      <c r="T4" s="139"/>
      <c r="W4" s="139"/>
      <c r="Z4" s="139"/>
    </row>
    <row r="5" spans="1:26" ht="29.25" customHeight="1">
      <c r="A5" s="521">
        <v>27</v>
      </c>
      <c r="B5" s="51" t="s">
        <v>533</v>
      </c>
      <c r="C5" s="313">
        <v>3823</v>
      </c>
      <c r="D5" s="199">
        <v>1610</v>
      </c>
      <c r="E5" s="199">
        <v>1483</v>
      </c>
      <c r="F5" s="199">
        <v>4213</v>
      </c>
      <c r="G5" s="199">
        <v>3267</v>
      </c>
      <c r="H5" s="200">
        <v>3449</v>
      </c>
      <c r="I5" s="200">
        <v>3360</v>
      </c>
      <c r="J5" s="200">
        <v>1902</v>
      </c>
      <c r="K5" s="200">
        <v>1558</v>
      </c>
      <c r="L5" s="200">
        <f>SUM(C5:K5)</f>
        <v>24665</v>
      </c>
      <c r="N5" s="139"/>
      <c r="T5" s="139"/>
      <c r="W5" s="139"/>
      <c r="Z5" s="139"/>
    </row>
    <row r="6" spans="1:26" ht="29.25" customHeight="1">
      <c r="A6" s="660"/>
      <c r="B6" s="51" t="s">
        <v>534</v>
      </c>
      <c r="C6" s="473">
        <v>0.155</v>
      </c>
      <c r="D6" s="474">
        <v>0.065</v>
      </c>
      <c r="E6" s="474">
        <v>0.06</v>
      </c>
      <c r="F6" s="474">
        <v>0.171</v>
      </c>
      <c r="G6" s="474">
        <v>0.133</v>
      </c>
      <c r="H6" s="475">
        <v>0.14</v>
      </c>
      <c r="I6" s="475">
        <v>0.136</v>
      </c>
      <c r="J6" s="475">
        <v>0.077</v>
      </c>
      <c r="K6" s="475">
        <v>0.063</v>
      </c>
      <c r="L6" s="476">
        <f>SUM(C6:K6)</f>
        <v>1</v>
      </c>
      <c r="N6" s="139"/>
      <c r="T6" s="139"/>
      <c r="W6" s="139"/>
      <c r="Z6" s="139"/>
    </row>
    <row r="7" spans="1:26" ht="29.25" customHeight="1">
      <c r="A7" s="528">
        <v>28</v>
      </c>
      <c r="B7" s="135" t="s">
        <v>533</v>
      </c>
      <c r="C7" s="307">
        <v>3799</v>
      </c>
      <c r="D7" s="308">
        <v>1673</v>
      </c>
      <c r="E7" s="308">
        <v>1492</v>
      </c>
      <c r="F7" s="308">
        <v>4099</v>
      </c>
      <c r="G7" s="308">
        <v>3454</v>
      </c>
      <c r="H7" s="309">
        <v>3695</v>
      </c>
      <c r="I7" s="309">
        <v>3421</v>
      </c>
      <c r="J7" s="309">
        <v>1982</v>
      </c>
      <c r="K7" s="309">
        <v>1610</v>
      </c>
      <c r="L7" s="309">
        <v>25225</v>
      </c>
      <c r="N7" s="139"/>
      <c r="T7" s="139"/>
      <c r="W7" s="139"/>
      <c r="Z7" s="139"/>
    </row>
    <row r="8" spans="1:26" ht="29.25" customHeight="1" thickBot="1">
      <c r="A8" s="615"/>
      <c r="B8" s="137" t="s">
        <v>534</v>
      </c>
      <c r="C8" s="314">
        <v>0.151</v>
      </c>
      <c r="D8" s="315">
        <v>0.066</v>
      </c>
      <c r="E8" s="315">
        <v>0.059</v>
      </c>
      <c r="F8" s="315">
        <v>0.162</v>
      </c>
      <c r="G8" s="315">
        <v>0.137</v>
      </c>
      <c r="H8" s="316">
        <v>0.146</v>
      </c>
      <c r="I8" s="316">
        <v>0.136</v>
      </c>
      <c r="J8" s="316">
        <v>0.079</v>
      </c>
      <c r="K8" s="316">
        <v>0.064</v>
      </c>
      <c r="L8" s="317">
        <v>1</v>
      </c>
      <c r="N8" s="139"/>
      <c r="T8" s="139"/>
      <c r="W8" s="139"/>
      <c r="Z8" s="139"/>
    </row>
    <row r="9" ht="18" customHeight="1">
      <c r="A9" s="50" t="s">
        <v>535</v>
      </c>
    </row>
  </sheetData>
  <sheetProtection/>
  <mergeCells count="7">
    <mergeCell ref="A7:A8"/>
    <mergeCell ref="A2:B2"/>
    <mergeCell ref="A3:A4"/>
    <mergeCell ref="I3:I4"/>
    <mergeCell ref="J3:J4"/>
    <mergeCell ref="K3:K4"/>
    <mergeCell ref="A5:A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sheetPr>
    <tabColor rgb="FF00B0F0"/>
  </sheetPr>
  <dimension ref="A1:P15"/>
  <sheetViews>
    <sheetView zoomScalePageLayoutView="0" workbookViewId="0" topLeftCell="A1">
      <selection activeCell="D1" sqref="D1"/>
    </sheetView>
  </sheetViews>
  <sheetFormatPr defaultColWidth="9.00390625" defaultRowHeight="13.5"/>
  <cols>
    <col min="1" max="1" width="10.625" style="192" customWidth="1"/>
    <col min="2" max="2" width="9.00390625" style="192" customWidth="1"/>
    <col min="3" max="8" width="9.50390625" style="192" customWidth="1"/>
    <col min="9" max="9" width="9.875" style="192" customWidth="1"/>
    <col min="10" max="11" width="8.125" style="192" customWidth="1"/>
    <col min="12" max="23" width="6.875" style="192" customWidth="1"/>
    <col min="24" max="31" width="5.375" style="192" customWidth="1"/>
    <col min="32" max="32" width="9.00390625" style="192" customWidth="1"/>
    <col min="33" max="33" width="18.625" style="192" bestFit="1" customWidth="1"/>
    <col min="34" max="16384" width="9.00390625" style="192" customWidth="1"/>
  </cols>
  <sheetData>
    <row r="1" spans="1:9" ht="18" customHeight="1" thickBot="1">
      <c r="A1" s="108" t="s">
        <v>1010</v>
      </c>
      <c r="I1" s="43" t="s">
        <v>536</v>
      </c>
    </row>
    <row r="2" spans="1:9" ht="39" customHeight="1" thickBot="1">
      <c r="A2" s="689" t="s">
        <v>537</v>
      </c>
      <c r="B2" s="689"/>
      <c r="C2" s="629"/>
      <c r="D2" s="195" t="s">
        <v>538</v>
      </c>
      <c r="E2" s="318" t="s">
        <v>539</v>
      </c>
      <c r="F2" s="319" t="s">
        <v>540</v>
      </c>
      <c r="G2" s="85" t="s">
        <v>541</v>
      </c>
      <c r="H2" s="85" t="s">
        <v>542</v>
      </c>
      <c r="I2" s="84" t="s">
        <v>543</v>
      </c>
    </row>
    <row r="3" spans="1:9" ht="22.5" customHeight="1">
      <c r="A3" s="519" t="s">
        <v>1009</v>
      </c>
      <c r="B3" s="522" t="s">
        <v>544</v>
      </c>
      <c r="C3" s="410" t="s">
        <v>545</v>
      </c>
      <c r="D3" s="477">
        <v>1355233</v>
      </c>
      <c r="E3" s="478">
        <v>1355233</v>
      </c>
      <c r="F3" s="479"/>
      <c r="G3" s="480">
        <v>1</v>
      </c>
      <c r="H3" s="481"/>
      <c r="I3" s="482" t="s">
        <v>1011</v>
      </c>
    </row>
    <row r="4" spans="1:9" ht="22.5" customHeight="1">
      <c r="A4" s="512"/>
      <c r="B4" s="523"/>
      <c r="C4" s="210" t="s">
        <v>546</v>
      </c>
      <c r="D4" s="326">
        <v>135542</v>
      </c>
      <c r="E4" s="327">
        <v>119061</v>
      </c>
      <c r="F4" s="328">
        <v>39</v>
      </c>
      <c r="G4" s="323">
        <v>0.8781</v>
      </c>
      <c r="H4" s="265" t="s">
        <v>1011</v>
      </c>
      <c r="I4" s="321">
        <v>16481</v>
      </c>
    </row>
    <row r="5" spans="1:9" ht="22.5" customHeight="1">
      <c r="A5" s="512"/>
      <c r="B5" s="57" t="s">
        <v>547</v>
      </c>
      <c r="C5" s="210" t="s">
        <v>546</v>
      </c>
      <c r="D5" s="320">
        <v>36234</v>
      </c>
      <c r="E5" s="321">
        <v>6573</v>
      </c>
      <c r="F5" s="329">
        <v>28</v>
      </c>
      <c r="G5" s="323">
        <v>0.1806</v>
      </c>
      <c r="H5" s="330">
        <v>6337</v>
      </c>
      <c r="I5" s="321">
        <v>23324</v>
      </c>
    </row>
    <row r="6" spans="1:16" ht="22.5" customHeight="1">
      <c r="A6" s="521"/>
      <c r="B6" s="529" t="s">
        <v>49</v>
      </c>
      <c r="C6" s="690"/>
      <c r="D6" s="320">
        <v>1527009</v>
      </c>
      <c r="E6" s="483">
        <v>1480867</v>
      </c>
      <c r="F6" s="329">
        <v>67</v>
      </c>
      <c r="G6" s="323">
        <v>0.9697</v>
      </c>
      <c r="H6" s="330">
        <v>6337</v>
      </c>
      <c r="I6" s="321">
        <v>39805</v>
      </c>
      <c r="J6" s="293"/>
      <c r="P6" s="218"/>
    </row>
    <row r="7" spans="1:9" ht="22.5" customHeight="1">
      <c r="A7" s="660">
        <v>27</v>
      </c>
      <c r="B7" s="535" t="s">
        <v>544</v>
      </c>
      <c r="C7" s="210" t="s">
        <v>545</v>
      </c>
      <c r="D7" s="320">
        <v>1421755</v>
      </c>
      <c r="E7" s="321">
        <v>1421755</v>
      </c>
      <c r="F7" s="322"/>
      <c r="G7" s="323">
        <f>E7/D7</f>
        <v>1</v>
      </c>
      <c r="H7" s="324"/>
      <c r="I7" s="325" t="s">
        <v>1011</v>
      </c>
    </row>
    <row r="8" spans="1:9" ht="22.5" customHeight="1">
      <c r="A8" s="512"/>
      <c r="B8" s="523"/>
      <c r="C8" s="210" t="s">
        <v>546</v>
      </c>
      <c r="D8" s="326">
        <v>126510</v>
      </c>
      <c r="E8" s="327">
        <v>111480</v>
      </c>
      <c r="F8" s="328">
        <v>14</v>
      </c>
      <c r="G8" s="323">
        <v>0.8811</v>
      </c>
      <c r="H8" s="265" t="s">
        <v>1011</v>
      </c>
      <c r="I8" s="321">
        <v>15044</v>
      </c>
    </row>
    <row r="9" spans="1:9" ht="22.5" customHeight="1">
      <c r="A9" s="512"/>
      <c r="B9" s="57" t="s">
        <v>547</v>
      </c>
      <c r="C9" s="210" t="s">
        <v>546</v>
      </c>
      <c r="D9" s="320">
        <v>39829</v>
      </c>
      <c r="E9" s="321">
        <v>6708</v>
      </c>
      <c r="F9" s="335" t="s">
        <v>1011</v>
      </c>
      <c r="G9" s="323">
        <f>E9/D9</f>
        <v>0.1684199954806799</v>
      </c>
      <c r="H9" s="330">
        <v>7999</v>
      </c>
      <c r="I9" s="321">
        <v>25122</v>
      </c>
    </row>
    <row r="10" spans="1:16" ht="22.5" customHeight="1">
      <c r="A10" s="521"/>
      <c r="B10" s="529" t="s">
        <v>49</v>
      </c>
      <c r="C10" s="690"/>
      <c r="D10" s="320">
        <f>SUM(D7:D9)</f>
        <v>1588094</v>
      </c>
      <c r="E10" s="483">
        <f>SUM(E7:E9)</f>
        <v>1539943</v>
      </c>
      <c r="F10" s="329">
        <f>SUM(F7:F9)</f>
        <v>14</v>
      </c>
      <c r="G10" s="484">
        <f>E10/D10</f>
        <v>0.9696800063472313</v>
      </c>
      <c r="H10" s="330">
        <f>SUM(H7:H9)</f>
        <v>7999</v>
      </c>
      <c r="I10" s="321">
        <v>40166</v>
      </c>
      <c r="J10" s="293"/>
      <c r="P10" s="218"/>
    </row>
    <row r="11" spans="1:9" ht="22.5" customHeight="1">
      <c r="A11" s="512">
        <v>28</v>
      </c>
      <c r="B11" s="622" t="s">
        <v>544</v>
      </c>
      <c r="C11" s="209" t="s">
        <v>545</v>
      </c>
      <c r="D11" s="326">
        <v>1469354</v>
      </c>
      <c r="E11" s="327">
        <v>1469354</v>
      </c>
      <c r="F11" s="332"/>
      <c r="G11" s="333">
        <v>1</v>
      </c>
      <c r="H11" s="334"/>
      <c r="I11" s="266" t="s">
        <v>95</v>
      </c>
    </row>
    <row r="12" spans="1:9" ht="22.5" customHeight="1">
      <c r="A12" s="512"/>
      <c r="B12" s="523"/>
      <c r="C12" s="210" t="s">
        <v>546</v>
      </c>
      <c r="D12" s="326">
        <v>127448</v>
      </c>
      <c r="E12" s="327">
        <v>113815</v>
      </c>
      <c r="F12" s="328">
        <v>32</v>
      </c>
      <c r="G12" s="323">
        <v>0.893</v>
      </c>
      <c r="H12" s="265" t="s">
        <v>95</v>
      </c>
      <c r="I12" s="321">
        <v>13633</v>
      </c>
    </row>
    <row r="13" spans="1:9" ht="22.5" customHeight="1">
      <c r="A13" s="512"/>
      <c r="B13" s="57" t="s">
        <v>547</v>
      </c>
      <c r="C13" s="210" t="s">
        <v>546</v>
      </c>
      <c r="D13" s="320">
        <v>40203</v>
      </c>
      <c r="E13" s="321">
        <v>7358</v>
      </c>
      <c r="F13" s="335" t="s">
        <v>95</v>
      </c>
      <c r="G13" s="323">
        <v>0.183</v>
      </c>
      <c r="H13" s="330">
        <v>9186</v>
      </c>
      <c r="I13" s="321">
        <v>23659</v>
      </c>
    </row>
    <row r="14" spans="1:16" ht="22.5" customHeight="1" thickBot="1">
      <c r="A14" s="513"/>
      <c r="B14" s="618" t="s">
        <v>49</v>
      </c>
      <c r="C14" s="687"/>
      <c r="D14" s="337">
        <v>1637005</v>
      </c>
      <c r="E14" s="338">
        <v>1590527</v>
      </c>
      <c r="F14" s="339">
        <v>32</v>
      </c>
      <c r="G14" s="340">
        <v>0.9716</v>
      </c>
      <c r="H14" s="341">
        <v>9186</v>
      </c>
      <c r="I14" s="342">
        <v>37292</v>
      </c>
      <c r="J14" s="293"/>
      <c r="P14" s="218"/>
    </row>
    <row r="15" spans="1:16" ht="18" customHeight="1">
      <c r="A15" s="108" t="s">
        <v>548</v>
      </c>
      <c r="B15" s="16"/>
      <c r="C15" s="16"/>
      <c r="D15" s="16"/>
      <c r="E15" s="16"/>
      <c r="F15" s="688" t="s">
        <v>549</v>
      </c>
      <c r="G15" s="688"/>
      <c r="H15" s="688"/>
      <c r="I15" s="688"/>
      <c r="J15" s="16"/>
      <c r="K15" s="16"/>
      <c r="L15" s="16"/>
      <c r="M15" s="16"/>
      <c r="N15" s="16"/>
      <c r="O15" s="16"/>
      <c r="P15" s="16"/>
    </row>
  </sheetData>
  <sheetProtection/>
  <mergeCells count="11">
    <mergeCell ref="B10:C10"/>
    <mergeCell ref="A11:A14"/>
    <mergeCell ref="B11:B12"/>
    <mergeCell ref="B14:C14"/>
    <mergeCell ref="F15:I15"/>
    <mergeCell ref="A2:C2"/>
    <mergeCell ref="A3:A6"/>
    <mergeCell ref="B3:B4"/>
    <mergeCell ref="B6:C6"/>
    <mergeCell ref="A7:A10"/>
    <mergeCell ref="B7:B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tabColor rgb="FF00B0F0"/>
  </sheetPr>
  <dimension ref="A1:W14"/>
  <sheetViews>
    <sheetView zoomScalePageLayoutView="0" workbookViewId="0" topLeftCell="A1">
      <selection activeCell="A15" sqref="A15"/>
    </sheetView>
  </sheetViews>
  <sheetFormatPr defaultColWidth="9.00390625" defaultRowHeight="13.5"/>
  <cols>
    <col min="1" max="1" width="10.625" style="192" customWidth="1"/>
    <col min="2" max="8" width="9.50390625" style="192" customWidth="1"/>
    <col min="9" max="9" width="9.875" style="192" customWidth="1"/>
    <col min="10" max="11" width="8.125" style="192" customWidth="1"/>
    <col min="12" max="23" width="6.875" style="192" customWidth="1"/>
    <col min="24" max="31" width="5.375" style="192" customWidth="1"/>
    <col min="32" max="32" width="9.00390625" style="192" customWidth="1"/>
    <col min="33" max="33" width="18.625" style="192" bestFit="1" customWidth="1"/>
    <col min="34" max="16384" width="9.00390625" style="192" customWidth="1"/>
  </cols>
  <sheetData>
    <row r="1" spans="1:16" ht="18" customHeight="1" thickBot="1">
      <c r="A1" s="108" t="s">
        <v>1012</v>
      </c>
      <c r="C1" s="293"/>
      <c r="D1" s="293"/>
      <c r="E1" s="293"/>
      <c r="F1" s="293"/>
      <c r="H1" s="43"/>
      <c r="I1" s="43" t="s">
        <v>152</v>
      </c>
      <c r="J1" s="293"/>
      <c r="K1" s="293"/>
      <c r="L1" s="293"/>
      <c r="M1" s="293"/>
      <c r="N1" s="293"/>
      <c r="O1" s="293"/>
      <c r="P1" s="293"/>
    </row>
    <row r="2" spans="1:16" ht="36" customHeight="1" thickBot="1">
      <c r="A2" s="45" t="s">
        <v>112</v>
      </c>
      <c r="B2" s="693" t="s">
        <v>550</v>
      </c>
      <c r="C2" s="694"/>
      <c r="D2" s="47" t="s">
        <v>551</v>
      </c>
      <c r="E2" s="47" t="s">
        <v>552</v>
      </c>
      <c r="F2" s="47" t="s">
        <v>553</v>
      </c>
      <c r="G2" s="47" t="s">
        <v>554</v>
      </c>
      <c r="H2" s="47" t="s">
        <v>155</v>
      </c>
      <c r="I2" s="49" t="s">
        <v>555</v>
      </c>
      <c r="J2" s="293"/>
      <c r="K2" s="293"/>
      <c r="L2" s="293"/>
      <c r="M2" s="293"/>
      <c r="N2" s="293"/>
      <c r="O2" s="293"/>
      <c r="P2" s="293"/>
    </row>
    <row r="3" spans="1:9" ht="29.25" customHeight="1">
      <c r="A3" s="331" t="s">
        <v>1009</v>
      </c>
      <c r="B3" s="695">
        <v>6436044</v>
      </c>
      <c r="C3" s="696"/>
      <c r="D3" s="343">
        <v>1480867</v>
      </c>
      <c r="E3" s="343">
        <v>159</v>
      </c>
      <c r="F3" s="343">
        <v>1294177</v>
      </c>
      <c r="G3" s="344">
        <v>1685498</v>
      </c>
      <c r="H3" s="343">
        <v>874488</v>
      </c>
      <c r="I3" s="344">
        <v>107</v>
      </c>
    </row>
    <row r="4" spans="1:9" ht="29.25" customHeight="1">
      <c r="A4" s="81">
        <v>27</v>
      </c>
      <c r="B4" s="697">
        <v>6455609</v>
      </c>
      <c r="C4" s="698"/>
      <c r="D4" s="485">
        <v>1539943</v>
      </c>
      <c r="E4" s="485">
        <v>144</v>
      </c>
      <c r="F4" s="485">
        <v>1314790</v>
      </c>
      <c r="G4" s="486">
        <v>1612777</v>
      </c>
      <c r="H4" s="485">
        <v>872064</v>
      </c>
      <c r="I4" s="486">
        <v>358</v>
      </c>
    </row>
    <row r="5" spans="1:9" ht="29.25" customHeight="1" thickBot="1">
      <c r="A5" s="336">
        <v>28</v>
      </c>
      <c r="B5" s="699">
        <f>SUM(D5:I5,B11:F11)</f>
        <v>6597567</v>
      </c>
      <c r="C5" s="700"/>
      <c r="D5" s="487">
        <v>1590527</v>
      </c>
      <c r="E5" s="487">
        <v>152</v>
      </c>
      <c r="F5" s="487">
        <f>1059455+194485+59379</f>
        <v>1313319</v>
      </c>
      <c r="G5" s="488">
        <v>1611203</v>
      </c>
      <c r="H5" s="487">
        <v>877892</v>
      </c>
      <c r="I5" s="488">
        <v>242</v>
      </c>
    </row>
    <row r="6" spans="1:9" ht="14.25" thickBot="1">
      <c r="A6" s="289"/>
      <c r="B6" s="16"/>
      <c r="C6" s="293"/>
      <c r="D6" s="293"/>
      <c r="E6" s="293"/>
      <c r="F6" s="293"/>
      <c r="G6" s="293"/>
      <c r="H6" s="293"/>
      <c r="I6" s="293"/>
    </row>
    <row r="7" spans="1:23" ht="18" customHeight="1">
      <c r="A7" s="514" t="s">
        <v>112</v>
      </c>
      <c r="B7" s="502" t="s">
        <v>556</v>
      </c>
      <c r="C7" s="702"/>
      <c r="D7" s="524" t="s">
        <v>557</v>
      </c>
      <c r="E7" s="524" t="s">
        <v>158</v>
      </c>
      <c r="F7" s="522" t="s">
        <v>161</v>
      </c>
      <c r="H7" s="16"/>
      <c r="I7" s="293"/>
      <c r="W7" s="173"/>
    </row>
    <row r="8" spans="1:8" ht="18" customHeight="1" thickBot="1">
      <c r="A8" s="701"/>
      <c r="B8" s="196" t="s">
        <v>558</v>
      </c>
      <c r="C8" s="196" t="s">
        <v>559</v>
      </c>
      <c r="D8" s="691"/>
      <c r="E8" s="691"/>
      <c r="F8" s="692"/>
      <c r="H8" s="16"/>
    </row>
    <row r="9" spans="1:11" ht="29.25" customHeight="1">
      <c r="A9" s="7" t="s">
        <v>1009</v>
      </c>
      <c r="B9" s="489">
        <v>907726</v>
      </c>
      <c r="C9" s="490" t="s">
        <v>1011</v>
      </c>
      <c r="D9" s="489">
        <v>144905</v>
      </c>
      <c r="E9" s="489">
        <v>48117</v>
      </c>
      <c r="F9" s="491" t="s">
        <v>1011</v>
      </c>
      <c r="H9" s="156"/>
      <c r="I9" s="31"/>
      <c r="J9" s="31"/>
      <c r="K9" s="31"/>
    </row>
    <row r="10" spans="1:11" ht="29.25" customHeight="1">
      <c r="A10" s="81">
        <v>27</v>
      </c>
      <c r="B10" s="492">
        <v>913763</v>
      </c>
      <c r="C10" s="493" t="s">
        <v>1011</v>
      </c>
      <c r="D10" s="492">
        <v>154332</v>
      </c>
      <c r="E10" s="492">
        <v>47438</v>
      </c>
      <c r="F10" s="494" t="s">
        <v>1011</v>
      </c>
      <c r="H10" s="156"/>
      <c r="I10" s="31"/>
      <c r="J10" s="31"/>
      <c r="K10" s="31"/>
    </row>
    <row r="11" spans="1:11" ht="29.25" customHeight="1" thickBot="1">
      <c r="A11" s="336">
        <v>28</v>
      </c>
      <c r="B11" s="495">
        <v>918360</v>
      </c>
      <c r="C11" s="496" t="s">
        <v>95</v>
      </c>
      <c r="D11" s="495">
        <v>239025</v>
      </c>
      <c r="E11" s="495">
        <v>46847</v>
      </c>
      <c r="F11" s="497" t="s">
        <v>95</v>
      </c>
      <c r="H11" s="156"/>
      <c r="I11" s="31"/>
      <c r="J11" s="31"/>
      <c r="K11" s="31"/>
    </row>
    <row r="12" spans="1:23" ht="18" customHeight="1">
      <c r="A12" s="108" t="s">
        <v>548</v>
      </c>
      <c r="G12" s="16"/>
      <c r="H12" s="16"/>
      <c r="I12" s="16"/>
      <c r="J12" s="16"/>
      <c r="K12" s="16"/>
      <c r="L12" s="16"/>
      <c r="M12" s="16"/>
      <c r="N12" s="16"/>
      <c r="Q12" s="16"/>
      <c r="R12" s="16"/>
      <c r="S12" s="16"/>
      <c r="T12" s="16"/>
      <c r="U12" s="16"/>
      <c r="V12" s="16"/>
      <c r="W12" s="16"/>
    </row>
    <row r="13" spans="1:23" ht="12">
      <c r="A13" s="16"/>
      <c r="B13" s="139"/>
      <c r="C13" s="139"/>
      <c r="D13" s="139"/>
      <c r="E13" s="139"/>
      <c r="F13" s="139"/>
      <c r="G13" s="139"/>
      <c r="H13" s="139"/>
      <c r="I13" s="139"/>
      <c r="J13" s="139"/>
      <c r="K13" s="139"/>
      <c r="L13" s="139"/>
      <c r="M13" s="139"/>
      <c r="N13" s="139"/>
      <c r="O13" s="139"/>
      <c r="P13" s="139"/>
      <c r="Q13" s="139"/>
      <c r="R13" s="139"/>
      <c r="S13" s="139"/>
      <c r="T13" s="139"/>
      <c r="U13" s="139"/>
      <c r="V13" s="139"/>
      <c r="W13" s="139"/>
    </row>
    <row r="14" spans="1:23" ht="12">
      <c r="A14" s="16"/>
      <c r="B14" s="139"/>
      <c r="C14" s="139"/>
      <c r="D14" s="139"/>
      <c r="E14" s="139"/>
      <c r="F14" s="139"/>
      <c r="G14" s="139"/>
      <c r="H14" s="139"/>
      <c r="I14" s="139"/>
      <c r="J14" s="139"/>
      <c r="K14" s="139"/>
      <c r="L14" s="139"/>
      <c r="M14" s="139"/>
      <c r="N14" s="139"/>
      <c r="O14" s="139"/>
      <c r="P14" s="139"/>
      <c r="Q14" s="139"/>
      <c r="R14" s="139"/>
      <c r="S14" s="139"/>
      <c r="T14" s="139"/>
      <c r="U14" s="139"/>
      <c r="V14" s="139"/>
      <c r="W14" s="139"/>
    </row>
  </sheetData>
  <sheetProtection/>
  <mergeCells count="9">
    <mergeCell ref="A7:A8"/>
    <mergeCell ref="B7:C7"/>
    <mergeCell ref="D7:D8"/>
    <mergeCell ref="E7:E8"/>
    <mergeCell ref="F7:F8"/>
    <mergeCell ref="B2:C2"/>
    <mergeCell ref="B3:C3"/>
    <mergeCell ref="B4:C4"/>
    <mergeCell ref="B5:C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tabColor rgb="FF00B0F0"/>
  </sheetPr>
  <dimension ref="A1:W13"/>
  <sheetViews>
    <sheetView view="pageBreakPreview" zoomScaleSheetLayoutView="100" zoomScalePageLayoutView="0" workbookViewId="0" topLeftCell="A1">
      <selection activeCell="G1" sqref="G1"/>
    </sheetView>
  </sheetViews>
  <sheetFormatPr defaultColWidth="9.00390625" defaultRowHeight="13.5"/>
  <cols>
    <col min="1" max="1" width="10.625" style="192" customWidth="1"/>
    <col min="2" max="2" width="9.125" style="192" bestFit="1" customWidth="1"/>
    <col min="3" max="5" width="9.50390625" style="192" customWidth="1"/>
    <col min="6" max="6" width="9.875" style="192" customWidth="1"/>
    <col min="7" max="8" width="9.50390625" style="192" customWidth="1"/>
    <col min="9" max="9" width="9.875" style="192" customWidth="1"/>
    <col min="10" max="10" width="9.75390625" style="192" customWidth="1"/>
    <col min="11" max="11" width="8.125" style="192" customWidth="1"/>
    <col min="12" max="23" width="6.875" style="192" customWidth="1"/>
    <col min="24" max="31" width="5.375" style="192" customWidth="1"/>
    <col min="32" max="32" width="9.00390625" style="192" customWidth="1"/>
    <col min="33" max="33" width="18.625" style="192" bestFit="1" customWidth="1"/>
    <col min="34" max="16384" width="9.00390625" style="192" customWidth="1"/>
  </cols>
  <sheetData>
    <row r="1" spans="1:23" ht="18" customHeight="1" thickBot="1">
      <c r="A1" s="108" t="s">
        <v>1013</v>
      </c>
      <c r="C1" s="139"/>
      <c r="D1" s="139"/>
      <c r="E1" s="139"/>
      <c r="F1" s="139"/>
      <c r="H1" s="6"/>
      <c r="I1" s="43"/>
      <c r="J1" s="139" t="s">
        <v>1014</v>
      </c>
      <c r="K1" s="139"/>
      <c r="L1" s="139"/>
      <c r="M1" s="139"/>
      <c r="N1" s="139"/>
      <c r="O1" s="139"/>
      <c r="P1" s="139"/>
      <c r="Q1" s="139"/>
      <c r="R1" s="139"/>
      <c r="S1" s="139"/>
      <c r="T1" s="139"/>
      <c r="U1" s="139"/>
      <c r="V1" s="139"/>
      <c r="W1" s="139"/>
    </row>
    <row r="2" spans="1:23" ht="25.5" customHeight="1">
      <c r="A2" s="514" t="s">
        <v>112</v>
      </c>
      <c r="B2" s="518" t="s">
        <v>550</v>
      </c>
      <c r="C2" s="519"/>
      <c r="D2" s="524" t="s">
        <v>560</v>
      </c>
      <c r="E2" s="576" t="s">
        <v>561</v>
      </c>
      <c r="F2" s="503"/>
      <c r="G2" s="503"/>
      <c r="H2" s="503"/>
      <c r="I2" s="503"/>
      <c r="J2" s="503"/>
      <c r="K2" s="139"/>
      <c r="L2" s="139"/>
      <c r="M2" s="139"/>
      <c r="N2" s="139"/>
      <c r="O2" s="139"/>
      <c r="P2" s="139"/>
      <c r="Q2" s="139"/>
      <c r="R2" s="139"/>
      <c r="S2" s="139"/>
      <c r="T2" s="139"/>
      <c r="U2" s="139"/>
      <c r="V2" s="139"/>
      <c r="W2" s="139"/>
    </row>
    <row r="3" spans="1:23" ht="38.25" customHeight="1" thickBot="1">
      <c r="A3" s="515"/>
      <c r="B3" s="533"/>
      <c r="C3" s="513"/>
      <c r="D3" s="526"/>
      <c r="E3" s="10" t="s">
        <v>562</v>
      </c>
      <c r="F3" s="13" t="s">
        <v>563</v>
      </c>
      <c r="G3" s="10" t="s">
        <v>564</v>
      </c>
      <c r="H3" s="10" t="s">
        <v>1015</v>
      </c>
      <c r="I3" s="13" t="s">
        <v>565</v>
      </c>
      <c r="J3" s="13" t="s">
        <v>49</v>
      </c>
      <c r="K3" s="139"/>
      <c r="L3" s="139"/>
      <c r="M3" s="139"/>
      <c r="N3" s="139"/>
      <c r="O3" s="139"/>
      <c r="P3" s="139"/>
      <c r="Q3" s="139"/>
      <c r="R3" s="139"/>
      <c r="S3" s="139"/>
      <c r="T3" s="139"/>
      <c r="U3" s="139"/>
      <c r="V3" s="139"/>
      <c r="W3" s="139"/>
    </row>
    <row r="4" spans="1:10" ht="29.25" customHeight="1">
      <c r="A4" s="81" t="s">
        <v>1009</v>
      </c>
      <c r="B4" s="705">
        <v>6281711</v>
      </c>
      <c r="C4" s="706"/>
      <c r="D4" s="199">
        <v>166707</v>
      </c>
      <c r="E4" s="199">
        <v>4916252</v>
      </c>
      <c r="F4" s="200">
        <v>461455</v>
      </c>
      <c r="G4" s="199">
        <v>3896</v>
      </c>
      <c r="H4" s="199">
        <v>136656</v>
      </c>
      <c r="I4" s="200">
        <v>253332</v>
      </c>
      <c r="J4" s="321">
        <v>5771591</v>
      </c>
    </row>
    <row r="5" spans="1:10" ht="29.25" customHeight="1">
      <c r="A5" s="412">
        <v>27</v>
      </c>
      <c r="B5" s="705">
        <v>6216585</v>
      </c>
      <c r="C5" s="706"/>
      <c r="D5" s="308">
        <v>167829</v>
      </c>
      <c r="E5" s="308">
        <v>4880344</v>
      </c>
      <c r="F5" s="309">
        <v>439112</v>
      </c>
      <c r="G5" s="308">
        <v>4008</v>
      </c>
      <c r="H5" s="308">
        <v>140510</v>
      </c>
      <c r="I5" s="309">
        <v>256540</v>
      </c>
      <c r="J5" s="200">
        <v>5720514</v>
      </c>
    </row>
    <row r="6" spans="1:10" ht="29.25" customHeight="1" thickBot="1">
      <c r="A6" s="336">
        <v>28</v>
      </c>
      <c r="B6" s="703">
        <f>SUM(D6:I6,B12:J12)</f>
        <v>6322748</v>
      </c>
      <c r="C6" s="704"/>
      <c r="D6" s="341">
        <v>167799</v>
      </c>
      <c r="E6" s="341">
        <v>4905682</v>
      </c>
      <c r="F6" s="342">
        <v>393478</v>
      </c>
      <c r="G6" s="341">
        <v>3976</v>
      </c>
      <c r="H6" s="341">
        <v>147422</v>
      </c>
      <c r="I6" s="342">
        <v>244838</v>
      </c>
      <c r="J6" s="342">
        <f>SUM(E6:I6)</f>
        <v>5695396</v>
      </c>
    </row>
    <row r="7" spans="1:9" ht="12.75" thickBot="1">
      <c r="A7" s="16"/>
      <c r="B7" s="16"/>
      <c r="C7" s="293"/>
      <c r="D7" s="293"/>
      <c r="E7" s="293"/>
      <c r="F7" s="293"/>
      <c r="G7" s="293"/>
      <c r="H7" s="293"/>
      <c r="I7" s="293"/>
    </row>
    <row r="8" spans="1:10" ht="24" customHeight="1">
      <c r="A8" s="514" t="s">
        <v>112</v>
      </c>
      <c r="B8" s="524" t="s">
        <v>566</v>
      </c>
      <c r="C8" s="576" t="s">
        <v>567</v>
      </c>
      <c r="D8" s="503"/>
      <c r="E8" s="503"/>
      <c r="F8" s="579"/>
      <c r="G8" s="524" t="s">
        <v>1016</v>
      </c>
      <c r="H8" s="524" t="s">
        <v>568</v>
      </c>
      <c r="I8" s="524" t="s">
        <v>569</v>
      </c>
      <c r="J8" s="522" t="s">
        <v>181</v>
      </c>
    </row>
    <row r="9" spans="1:10" ht="45.75" thickBot="1">
      <c r="A9" s="515"/>
      <c r="B9" s="526"/>
      <c r="C9" s="229" t="s">
        <v>1017</v>
      </c>
      <c r="D9" s="80" t="s">
        <v>1018</v>
      </c>
      <c r="E9" s="80" t="s">
        <v>1019</v>
      </c>
      <c r="F9" s="10" t="s">
        <v>564</v>
      </c>
      <c r="G9" s="526"/>
      <c r="H9" s="526"/>
      <c r="I9" s="526"/>
      <c r="J9" s="532"/>
    </row>
    <row r="10" spans="1:10" ht="29.25" customHeight="1">
      <c r="A10" s="331" t="s">
        <v>1009</v>
      </c>
      <c r="B10" s="345" t="s">
        <v>34</v>
      </c>
      <c r="C10" s="345" t="s">
        <v>95</v>
      </c>
      <c r="D10" s="330">
        <v>37962</v>
      </c>
      <c r="E10" s="330">
        <v>70534</v>
      </c>
      <c r="F10" s="345" t="s">
        <v>95</v>
      </c>
      <c r="G10" s="330">
        <v>47772</v>
      </c>
      <c r="H10" s="330">
        <v>40000</v>
      </c>
      <c r="I10" s="330">
        <v>93945</v>
      </c>
      <c r="J10" s="321">
        <v>53200</v>
      </c>
    </row>
    <row r="11" spans="1:10" ht="29.25" customHeight="1">
      <c r="A11" s="81">
        <v>27</v>
      </c>
      <c r="B11" s="122" t="s">
        <v>34</v>
      </c>
      <c r="C11" s="122" t="s">
        <v>95</v>
      </c>
      <c r="D11" s="199">
        <v>34520</v>
      </c>
      <c r="E11" s="199">
        <v>94648</v>
      </c>
      <c r="F11" s="122" t="s">
        <v>95</v>
      </c>
      <c r="G11" s="122">
        <v>48128</v>
      </c>
      <c r="H11" s="122" t="s">
        <v>34</v>
      </c>
      <c r="I11" s="199">
        <v>107031</v>
      </c>
      <c r="J11" s="200">
        <v>43915</v>
      </c>
    </row>
    <row r="12" spans="1:10" ht="29.25" customHeight="1" thickBot="1">
      <c r="A12" s="336">
        <v>28</v>
      </c>
      <c r="B12" s="498" t="s">
        <v>95</v>
      </c>
      <c r="C12" s="341">
        <v>40055</v>
      </c>
      <c r="D12" s="341">
        <v>32267</v>
      </c>
      <c r="E12" s="341">
        <v>103042</v>
      </c>
      <c r="F12" s="341">
        <v>75</v>
      </c>
      <c r="G12" s="498">
        <v>43359</v>
      </c>
      <c r="H12" s="498" t="s">
        <v>95</v>
      </c>
      <c r="I12" s="341">
        <v>164266</v>
      </c>
      <c r="J12" s="342">
        <v>76489</v>
      </c>
    </row>
    <row r="13" ht="29.25" customHeight="1">
      <c r="A13" s="108" t="s">
        <v>548</v>
      </c>
    </row>
    <row r="14" ht="18" customHeight="1"/>
  </sheetData>
  <sheetProtection/>
  <mergeCells count="14">
    <mergeCell ref="A2:A3"/>
    <mergeCell ref="B2:C3"/>
    <mergeCell ref="D2:D3"/>
    <mergeCell ref="E2:J2"/>
    <mergeCell ref="B4:C4"/>
    <mergeCell ref="B5:C5"/>
    <mergeCell ref="I8:I9"/>
    <mergeCell ref="J8:J9"/>
    <mergeCell ref="B6:C6"/>
    <mergeCell ref="A8:A9"/>
    <mergeCell ref="B8:B9"/>
    <mergeCell ref="C8:F8"/>
    <mergeCell ref="G8:G9"/>
    <mergeCell ref="H8:H9"/>
  </mergeCells>
  <printOptions horizontalCentered="1"/>
  <pageMargins left="0.7874015748031497" right="0.7874015748031497" top="0.984251968503937" bottom="0.7874015748031497" header="0.5118110236220472" footer="0.5118110236220472"/>
  <pageSetup horizontalDpi="600" verticalDpi="600" orientation="portrait" paperSize="9" scale="89" r:id="rId2"/>
  <drawing r:id="rId1"/>
</worksheet>
</file>

<file path=xl/worksheets/sheet49.xml><?xml version="1.0" encoding="utf-8"?>
<worksheet xmlns="http://schemas.openxmlformats.org/spreadsheetml/2006/main" xmlns:r="http://schemas.openxmlformats.org/officeDocument/2006/relationships">
  <sheetPr>
    <tabColor rgb="FF00B0F0"/>
  </sheetPr>
  <dimension ref="A1:W23"/>
  <sheetViews>
    <sheetView zoomScalePageLayoutView="0" workbookViewId="0" topLeftCell="A1">
      <selection activeCell="A9" sqref="A9"/>
    </sheetView>
  </sheetViews>
  <sheetFormatPr defaultColWidth="9.00390625" defaultRowHeight="13.5"/>
  <cols>
    <col min="1" max="1" width="13.875" style="192" customWidth="1"/>
    <col min="2" max="9" width="8.625" style="192" customWidth="1"/>
    <col min="10" max="11" width="8.125" style="192" customWidth="1"/>
    <col min="12" max="23" width="6.875" style="192" customWidth="1"/>
    <col min="24" max="31" width="5.375" style="192" customWidth="1"/>
    <col min="32" max="32" width="9.00390625" style="192" customWidth="1"/>
    <col min="33" max="33" width="18.625" style="192" bestFit="1" customWidth="1"/>
    <col min="34" max="16384" width="9.00390625" style="192" customWidth="1"/>
  </cols>
  <sheetData>
    <row r="1" spans="1:23" ht="13.5" customHeight="1" thickBot="1">
      <c r="A1" s="108" t="s">
        <v>1020</v>
      </c>
      <c r="I1" s="43" t="s">
        <v>1021</v>
      </c>
      <c r="K1" s="173"/>
      <c r="L1" s="50"/>
      <c r="W1" s="173"/>
    </row>
    <row r="2" spans="1:9" ht="30" customHeight="1" thickBot="1">
      <c r="A2" s="346"/>
      <c r="B2" s="83" t="s">
        <v>570</v>
      </c>
      <c r="C2" s="231" t="s">
        <v>571</v>
      </c>
      <c r="D2" s="195" t="s">
        <v>572</v>
      </c>
      <c r="E2" s="85" t="s">
        <v>573</v>
      </c>
      <c r="F2" s="85" t="s">
        <v>574</v>
      </c>
      <c r="G2" s="85" t="s">
        <v>575</v>
      </c>
      <c r="H2" s="347" t="s">
        <v>576</v>
      </c>
      <c r="I2" s="231" t="s">
        <v>49</v>
      </c>
    </row>
    <row r="3" spans="1:9" ht="43.5" customHeight="1">
      <c r="A3" s="7" t="s">
        <v>577</v>
      </c>
      <c r="B3" s="348">
        <v>476</v>
      </c>
      <c r="C3" s="349">
        <v>781</v>
      </c>
      <c r="D3" s="350">
        <v>499</v>
      </c>
      <c r="E3" s="351">
        <v>672</v>
      </c>
      <c r="F3" s="351">
        <v>546</v>
      </c>
      <c r="G3" s="351">
        <v>564</v>
      </c>
      <c r="H3" s="352">
        <v>348</v>
      </c>
      <c r="I3" s="349">
        <v>3886</v>
      </c>
    </row>
    <row r="4" spans="1:23" ht="43.5" customHeight="1" thickBot="1">
      <c r="A4" s="336" t="s">
        <v>578</v>
      </c>
      <c r="B4" s="353">
        <v>5</v>
      </c>
      <c r="C4" s="354">
        <v>17</v>
      </c>
      <c r="D4" s="355">
        <v>6</v>
      </c>
      <c r="E4" s="356">
        <v>14</v>
      </c>
      <c r="F4" s="356">
        <v>11</v>
      </c>
      <c r="G4" s="356">
        <v>5</v>
      </c>
      <c r="H4" s="357">
        <v>6</v>
      </c>
      <c r="I4" s="354">
        <v>64</v>
      </c>
      <c r="K4" s="139"/>
      <c r="Q4" s="139"/>
      <c r="T4" s="139"/>
      <c r="W4" s="139"/>
    </row>
    <row r="5" spans="1:23" ht="43.5" customHeight="1" thickBot="1">
      <c r="A5" s="82" t="s">
        <v>49</v>
      </c>
      <c r="B5" s="131">
        <v>481</v>
      </c>
      <c r="C5" s="129">
        <v>798</v>
      </c>
      <c r="D5" s="130">
        <v>505</v>
      </c>
      <c r="E5" s="127">
        <v>686</v>
      </c>
      <c r="F5" s="127">
        <v>557</v>
      </c>
      <c r="G5" s="127">
        <v>569</v>
      </c>
      <c r="H5" s="140">
        <v>354</v>
      </c>
      <c r="I5" s="126">
        <v>3950</v>
      </c>
      <c r="K5" s="139"/>
      <c r="Q5" s="139"/>
      <c r="T5" s="139"/>
      <c r="W5" s="139"/>
    </row>
    <row r="6" spans="1:23" ht="25.5" customHeight="1">
      <c r="A6" s="108" t="s">
        <v>579</v>
      </c>
      <c r="B6" s="139"/>
      <c r="C6" s="139"/>
      <c r="D6" s="139"/>
      <c r="E6" s="139"/>
      <c r="F6" s="139"/>
      <c r="G6" s="139"/>
      <c r="H6" s="139"/>
      <c r="I6" s="139"/>
      <c r="K6" s="139"/>
      <c r="Q6" s="139"/>
      <c r="T6" s="139"/>
      <c r="W6" s="139"/>
    </row>
    <row r="7" spans="2:16" ht="12">
      <c r="B7" s="16"/>
      <c r="C7" s="16"/>
      <c r="D7" s="156"/>
      <c r="E7" s="156"/>
      <c r="F7" s="156"/>
      <c r="G7" s="156"/>
      <c r="H7" s="156"/>
      <c r="J7" s="293"/>
      <c r="P7" s="218"/>
    </row>
    <row r="8" spans="2:16" ht="12">
      <c r="B8" s="16"/>
      <c r="C8" s="16"/>
      <c r="D8" s="16"/>
      <c r="E8" s="16"/>
      <c r="F8" s="16"/>
      <c r="G8" s="16"/>
      <c r="H8" s="16"/>
      <c r="I8" s="16"/>
      <c r="J8" s="16"/>
      <c r="K8" s="16"/>
      <c r="L8" s="16"/>
      <c r="M8" s="16"/>
      <c r="N8" s="16"/>
      <c r="O8" s="16"/>
      <c r="P8" s="16"/>
    </row>
    <row r="9" spans="1:16" ht="12">
      <c r="A9" s="16"/>
      <c r="B9" s="139"/>
      <c r="C9" s="139"/>
      <c r="D9" s="139"/>
      <c r="E9" s="139"/>
      <c r="F9" s="139"/>
      <c r="G9" s="139"/>
      <c r="H9" s="139"/>
      <c r="I9" s="139"/>
      <c r="J9" s="293"/>
      <c r="K9" s="293"/>
      <c r="L9" s="293"/>
      <c r="M9" s="293"/>
      <c r="N9" s="293"/>
      <c r="O9" s="293"/>
      <c r="P9" s="293"/>
    </row>
    <row r="10" spans="1:16" ht="12">
      <c r="A10" s="3"/>
      <c r="B10" s="293"/>
      <c r="C10" s="293"/>
      <c r="D10" s="293"/>
      <c r="E10" s="293"/>
      <c r="F10" s="293"/>
      <c r="G10" s="293"/>
      <c r="H10" s="293"/>
      <c r="I10" s="293"/>
      <c r="J10" s="293"/>
      <c r="K10" s="293"/>
      <c r="L10" s="293"/>
      <c r="M10" s="293"/>
      <c r="N10" s="293"/>
      <c r="O10" s="293"/>
      <c r="P10" s="293"/>
    </row>
    <row r="11" spans="1:11" ht="13.5">
      <c r="A11" s="156"/>
      <c r="B11" s="156"/>
      <c r="C11" s="156"/>
      <c r="D11" s="156"/>
      <c r="E11" s="156"/>
      <c r="F11" s="156"/>
      <c r="G11" s="156"/>
      <c r="H11" s="156"/>
      <c r="I11" s="31"/>
      <c r="J11" s="31"/>
      <c r="K11" s="31"/>
    </row>
    <row r="12" spans="8:23" ht="12">
      <c r="H12" s="16"/>
      <c r="I12" s="16"/>
      <c r="J12" s="16"/>
      <c r="K12" s="16"/>
      <c r="L12" s="16"/>
      <c r="M12" s="16"/>
      <c r="N12" s="16"/>
      <c r="Q12" s="16"/>
      <c r="R12" s="16"/>
      <c r="S12" s="16"/>
      <c r="T12" s="16"/>
      <c r="U12" s="16"/>
      <c r="V12" s="16"/>
      <c r="W12" s="16"/>
    </row>
    <row r="13" spans="1:23" ht="12">
      <c r="A13" s="16"/>
      <c r="B13" s="139"/>
      <c r="C13" s="139"/>
      <c r="D13" s="139"/>
      <c r="E13" s="139"/>
      <c r="F13" s="139"/>
      <c r="G13" s="139"/>
      <c r="H13" s="139"/>
      <c r="I13" s="139"/>
      <c r="J13" s="139"/>
      <c r="K13" s="139"/>
      <c r="L13" s="139"/>
      <c r="M13" s="139"/>
      <c r="N13" s="139"/>
      <c r="O13" s="139"/>
      <c r="P13" s="139"/>
      <c r="Q13" s="139"/>
      <c r="R13" s="139"/>
      <c r="S13" s="139"/>
      <c r="T13" s="139"/>
      <c r="U13" s="139"/>
      <c r="V13" s="139"/>
      <c r="W13" s="139"/>
    </row>
    <row r="14" spans="1:23" ht="12">
      <c r="A14" s="16"/>
      <c r="B14" s="139"/>
      <c r="C14" s="139"/>
      <c r="D14" s="139"/>
      <c r="E14" s="139"/>
      <c r="F14" s="139"/>
      <c r="G14" s="139"/>
      <c r="H14" s="139"/>
      <c r="I14" s="139"/>
      <c r="J14" s="139"/>
      <c r="K14" s="139"/>
      <c r="L14" s="139"/>
      <c r="M14" s="139"/>
      <c r="N14" s="139"/>
      <c r="O14" s="139"/>
      <c r="P14" s="139"/>
      <c r="Q14" s="139"/>
      <c r="R14" s="139"/>
      <c r="S14" s="139"/>
      <c r="T14" s="139"/>
      <c r="U14" s="139"/>
      <c r="V14" s="139"/>
      <c r="W14" s="139"/>
    </row>
    <row r="15" spans="1:23" ht="12">
      <c r="A15" s="50"/>
      <c r="D15" s="139"/>
      <c r="E15" s="139"/>
      <c r="F15" s="139"/>
      <c r="G15" s="139"/>
      <c r="H15" s="173"/>
      <c r="I15" s="139"/>
      <c r="J15" s="139"/>
      <c r="K15" s="139"/>
      <c r="L15" s="139"/>
      <c r="M15" s="139"/>
      <c r="N15" s="139"/>
      <c r="O15" s="139"/>
      <c r="P15" s="139"/>
      <c r="Q15" s="139"/>
      <c r="R15" s="139"/>
      <c r="S15" s="139"/>
      <c r="T15" s="139"/>
      <c r="U15" s="139"/>
      <c r="V15" s="139"/>
      <c r="W15" s="139"/>
    </row>
    <row r="16" spans="9:23" ht="12">
      <c r="I16" s="139"/>
      <c r="J16" s="139"/>
      <c r="K16" s="139"/>
      <c r="L16" s="139"/>
      <c r="M16" s="139"/>
      <c r="N16" s="139"/>
      <c r="O16" s="139"/>
      <c r="P16" s="139"/>
      <c r="Q16" s="139"/>
      <c r="R16" s="139"/>
      <c r="S16" s="139"/>
      <c r="T16" s="139"/>
      <c r="U16" s="139"/>
      <c r="V16" s="139"/>
      <c r="W16" s="139"/>
    </row>
    <row r="17" spans="6:23" ht="12">
      <c r="F17" s="16"/>
      <c r="G17" s="16"/>
      <c r="H17" s="16"/>
      <c r="I17" s="139"/>
      <c r="J17" s="139"/>
      <c r="K17" s="139"/>
      <c r="L17" s="139"/>
      <c r="M17" s="139"/>
      <c r="N17" s="139"/>
      <c r="O17" s="139"/>
      <c r="P17" s="139"/>
      <c r="Q17" s="139"/>
      <c r="R17" s="139"/>
      <c r="S17" s="139"/>
      <c r="T17" s="139"/>
      <c r="U17" s="139"/>
      <c r="V17" s="139"/>
      <c r="W17" s="139"/>
    </row>
    <row r="18" spans="1:9" ht="12">
      <c r="A18" s="16"/>
      <c r="B18" s="156"/>
      <c r="C18" s="156"/>
      <c r="D18" s="156"/>
      <c r="E18" s="156"/>
      <c r="F18" s="156"/>
      <c r="G18" s="156"/>
      <c r="H18" s="156"/>
      <c r="I18" s="293"/>
    </row>
    <row r="19" spans="1:9" ht="12">
      <c r="A19" s="16"/>
      <c r="B19" s="16"/>
      <c r="C19" s="16"/>
      <c r="D19" s="293"/>
      <c r="E19" s="293"/>
      <c r="F19" s="293"/>
      <c r="G19" s="293"/>
      <c r="H19" s="293"/>
      <c r="I19" s="293"/>
    </row>
    <row r="20" ht="12">
      <c r="I20" s="293"/>
    </row>
    <row r="21" spans="1:9" ht="12">
      <c r="A21" s="16"/>
      <c r="B21" s="16"/>
      <c r="C21" s="16"/>
      <c r="D21" s="16"/>
      <c r="I21" s="293"/>
    </row>
    <row r="22" spans="1:8" ht="12">
      <c r="A22" s="156"/>
      <c r="B22" s="156"/>
      <c r="C22" s="156"/>
      <c r="D22" s="156"/>
      <c r="E22" s="156"/>
      <c r="F22" s="156"/>
      <c r="G22" s="156"/>
      <c r="H22" s="156"/>
    </row>
    <row r="23" ht="12">
      <c r="A23" s="50"/>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14"/>
  <sheetViews>
    <sheetView zoomScalePageLayoutView="0" workbookViewId="0" topLeftCell="A1">
      <selection activeCell="A15" sqref="A15"/>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8.50390625" style="31" customWidth="1"/>
    <col min="7" max="7" width="9.75390625" style="31" customWidth="1"/>
    <col min="8" max="8" width="8.75390625" style="41" customWidth="1"/>
    <col min="9" max="9" width="9.00390625" style="31" customWidth="1"/>
    <col min="10" max="11" width="7.50390625" style="31" customWidth="1"/>
    <col min="12" max="17" width="7.75390625" style="31" customWidth="1"/>
    <col min="18" max="18" width="6.125" style="31" customWidth="1"/>
    <col min="19" max="20" width="7.875" style="31" customWidth="1"/>
    <col min="21" max="21" width="9.75390625" style="31" customWidth="1"/>
    <col min="22" max="22" width="9.875" style="31" customWidth="1"/>
    <col min="23" max="23" width="9.375" style="31" customWidth="1"/>
    <col min="24" max="24" width="7.50390625" style="31" customWidth="1"/>
    <col min="25" max="25" width="8.25390625" style="31" customWidth="1"/>
    <col min="26" max="27" width="11.50390625" style="31" customWidth="1"/>
    <col min="28" max="28" width="11.875" style="31" customWidth="1"/>
    <col min="29" max="16384" width="9.00390625" style="31" customWidth="1"/>
  </cols>
  <sheetData>
    <row r="1" spans="1:18" ht="18" customHeight="1" thickBot="1">
      <c r="A1" s="78" t="s">
        <v>881</v>
      </c>
      <c r="B1" s="4"/>
      <c r="C1" s="4"/>
      <c r="D1" s="4"/>
      <c r="E1" s="4"/>
      <c r="F1" s="4"/>
      <c r="G1" s="4"/>
      <c r="H1" s="4"/>
      <c r="I1" s="2"/>
      <c r="R1" s="6" t="s">
        <v>0</v>
      </c>
    </row>
    <row r="2" spans="1:18" ht="21" customHeight="1">
      <c r="A2" s="514" t="s">
        <v>882</v>
      </c>
      <c r="B2" s="518" t="s">
        <v>883</v>
      </c>
      <c r="C2" s="519"/>
      <c r="D2" s="522" t="s">
        <v>884</v>
      </c>
      <c r="E2" s="519"/>
      <c r="F2" s="524" t="s">
        <v>885</v>
      </c>
      <c r="G2" s="86"/>
      <c r="H2" s="503" t="s">
        <v>44</v>
      </c>
      <c r="I2" s="503"/>
      <c r="J2" s="503"/>
      <c r="K2" s="503"/>
      <c r="L2" s="503"/>
      <c r="M2" s="503"/>
      <c r="N2" s="503"/>
      <c r="O2" s="503"/>
      <c r="P2" s="503"/>
      <c r="Q2" s="503"/>
      <c r="R2" s="503"/>
    </row>
    <row r="3" spans="1:18" ht="21" customHeight="1">
      <c r="A3" s="517"/>
      <c r="B3" s="520"/>
      <c r="C3" s="521"/>
      <c r="D3" s="523"/>
      <c r="E3" s="521"/>
      <c r="F3" s="525"/>
      <c r="G3" s="88"/>
      <c r="H3" s="527" t="s">
        <v>886</v>
      </c>
      <c r="I3" s="527"/>
      <c r="J3" s="527"/>
      <c r="K3" s="527"/>
      <c r="L3" s="528"/>
      <c r="M3" s="529" t="s">
        <v>887</v>
      </c>
      <c r="N3" s="527"/>
      <c r="O3" s="527"/>
      <c r="P3" s="527"/>
      <c r="Q3" s="527"/>
      <c r="R3" s="527"/>
    </row>
    <row r="4" spans="1:18" ht="29.25" customHeight="1" thickBot="1">
      <c r="A4" s="515"/>
      <c r="B4" s="9" t="s">
        <v>45</v>
      </c>
      <c r="C4" s="10" t="s">
        <v>46</v>
      </c>
      <c r="D4" s="11" t="s">
        <v>47</v>
      </c>
      <c r="E4" s="10" t="s">
        <v>48</v>
      </c>
      <c r="F4" s="526"/>
      <c r="G4" s="70" t="s">
        <v>49</v>
      </c>
      <c r="H4" s="91" t="s">
        <v>50</v>
      </c>
      <c r="I4" s="92" t="s">
        <v>51</v>
      </c>
      <c r="J4" s="10" t="s">
        <v>888</v>
      </c>
      <c r="K4" s="92" t="s">
        <v>52</v>
      </c>
      <c r="L4" s="10" t="s">
        <v>53</v>
      </c>
      <c r="M4" s="13" t="s">
        <v>49</v>
      </c>
      <c r="N4" s="10" t="s">
        <v>54</v>
      </c>
      <c r="O4" s="10" t="s">
        <v>55</v>
      </c>
      <c r="P4" s="92" t="s">
        <v>56</v>
      </c>
      <c r="Q4" s="10" t="s">
        <v>57</v>
      </c>
      <c r="R4" s="92" t="s">
        <v>53</v>
      </c>
    </row>
    <row r="5" spans="1:18" ht="18.75" customHeight="1">
      <c r="A5" s="81" t="s">
        <v>872</v>
      </c>
      <c r="B5" s="53">
        <v>32306</v>
      </c>
      <c r="C5" s="54">
        <v>80926</v>
      </c>
      <c r="D5" s="53">
        <v>12855</v>
      </c>
      <c r="E5" s="54">
        <v>22652</v>
      </c>
      <c r="F5" s="93">
        <v>28</v>
      </c>
      <c r="G5" s="68">
        <v>3812</v>
      </c>
      <c r="H5" s="95">
        <v>639</v>
      </c>
      <c r="I5" s="95">
        <v>2604</v>
      </c>
      <c r="J5" s="54">
        <v>19</v>
      </c>
      <c r="K5" s="54">
        <v>99</v>
      </c>
      <c r="L5" s="54">
        <v>451</v>
      </c>
      <c r="M5" s="54">
        <v>3912</v>
      </c>
      <c r="N5" s="54">
        <v>533</v>
      </c>
      <c r="O5" s="54">
        <v>2684</v>
      </c>
      <c r="P5" s="54">
        <v>53</v>
      </c>
      <c r="Q5" s="54">
        <v>146</v>
      </c>
      <c r="R5" s="96">
        <v>496</v>
      </c>
    </row>
    <row r="6" spans="1:18" ht="18.75" customHeight="1">
      <c r="A6" s="81">
        <v>25</v>
      </c>
      <c r="B6" s="53">
        <v>32414</v>
      </c>
      <c r="C6" s="54">
        <v>80065</v>
      </c>
      <c r="D6" s="53">
        <v>12772</v>
      </c>
      <c r="E6" s="54">
        <v>22201</v>
      </c>
      <c r="F6" s="93">
        <v>27.7</v>
      </c>
      <c r="G6" s="68">
        <v>3275</v>
      </c>
      <c r="H6" s="95">
        <v>524</v>
      </c>
      <c r="I6" s="95">
        <v>2252</v>
      </c>
      <c r="J6" s="54">
        <v>35</v>
      </c>
      <c r="K6" s="54">
        <v>85</v>
      </c>
      <c r="L6" s="54">
        <v>379</v>
      </c>
      <c r="M6" s="54">
        <v>3726</v>
      </c>
      <c r="N6" s="54">
        <v>609</v>
      </c>
      <c r="O6" s="54">
        <v>2523</v>
      </c>
      <c r="P6" s="54">
        <v>57</v>
      </c>
      <c r="Q6" s="54">
        <v>159</v>
      </c>
      <c r="R6" s="53">
        <v>378</v>
      </c>
    </row>
    <row r="7" spans="1:18" ht="18.75" customHeight="1">
      <c r="A7" s="81">
        <v>26</v>
      </c>
      <c r="B7" s="53">
        <v>32658</v>
      </c>
      <c r="C7" s="54">
        <v>79479</v>
      </c>
      <c r="D7" s="53">
        <v>12733</v>
      </c>
      <c r="E7" s="54">
        <v>21872</v>
      </c>
      <c r="F7" s="93">
        <v>27.5</v>
      </c>
      <c r="G7" s="68">
        <v>3466</v>
      </c>
      <c r="H7" s="95">
        <v>553</v>
      </c>
      <c r="I7" s="95">
        <v>2424</v>
      </c>
      <c r="J7" s="54">
        <v>22</v>
      </c>
      <c r="K7" s="54">
        <v>81</v>
      </c>
      <c r="L7" s="54">
        <v>386</v>
      </c>
      <c r="M7" s="68">
        <v>3795</v>
      </c>
      <c r="N7" s="54">
        <v>518</v>
      </c>
      <c r="O7" s="54">
        <v>2721</v>
      </c>
      <c r="P7" s="54">
        <v>38</v>
      </c>
      <c r="Q7" s="54">
        <v>118</v>
      </c>
      <c r="R7" s="53">
        <v>400</v>
      </c>
    </row>
    <row r="8" spans="1:18" ht="18.75" customHeight="1">
      <c r="A8" s="81">
        <v>27</v>
      </c>
      <c r="B8" s="53">
        <v>32939</v>
      </c>
      <c r="C8" s="54">
        <v>79014</v>
      </c>
      <c r="D8" s="53">
        <v>12624</v>
      </c>
      <c r="E8" s="54">
        <v>21356</v>
      </c>
      <c r="F8" s="93">
        <v>27</v>
      </c>
      <c r="G8" s="68">
        <v>3263</v>
      </c>
      <c r="H8" s="95">
        <v>634</v>
      </c>
      <c r="I8" s="95">
        <v>2164</v>
      </c>
      <c r="J8" s="54">
        <v>28</v>
      </c>
      <c r="K8" s="54">
        <v>74</v>
      </c>
      <c r="L8" s="54">
        <v>362</v>
      </c>
      <c r="M8" s="68">
        <v>3779</v>
      </c>
      <c r="N8" s="54">
        <v>562</v>
      </c>
      <c r="O8" s="54">
        <v>2742</v>
      </c>
      <c r="P8" s="54">
        <v>61</v>
      </c>
      <c r="Q8" s="54">
        <v>113</v>
      </c>
      <c r="R8" s="53">
        <v>301</v>
      </c>
    </row>
    <row r="9" spans="1:18" ht="18.75" customHeight="1" thickBot="1">
      <c r="A9" s="82">
        <v>28</v>
      </c>
      <c r="B9" s="74">
        <v>33159</v>
      </c>
      <c r="C9" s="72">
        <v>78516</v>
      </c>
      <c r="D9" s="74">
        <v>12216</v>
      </c>
      <c r="E9" s="72">
        <v>20307</v>
      </c>
      <c r="F9" s="97">
        <v>25.9</v>
      </c>
      <c r="G9" s="76">
        <v>3244</v>
      </c>
      <c r="H9" s="99">
        <v>635</v>
      </c>
      <c r="I9" s="99">
        <v>2187</v>
      </c>
      <c r="J9" s="72">
        <v>31</v>
      </c>
      <c r="K9" s="72">
        <v>73</v>
      </c>
      <c r="L9" s="72">
        <v>318</v>
      </c>
      <c r="M9" s="76">
        <v>4241</v>
      </c>
      <c r="N9" s="72">
        <v>557</v>
      </c>
      <c r="O9" s="72">
        <v>2113</v>
      </c>
      <c r="P9" s="72">
        <v>36</v>
      </c>
      <c r="Q9" s="72">
        <v>121</v>
      </c>
      <c r="R9" s="74">
        <v>1414</v>
      </c>
    </row>
    <row r="10" spans="1:18" ht="18" customHeight="1">
      <c r="A10" s="40" t="s">
        <v>889</v>
      </c>
      <c r="B10" s="2"/>
      <c r="C10" s="2"/>
      <c r="D10" s="2"/>
      <c r="E10" s="2"/>
      <c r="F10" s="2"/>
      <c r="G10" s="2"/>
      <c r="H10" s="2"/>
      <c r="I10" s="40"/>
      <c r="J10" s="2"/>
      <c r="K10" s="2"/>
      <c r="L10" s="2"/>
      <c r="M10" s="2"/>
      <c r="N10" s="2"/>
      <c r="O10" s="2"/>
      <c r="P10" s="2"/>
      <c r="Q10" s="2"/>
      <c r="R10" s="2"/>
    </row>
    <row r="11" spans="1:18" ht="18" customHeight="1">
      <c r="A11" s="40" t="s">
        <v>59</v>
      </c>
      <c r="B11" s="2"/>
      <c r="C11" s="2"/>
      <c r="D11" s="2"/>
      <c r="E11" s="2"/>
      <c r="F11" s="2"/>
      <c r="G11" s="2"/>
      <c r="H11" s="40" t="s">
        <v>60</v>
      </c>
      <c r="J11" s="2"/>
      <c r="K11" s="2"/>
      <c r="L11" s="2"/>
      <c r="M11" s="2"/>
      <c r="N11" s="2"/>
      <c r="O11" s="2"/>
      <c r="P11" s="2"/>
      <c r="Q11" s="2"/>
      <c r="R11" s="2"/>
    </row>
    <row r="12" spans="1:9" ht="18" customHeight="1">
      <c r="A12" s="40" t="s">
        <v>890</v>
      </c>
      <c r="B12" s="2"/>
      <c r="C12" s="2"/>
      <c r="D12" s="2"/>
      <c r="E12" s="2"/>
      <c r="F12" s="2"/>
      <c r="G12" s="2"/>
      <c r="H12" s="2"/>
      <c r="I12" s="2"/>
    </row>
    <row r="13" spans="1:9" ht="18" customHeight="1">
      <c r="A13" s="40" t="s">
        <v>61</v>
      </c>
      <c r="D13" s="2"/>
      <c r="E13" s="2"/>
      <c r="F13" s="2"/>
      <c r="G13" s="2"/>
      <c r="H13" s="2"/>
      <c r="I13" s="2"/>
    </row>
    <row r="14" spans="1:9" ht="18" customHeight="1">
      <c r="A14" s="31" t="s">
        <v>891</v>
      </c>
      <c r="B14" s="516" t="s">
        <v>62</v>
      </c>
      <c r="C14" s="516"/>
      <c r="D14" s="2"/>
      <c r="E14" s="2"/>
      <c r="F14" s="2"/>
      <c r="G14" s="2"/>
      <c r="H14" s="2"/>
      <c r="I14" s="2"/>
    </row>
  </sheetData>
  <sheetProtection/>
  <mergeCells count="8">
    <mergeCell ref="B14:C14"/>
    <mergeCell ref="A2:A4"/>
    <mergeCell ref="B2:C3"/>
    <mergeCell ref="D2:E3"/>
    <mergeCell ref="F2:F4"/>
    <mergeCell ref="H2:R2"/>
    <mergeCell ref="H3:L3"/>
    <mergeCell ref="M3:R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7" r:id="rId1"/>
</worksheet>
</file>

<file path=xl/worksheets/sheet50.xml><?xml version="1.0" encoding="utf-8"?>
<worksheet xmlns="http://schemas.openxmlformats.org/spreadsheetml/2006/main" xmlns:r="http://schemas.openxmlformats.org/officeDocument/2006/relationships">
  <sheetPr>
    <tabColor rgb="FF00B0F0"/>
  </sheetPr>
  <dimension ref="A1:M10"/>
  <sheetViews>
    <sheetView zoomScalePageLayoutView="0" workbookViewId="0" topLeftCell="A1">
      <selection activeCell="A11" sqref="A11"/>
    </sheetView>
  </sheetViews>
  <sheetFormatPr defaultColWidth="9.00390625" defaultRowHeight="13.5"/>
  <cols>
    <col min="1" max="1" width="10.25390625" style="50" customWidth="1"/>
    <col min="2" max="13" width="6.375" style="50" customWidth="1"/>
    <col min="14" max="16384" width="9.00390625" style="50" customWidth="1"/>
  </cols>
  <sheetData>
    <row r="1" spans="1:13" ht="18" customHeight="1" thickBot="1">
      <c r="A1" s="108" t="s">
        <v>1022</v>
      </c>
      <c r="M1" s="43" t="s">
        <v>580</v>
      </c>
    </row>
    <row r="2" spans="1:13" ht="15" customHeight="1">
      <c r="A2" s="514" t="s">
        <v>227</v>
      </c>
      <c r="B2" s="502" t="s">
        <v>581</v>
      </c>
      <c r="C2" s="503"/>
      <c r="D2" s="503"/>
      <c r="E2" s="503"/>
      <c r="F2" s="503"/>
      <c r="G2" s="503"/>
      <c r="H2" s="503"/>
      <c r="I2" s="503"/>
      <c r="J2" s="503"/>
      <c r="K2" s="579"/>
      <c r="L2" s="576" t="s">
        <v>582</v>
      </c>
      <c r="M2" s="503"/>
    </row>
    <row r="3" spans="1:13" ht="17.25" customHeight="1">
      <c r="A3" s="517"/>
      <c r="B3" s="543" t="s">
        <v>259</v>
      </c>
      <c r="C3" s="577" t="s">
        <v>583</v>
      </c>
      <c r="D3" s="577" t="s">
        <v>584</v>
      </c>
      <c r="E3" s="577" t="s">
        <v>585</v>
      </c>
      <c r="F3" s="577" t="s">
        <v>586</v>
      </c>
      <c r="G3" s="577" t="s">
        <v>587</v>
      </c>
      <c r="H3" s="577" t="s">
        <v>588</v>
      </c>
      <c r="I3" s="577" t="s">
        <v>589</v>
      </c>
      <c r="J3" s="577" t="s">
        <v>590</v>
      </c>
      <c r="K3" s="577" t="s">
        <v>591</v>
      </c>
      <c r="L3" s="577" t="s">
        <v>592</v>
      </c>
      <c r="M3" s="535" t="s">
        <v>593</v>
      </c>
    </row>
    <row r="4" spans="1:13" ht="24.75" customHeight="1" thickBot="1">
      <c r="A4" s="515"/>
      <c r="B4" s="542"/>
      <c r="C4" s="526"/>
      <c r="D4" s="526"/>
      <c r="E4" s="526"/>
      <c r="F4" s="526"/>
      <c r="G4" s="526"/>
      <c r="H4" s="526"/>
      <c r="I4" s="526"/>
      <c r="J4" s="526"/>
      <c r="K4" s="526"/>
      <c r="L4" s="526"/>
      <c r="M4" s="532"/>
    </row>
    <row r="5" spans="1:13" ht="19.5" customHeight="1">
      <c r="A5" s="81" t="s">
        <v>872</v>
      </c>
      <c r="B5" s="211">
        <v>153</v>
      </c>
      <c r="C5" s="56">
        <v>39</v>
      </c>
      <c r="D5" s="56">
        <v>12</v>
      </c>
      <c r="E5" s="56">
        <v>13</v>
      </c>
      <c r="F5" s="56">
        <v>8</v>
      </c>
      <c r="G5" s="56">
        <v>9</v>
      </c>
      <c r="H5" s="56">
        <v>7</v>
      </c>
      <c r="I5" s="56">
        <v>21</v>
      </c>
      <c r="J5" s="56">
        <v>20</v>
      </c>
      <c r="K5" s="56">
        <v>24</v>
      </c>
      <c r="L5" s="56">
        <v>545</v>
      </c>
      <c r="M5" s="94">
        <v>2758</v>
      </c>
    </row>
    <row r="6" spans="1:13" ht="19.5" customHeight="1">
      <c r="A6" s="81">
        <v>25</v>
      </c>
      <c r="B6" s="211">
        <v>154</v>
      </c>
      <c r="C6" s="56">
        <v>40</v>
      </c>
      <c r="D6" s="56">
        <v>12</v>
      </c>
      <c r="E6" s="56">
        <v>13</v>
      </c>
      <c r="F6" s="56">
        <v>8</v>
      </c>
      <c r="G6" s="56">
        <v>9</v>
      </c>
      <c r="H6" s="56">
        <v>7</v>
      </c>
      <c r="I6" s="56">
        <v>21</v>
      </c>
      <c r="J6" s="56">
        <v>20</v>
      </c>
      <c r="K6" s="56">
        <v>24</v>
      </c>
      <c r="L6" s="56">
        <v>511</v>
      </c>
      <c r="M6" s="94">
        <v>2671</v>
      </c>
    </row>
    <row r="7" spans="1:13" ht="19.5" customHeight="1">
      <c r="A7" s="81">
        <v>26</v>
      </c>
      <c r="B7" s="211">
        <v>152</v>
      </c>
      <c r="C7" s="56">
        <v>40</v>
      </c>
      <c r="D7" s="56">
        <v>12</v>
      </c>
      <c r="E7" s="56">
        <v>12</v>
      </c>
      <c r="F7" s="56">
        <v>8</v>
      </c>
      <c r="G7" s="56">
        <v>8</v>
      </c>
      <c r="H7" s="56">
        <v>7</v>
      </c>
      <c r="I7" s="56">
        <v>21</v>
      </c>
      <c r="J7" s="56">
        <v>20</v>
      </c>
      <c r="K7" s="56">
        <v>24</v>
      </c>
      <c r="L7" s="56">
        <v>514</v>
      </c>
      <c r="M7" s="94">
        <v>2524</v>
      </c>
    </row>
    <row r="8" spans="1:13" ht="19.5" customHeight="1">
      <c r="A8" s="81">
        <v>27</v>
      </c>
      <c r="B8" s="211">
        <v>152</v>
      </c>
      <c r="C8" s="56">
        <v>40</v>
      </c>
      <c r="D8" s="56">
        <v>12</v>
      </c>
      <c r="E8" s="56">
        <v>12</v>
      </c>
      <c r="F8" s="56">
        <v>8</v>
      </c>
      <c r="G8" s="56">
        <v>8</v>
      </c>
      <c r="H8" s="56">
        <v>7</v>
      </c>
      <c r="I8" s="56">
        <v>21</v>
      </c>
      <c r="J8" s="56">
        <v>20</v>
      </c>
      <c r="K8" s="56">
        <v>24</v>
      </c>
      <c r="L8" s="56">
        <v>541</v>
      </c>
      <c r="M8" s="94">
        <v>2621</v>
      </c>
    </row>
    <row r="9" spans="1:13" ht="19.5" customHeight="1" thickBot="1">
      <c r="A9" s="82">
        <v>28</v>
      </c>
      <c r="B9" s="213">
        <v>151</v>
      </c>
      <c r="C9" s="75">
        <v>40</v>
      </c>
      <c r="D9" s="75">
        <v>12</v>
      </c>
      <c r="E9" s="75">
        <v>12</v>
      </c>
      <c r="F9" s="75">
        <v>8</v>
      </c>
      <c r="G9" s="75">
        <v>8</v>
      </c>
      <c r="H9" s="75">
        <v>6</v>
      </c>
      <c r="I9" s="75">
        <v>21</v>
      </c>
      <c r="J9" s="75">
        <v>20</v>
      </c>
      <c r="K9" s="75">
        <v>24</v>
      </c>
      <c r="L9" s="75">
        <v>505</v>
      </c>
      <c r="M9" s="98">
        <v>2821</v>
      </c>
    </row>
    <row r="10" ht="19.5" customHeight="1">
      <c r="A10" s="108" t="s">
        <v>594</v>
      </c>
    </row>
  </sheetData>
  <sheetProtection/>
  <mergeCells count="15">
    <mergeCell ref="D3:D4"/>
    <mergeCell ref="E3:E4"/>
    <mergeCell ref="F3:F4"/>
    <mergeCell ref="G3:G4"/>
    <mergeCell ref="H3:H4"/>
    <mergeCell ref="I3:I4"/>
    <mergeCell ref="J3:J4"/>
    <mergeCell ref="K3:K4"/>
    <mergeCell ref="L3:L4"/>
    <mergeCell ref="M3:M4"/>
    <mergeCell ref="A2:A4"/>
    <mergeCell ref="B2:K2"/>
    <mergeCell ref="L2:M2"/>
    <mergeCell ref="B3:B4"/>
    <mergeCell ref="C3:C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sheetPr>
    <tabColor rgb="FF00B0F0"/>
    <pageSetUpPr fitToPage="1"/>
  </sheetPr>
  <dimension ref="A1:S17"/>
  <sheetViews>
    <sheetView zoomScalePageLayoutView="0" workbookViewId="0" topLeftCell="A1">
      <selection activeCell="E1" sqref="E1"/>
    </sheetView>
  </sheetViews>
  <sheetFormatPr defaultColWidth="9.00390625" defaultRowHeight="13.5"/>
  <cols>
    <col min="1" max="1" width="10.25390625" style="50" customWidth="1"/>
    <col min="2" max="12" width="6.75390625" style="50" customWidth="1"/>
    <col min="13" max="18" width="10.00390625" style="50" customWidth="1"/>
    <col min="19" max="21" width="5.50390625" style="50" customWidth="1"/>
    <col min="22" max="24" width="5.375" style="50" customWidth="1"/>
    <col min="25" max="25" width="9.00390625" style="50" customWidth="1"/>
    <col min="26" max="26" width="18.625" style="50" bestFit="1" customWidth="1"/>
    <col min="27" max="16384" width="9.00390625" style="50" customWidth="1"/>
  </cols>
  <sheetData>
    <row r="1" spans="1:18" ht="18" customHeight="1" thickBot="1">
      <c r="A1" s="108" t="s">
        <v>1023</v>
      </c>
      <c r="R1" s="43" t="s">
        <v>78</v>
      </c>
    </row>
    <row r="2" spans="1:18" ht="18" customHeight="1">
      <c r="A2" s="514" t="s">
        <v>227</v>
      </c>
      <c r="B2" s="579" t="s">
        <v>595</v>
      </c>
      <c r="C2" s="506"/>
      <c r="D2" s="506"/>
      <c r="E2" s="506"/>
      <c r="F2" s="506"/>
      <c r="G2" s="506"/>
      <c r="H2" s="506"/>
      <c r="I2" s="506"/>
      <c r="J2" s="506"/>
      <c r="K2" s="506"/>
      <c r="L2" s="576"/>
      <c r="M2" s="503" t="s">
        <v>596</v>
      </c>
      <c r="N2" s="503"/>
      <c r="O2" s="503"/>
      <c r="P2" s="503"/>
      <c r="Q2" s="503"/>
      <c r="R2" s="503"/>
    </row>
    <row r="3" spans="1:18" ht="18" customHeight="1">
      <c r="A3" s="517"/>
      <c r="B3" s="528" t="s">
        <v>597</v>
      </c>
      <c r="C3" s="668"/>
      <c r="D3" s="668"/>
      <c r="E3" s="668"/>
      <c r="F3" s="668"/>
      <c r="G3" s="668" t="s">
        <v>598</v>
      </c>
      <c r="H3" s="668"/>
      <c r="I3" s="668"/>
      <c r="J3" s="668" t="s">
        <v>599</v>
      </c>
      <c r="K3" s="668"/>
      <c r="L3" s="529"/>
      <c r="M3" s="527" t="s">
        <v>600</v>
      </c>
      <c r="N3" s="527"/>
      <c r="O3" s="527"/>
      <c r="P3" s="527"/>
      <c r="Q3" s="527"/>
      <c r="R3" s="535" t="s">
        <v>601</v>
      </c>
    </row>
    <row r="4" spans="1:18" ht="36.75" customHeight="1" thickBot="1">
      <c r="A4" s="515"/>
      <c r="B4" s="91" t="s">
        <v>7</v>
      </c>
      <c r="C4" s="10" t="s">
        <v>602</v>
      </c>
      <c r="D4" s="10" t="s">
        <v>603</v>
      </c>
      <c r="E4" s="10" t="s">
        <v>604</v>
      </c>
      <c r="F4" s="10" t="s">
        <v>53</v>
      </c>
      <c r="G4" s="10" t="s">
        <v>122</v>
      </c>
      <c r="H4" s="10" t="s">
        <v>605</v>
      </c>
      <c r="I4" s="10" t="s">
        <v>606</v>
      </c>
      <c r="J4" s="10" t="s">
        <v>122</v>
      </c>
      <c r="K4" s="10" t="s">
        <v>605</v>
      </c>
      <c r="L4" s="13" t="s">
        <v>606</v>
      </c>
      <c r="M4" s="92" t="s">
        <v>259</v>
      </c>
      <c r="N4" s="13" t="s">
        <v>607</v>
      </c>
      <c r="O4" s="13" t="s">
        <v>608</v>
      </c>
      <c r="P4" s="358" t="s">
        <v>609</v>
      </c>
      <c r="Q4" s="13" t="s">
        <v>610</v>
      </c>
      <c r="R4" s="532"/>
    </row>
    <row r="5" spans="1:18" ht="18.75" customHeight="1">
      <c r="A5" s="3" t="s">
        <v>611</v>
      </c>
      <c r="B5" s="31"/>
      <c r="C5" s="31"/>
      <c r="D5" s="31"/>
      <c r="E5" s="31"/>
      <c r="F5" s="31"/>
      <c r="G5" s="31"/>
      <c r="H5" s="31"/>
      <c r="I5" s="31"/>
      <c r="J5" s="192"/>
      <c r="K5" s="192"/>
      <c r="L5" s="192"/>
      <c r="M5" s="192"/>
      <c r="N5" s="192"/>
      <c r="O5" s="192"/>
      <c r="P5" s="192" t="s">
        <v>4</v>
      </c>
      <c r="Q5" s="192"/>
      <c r="R5" s="192"/>
    </row>
    <row r="6" spans="1:18" ht="18.75" customHeight="1">
      <c r="A6" s="81" t="s">
        <v>872</v>
      </c>
      <c r="B6" s="211">
        <v>5</v>
      </c>
      <c r="C6" s="56" t="s">
        <v>95</v>
      </c>
      <c r="D6" s="56" t="s">
        <v>95</v>
      </c>
      <c r="E6" s="56">
        <v>4</v>
      </c>
      <c r="F6" s="56">
        <v>1</v>
      </c>
      <c r="G6" s="56">
        <v>1008</v>
      </c>
      <c r="H6" s="56">
        <v>858</v>
      </c>
      <c r="I6" s="56">
        <v>150</v>
      </c>
      <c r="J6" s="56">
        <v>366</v>
      </c>
      <c r="K6" s="56">
        <v>57</v>
      </c>
      <c r="L6" s="94">
        <v>309</v>
      </c>
      <c r="M6" s="211">
        <v>16</v>
      </c>
      <c r="N6" s="211" t="s">
        <v>95</v>
      </c>
      <c r="O6" s="211" t="s">
        <v>95</v>
      </c>
      <c r="P6" s="211">
        <v>1</v>
      </c>
      <c r="Q6" s="211">
        <v>15</v>
      </c>
      <c r="R6" s="52" t="s">
        <v>95</v>
      </c>
    </row>
    <row r="7" spans="1:18" ht="18.75" customHeight="1">
      <c r="A7" s="81">
        <v>25</v>
      </c>
      <c r="B7" s="211" t="s">
        <v>95</v>
      </c>
      <c r="C7" s="56" t="s">
        <v>95</v>
      </c>
      <c r="D7" s="56" t="s">
        <v>95</v>
      </c>
      <c r="E7" s="56" t="s">
        <v>95</v>
      </c>
      <c r="F7" s="56" t="s">
        <v>95</v>
      </c>
      <c r="G7" s="56" t="s">
        <v>95</v>
      </c>
      <c r="H7" s="56" t="s">
        <v>95</v>
      </c>
      <c r="I7" s="56" t="s">
        <v>95</v>
      </c>
      <c r="J7" s="56" t="s">
        <v>95</v>
      </c>
      <c r="K7" s="56" t="s">
        <v>95</v>
      </c>
      <c r="L7" s="94" t="s">
        <v>95</v>
      </c>
      <c r="M7" s="211">
        <v>3</v>
      </c>
      <c r="N7" s="211" t="s">
        <v>95</v>
      </c>
      <c r="O7" s="211">
        <v>1</v>
      </c>
      <c r="P7" s="211" t="s">
        <v>95</v>
      </c>
      <c r="Q7" s="211">
        <v>2</v>
      </c>
      <c r="R7" s="52" t="s">
        <v>95</v>
      </c>
    </row>
    <row r="8" spans="1:19" ht="18.75" customHeight="1">
      <c r="A8" s="81">
        <v>26</v>
      </c>
      <c r="B8" s="211">
        <v>4</v>
      </c>
      <c r="C8" s="56" t="s">
        <v>95</v>
      </c>
      <c r="D8" s="56" t="s">
        <v>95</v>
      </c>
      <c r="E8" s="56">
        <v>3</v>
      </c>
      <c r="F8" s="56">
        <v>1</v>
      </c>
      <c r="G8" s="56">
        <v>914</v>
      </c>
      <c r="H8" s="56">
        <v>842</v>
      </c>
      <c r="I8" s="56">
        <v>72</v>
      </c>
      <c r="J8" s="56">
        <v>451</v>
      </c>
      <c r="K8" s="56">
        <v>131</v>
      </c>
      <c r="L8" s="94">
        <v>319</v>
      </c>
      <c r="M8" s="211">
        <v>11</v>
      </c>
      <c r="N8" s="211" t="s">
        <v>34</v>
      </c>
      <c r="O8" s="211" t="s">
        <v>34</v>
      </c>
      <c r="P8" s="52" t="s">
        <v>34</v>
      </c>
      <c r="Q8" s="56">
        <v>11</v>
      </c>
      <c r="R8" s="52" t="s">
        <v>34</v>
      </c>
      <c r="S8" s="52"/>
    </row>
    <row r="9" spans="1:19" ht="18.75" customHeight="1">
      <c r="A9" s="81">
        <v>27</v>
      </c>
      <c r="B9" s="211">
        <v>8</v>
      </c>
      <c r="C9" s="56" t="s">
        <v>95</v>
      </c>
      <c r="D9" s="56" t="s">
        <v>95</v>
      </c>
      <c r="E9" s="56">
        <v>4</v>
      </c>
      <c r="F9" s="56">
        <v>4</v>
      </c>
      <c r="G9" s="56">
        <v>1029</v>
      </c>
      <c r="H9" s="56">
        <v>927</v>
      </c>
      <c r="I9" s="56">
        <v>102</v>
      </c>
      <c r="J9" s="56">
        <v>498</v>
      </c>
      <c r="K9" s="56">
        <v>65</v>
      </c>
      <c r="L9" s="94">
        <v>433</v>
      </c>
      <c r="M9" s="211">
        <v>17</v>
      </c>
      <c r="N9" s="211" t="s">
        <v>34</v>
      </c>
      <c r="O9" s="211" t="s">
        <v>34</v>
      </c>
      <c r="P9" s="52" t="s">
        <v>34</v>
      </c>
      <c r="Q9" s="56">
        <v>17</v>
      </c>
      <c r="R9" s="52" t="s">
        <v>34</v>
      </c>
      <c r="S9" s="52"/>
    </row>
    <row r="10" spans="1:19" ht="18.75" customHeight="1">
      <c r="A10" s="81">
        <v>28</v>
      </c>
      <c r="B10" s="211">
        <v>11</v>
      </c>
      <c r="C10" s="56"/>
      <c r="D10" s="56"/>
      <c r="E10" s="56">
        <v>8</v>
      </c>
      <c r="F10" s="56">
        <v>3</v>
      </c>
      <c r="G10" s="56">
        <v>1880</v>
      </c>
      <c r="H10" s="56">
        <v>1007</v>
      </c>
      <c r="I10" s="56">
        <v>878</v>
      </c>
      <c r="J10" s="56">
        <v>545</v>
      </c>
      <c r="K10" s="56">
        <v>71</v>
      </c>
      <c r="L10" s="94">
        <v>464</v>
      </c>
      <c r="M10" s="211">
        <v>8</v>
      </c>
      <c r="N10" s="211" t="s">
        <v>34</v>
      </c>
      <c r="O10" s="211" t="s">
        <v>34</v>
      </c>
      <c r="P10" s="52" t="s">
        <v>34</v>
      </c>
      <c r="Q10" s="56">
        <v>8</v>
      </c>
      <c r="R10" s="52"/>
      <c r="S10" s="52"/>
    </row>
    <row r="11" spans="1:18" ht="18.75" customHeight="1">
      <c r="A11" s="3" t="s">
        <v>612</v>
      </c>
      <c r="B11" s="31"/>
      <c r="C11" s="31"/>
      <c r="D11" s="31"/>
      <c r="E11" s="31"/>
      <c r="F11" s="31"/>
      <c r="G11" s="31"/>
      <c r="H11" s="31"/>
      <c r="I11" s="31"/>
      <c r="J11" s="192" t="s">
        <v>613</v>
      </c>
      <c r="K11" s="192"/>
      <c r="L11" s="16" t="s">
        <v>614</v>
      </c>
      <c r="M11" s="192"/>
      <c r="N11" s="192"/>
      <c r="O11" s="192"/>
      <c r="P11" s="192" t="s">
        <v>615</v>
      </c>
      <c r="Q11" s="192"/>
      <c r="R11" s="192"/>
    </row>
    <row r="12" spans="1:18" ht="18.75" customHeight="1">
      <c r="A12" s="81" t="s">
        <v>872</v>
      </c>
      <c r="B12" s="211">
        <v>8148</v>
      </c>
      <c r="C12" s="56" t="s">
        <v>95</v>
      </c>
      <c r="D12" s="56" t="s">
        <v>95</v>
      </c>
      <c r="E12" s="56">
        <v>7848</v>
      </c>
      <c r="F12" s="56">
        <v>300</v>
      </c>
      <c r="G12" s="56">
        <v>8332</v>
      </c>
      <c r="H12" s="56">
        <v>7515</v>
      </c>
      <c r="I12" s="56">
        <v>817</v>
      </c>
      <c r="J12" s="56">
        <v>2938</v>
      </c>
      <c r="K12" s="56">
        <v>613</v>
      </c>
      <c r="L12" s="94">
        <v>2325</v>
      </c>
      <c r="M12" s="211">
        <v>5825</v>
      </c>
      <c r="N12" s="211" t="s">
        <v>95</v>
      </c>
      <c r="O12" s="211" t="s">
        <v>95</v>
      </c>
      <c r="P12" s="211">
        <v>480</v>
      </c>
      <c r="Q12" s="211">
        <v>5345</v>
      </c>
      <c r="R12" s="52" t="s">
        <v>95</v>
      </c>
    </row>
    <row r="13" spans="1:18" ht="18.75" customHeight="1">
      <c r="A13" s="81">
        <v>25</v>
      </c>
      <c r="B13" s="211" t="s">
        <v>95</v>
      </c>
      <c r="C13" s="56" t="s">
        <v>95</v>
      </c>
      <c r="D13" s="56" t="s">
        <v>95</v>
      </c>
      <c r="E13" s="56" t="s">
        <v>95</v>
      </c>
      <c r="F13" s="56" t="s">
        <v>95</v>
      </c>
      <c r="G13" s="56">
        <v>9258</v>
      </c>
      <c r="H13" s="56">
        <v>8487</v>
      </c>
      <c r="I13" s="56">
        <v>771</v>
      </c>
      <c r="J13" s="56">
        <v>3044</v>
      </c>
      <c r="K13" s="56">
        <v>403</v>
      </c>
      <c r="L13" s="94">
        <v>2641</v>
      </c>
      <c r="M13" s="211">
        <v>774</v>
      </c>
      <c r="N13" s="211" t="s">
        <v>95</v>
      </c>
      <c r="O13" s="211">
        <v>460</v>
      </c>
      <c r="P13" s="211" t="s">
        <v>95</v>
      </c>
      <c r="Q13" s="211">
        <v>314</v>
      </c>
      <c r="R13" s="52" t="s">
        <v>95</v>
      </c>
    </row>
    <row r="14" spans="1:18" ht="18.75" customHeight="1">
      <c r="A14" s="81">
        <v>26</v>
      </c>
      <c r="B14" s="216">
        <v>6870</v>
      </c>
      <c r="C14" s="56" t="s">
        <v>95</v>
      </c>
      <c r="D14" s="56" t="s">
        <v>95</v>
      </c>
      <c r="E14" s="56">
        <v>6741</v>
      </c>
      <c r="F14" s="56">
        <v>129</v>
      </c>
      <c r="G14" s="56">
        <v>9422</v>
      </c>
      <c r="H14" s="56">
        <v>8744</v>
      </c>
      <c r="I14" s="56">
        <v>677</v>
      </c>
      <c r="J14" s="56">
        <v>3246</v>
      </c>
      <c r="K14" s="56">
        <v>432</v>
      </c>
      <c r="L14" s="94">
        <v>2813</v>
      </c>
      <c r="M14" s="95">
        <v>4350</v>
      </c>
      <c r="N14" s="211" t="s">
        <v>34</v>
      </c>
      <c r="O14" s="211" t="s">
        <v>34</v>
      </c>
      <c r="P14" s="211" t="s">
        <v>34</v>
      </c>
      <c r="Q14" s="68">
        <v>4350</v>
      </c>
      <c r="R14" s="94" t="s">
        <v>34</v>
      </c>
    </row>
    <row r="15" spans="1:18" ht="18.75" customHeight="1">
      <c r="A15" s="81">
        <v>27</v>
      </c>
      <c r="B15" s="216">
        <v>5228</v>
      </c>
      <c r="C15" s="56" t="s">
        <v>95</v>
      </c>
      <c r="D15" s="56" t="s">
        <v>95</v>
      </c>
      <c r="E15" s="56">
        <v>3178</v>
      </c>
      <c r="F15" s="56">
        <v>2050</v>
      </c>
      <c r="G15" s="56">
        <v>7748</v>
      </c>
      <c r="H15" s="56">
        <v>7082</v>
      </c>
      <c r="I15" s="56">
        <v>655</v>
      </c>
      <c r="J15" s="56">
        <v>3328</v>
      </c>
      <c r="K15" s="56">
        <v>615</v>
      </c>
      <c r="L15" s="94">
        <v>2714</v>
      </c>
      <c r="M15" s="95">
        <v>3520</v>
      </c>
      <c r="N15" s="211" t="s">
        <v>34</v>
      </c>
      <c r="O15" s="211" t="s">
        <v>34</v>
      </c>
      <c r="P15" s="211" t="s">
        <v>34</v>
      </c>
      <c r="Q15" s="68">
        <v>3520</v>
      </c>
      <c r="R15" s="94" t="s">
        <v>34</v>
      </c>
    </row>
    <row r="16" spans="1:18" ht="18.75" customHeight="1" thickBot="1">
      <c r="A16" s="82">
        <v>28</v>
      </c>
      <c r="B16" s="260">
        <v>7527</v>
      </c>
      <c r="C16" s="75" t="s">
        <v>34</v>
      </c>
      <c r="D16" s="75" t="s">
        <v>34</v>
      </c>
      <c r="E16" s="75">
        <v>6456</v>
      </c>
      <c r="F16" s="75">
        <v>1071</v>
      </c>
      <c r="G16" s="75">
        <v>7603</v>
      </c>
      <c r="H16" s="75">
        <v>7031</v>
      </c>
      <c r="I16" s="75">
        <v>572</v>
      </c>
      <c r="J16" s="75">
        <v>3237</v>
      </c>
      <c r="K16" s="75">
        <v>488</v>
      </c>
      <c r="L16" s="98">
        <v>2749</v>
      </c>
      <c r="M16" s="99">
        <v>2070</v>
      </c>
      <c r="N16" s="213" t="s">
        <v>34</v>
      </c>
      <c r="O16" s="213" t="s">
        <v>34</v>
      </c>
      <c r="P16" s="213" t="s">
        <v>34</v>
      </c>
      <c r="Q16" s="76">
        <v>2070</v>
      </c>
      <c r="R16" s="98"/>
    </row>
    <row r="17" ht="18" customHeight="1">
      <c r="A17" s="359" t="s">
        <v>616</v>
      </c>
    </row>
  </sheetData>
  <sheetProtection/>
  <mergeCells count="8">
    <mergeCell ref="A2:A4"/>
    <mergeCell ref="B2:L2"/>
    <mergeCell ref="M2:R2"/>
    <mergeCell ref="B3:F3"/>
    <mergeCell ref="G3:I3"/>
    <mergeCell ref="J3:L3"/>
    <mergeCell ref="M3:Q3"/>
    <mergeCell ref="R3:R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1" r:id="rId2"/>
  <drawing r:id="rId1"/>
</worksheet>
</file>

<file path=xl/worksheets/sheet52.xml><?xml version="1.0" encoding="utf-8"?>
<worksheet xmlns="http://schemas.openxmlformats.org/spreadsheetml/2006/main" xmlns:r="http://schemas.openxmlformats.org/officeDocument/2006/relationships">
  <sheetPr>
    <tabColor rgb="FF00B0F0"/>
  </sheetPr>
  <dimension ref="A1:F10"/>
  <sheetViews>
    <sheetView zoomScalePageLayoutView="0" workbookViewId="0" topLeftCell="A1">
      <selection activeCell="A12" sqref="A12"/>
    </sheetView>
  </sheetViews>
  <sheetFormatPr defaultColWidth="9.00390625" defaultRowHeight="13.5"/>
  <cols>
    <col min="1" max="1" width="10.25390625" style="50" customWidth="1"/>
    <col min="2" max="2" width="11.375" style="50" customWidth="1"/>
    <col min="3" max="5" width="12.875" style="50" customWidth="1"/>
    <col min="6" max="6" width="16.25390625" style="50" customWidth="1"/>
    <col min="7" max="7" width="6.75390625" style="50" customWidth="1"/>
    <col min="8" max="16384" width="9.00390625" style="50" customWidth="1"/>
  </cols>
  <sheetData>
    <row r="1" spans="1:6" ht="18" customHeight="1" thickBot="1">
      <c r="A1" s="108" t="s">
        <v>1024</v>
      </c>
      <c r="F1" s="43" t="s">
        <v>152</v>
      </c>
    </row>
    <row r="2" spans="1:6" ht="16.5" customHeight="1">
      <c r="A2" s="647" t="s">
        <v>355</v>
      </c>
      <c r="B2" s="524" t="s">
        <v>507</v>
      </c>
      <c r="C2" s="576" t="s">
        <v>617</v>
      </c>
      <c r="D2" s="579"/>
      <c r="E2" s="576" t="s">
        <v>618</v>
      </c>
      <c r="F2" s="503"/>
    </row>
    <row r="3" spans="1:6" ht="16.5" customHeight="1" thickBot="1">
      <c r="A3" s="664"/>
      <c r="B3" s="526"/>
      <c r="C3" s="13" t="s">
        <v>619</v>
      </c>
      <c r="D3" s="13" t="s">
        <v>620</v>
      </c>
      <c r="E3" s="13" t="s">
        <v>619</v>
      </c>
      <c r="F3" s="360" t="s">
        <v>621</v>
      </c>
    </row>
    <row r="4" spans="1:6" ht="21" customHeight="1">
      <c r="A4" s="66" t="s">
        <v>872</v>
      </c>
      <c r="B4" s="211">
        <v>10</v>
      </c>
      <c r="C4" s="68">
        <v>943809</v>
      </c>
      <c r="D4" s="68">
        <v>78650</v>
      </c>
      <c r="E4" s="68">
        <v>292792</v>
      </c>
      <c r="F4" s="68">
        <v>20539</v>
      </c>
    </row>
    <row r="5" spans="1:6" ht="21" customHeight="1">
      <c r="A5" s="66">
        <v>25</v>
      </c>
      <c r="B5" s="211">
        <v>10</v>
      </c>
      <c r="C5" s="68">
        <v>994417</v>
      </c>
      <c r="D5" s="68">
        <v>82868</v>
      </c>
      <c r="E5" s="68">
        <v>237744</v>
      </c>
      <c r="F5" s="68">
        <v>15988</v>
      </c>
    </row>
    <row r="6" spans="1:6" ht="21" customHeight="1">
      <c r="A6" s="66">
        <v>26</v>
      </c>
      <c r="B6" s="211">
        <v>10</v>
      </c>
      <c r="C6" s="68">
        <v>1069821</v>
      </c>
      <c r="D6" s="68">
        <v>89151</v>
      </c>
      <c r="E6" s="68">
        <v>185090</v>
      </c>
      <c r="F6" s="68">
        <v>11737</v>
      </c>
    </row>
    <row r="7" spans="1:6" ht="21" customHeight="1">
      <c r="A7" s="66">
        <v>27</v>
      </c>
      <c r="B7" s="211">
        <v>11</v>
      </c>
      <c r="C7" s="68">
        <v>1348415</v>
      </c>
      <c r="D7" s="68">
        <v>112367</v>
      </c>
      <c r="E7" s="68">
        <v>204487</v>
      </c>
      <c r="F7" s="68">
        <v>9426</v>
      </c>
    </row>
    <row r="8" spans="1:6" ht="21" customHeight="1" thickBot="1">
      <c r="A8" s="69">
        <v>28</v>
      </c>
      <c r="B8" s="213">
        <v>11</v>
      </c>
      <c r="C8" s="76">
        <v>1332440</v>
      </c>
      <c r="D8" s="76">
        <v>111036</v>
      </c>
      <c r="E8" s="76">
        <v>171700</v>
      </c>
      <c r="F8" s="76">
        <v>9058</v>
      </c>
    </row>
    <row r="9" ht="18" customHeight="1">
      <c r="A9" s="108" t="s">
        <v>622</v>
      </c>
    </row>
    <row r="10" ht="12">
      <c r="A10" s="50" t="s">
        <v>623</v>
      </c>
    </row>
  </sheetData>
  <sheetProtection/>
  <mergeCells count="4">
    <mergeCell ref="A2:A3"/>
    <mergeCell ref="B2:B3"/>
    <mergeCell ref="C2:D2"/>
    <mergeCell ref="E2:F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tabColor rgb="FF00B0F0"/>
  </sheetPr>
  <dimension ref="A1:V13"/>
  <sheetViews>
    <sheetView zoomScalePageLayoutView="0" workbookViewId="0" topLeftCell="A1">
      <selection activeCell="A11" sqref="A11"/>
    </sheetView>
  </sheetViews>
  <sheetFormatPr defaultColWidth="9.25390625" defaultRowHeight="13.5"/>
  <cols>
    <col min="1" max="1" width="9.75390625" style="143" customWidth="1"/>
    <col min="2" max="2" width="5.00390625" style="143" customWidth="1"/>
    <col min="3" max="5" width="5.625" style="143" customWidth="1"/>
    <col min="6" max="6" width="5.125" style="143" customWidth="1"/>
    <col min="7" max="12" width="5.625" style="143" customWidth="1"/>
    <col min="13" max="13" width="5.125" style="143" customWidth="1"/>
    <col min="14" max="15" width="5.625" style="143" customWidth="1"/>
    <col min="16" max="19" width="6.625" style="143" customWidth="1"/>
    <col min="20" max="20" width="8.375" style="143" customWidth="1"/>
    <col min="21" max="22" width="7.00390625" style="143" customWidth="1"/>
    <col min="23" max="23" width="6.125" style="143" customWidth="1"/>
    <col min="24" max="24" width="5.625" style="143" customWidth="1"/>
    <col min="25" max="25" width="5.875" style="143" customWidth="1"/>
    <col min="26" max="16384" width="9.25390625" style="143" customWidth="1"/>
  </cols>
  <sheetData>
    <row r="1" spans="1:22" ht="18" customHeight="1" thickBot="1">
      <c r="A1" s="110" t="s">
        <v>1025</v>
      </c>
      <c r="B1" s="50"/>
      <c r="C1" s="53"/>
      <c r="D1" s="53"/>
      <c r="E1" s="53"/>
      <c r="F1" s="53"/>
      <c r="G1" s="173"/>
      <c r="H1" s="53"/>
      <c r="I1" s="53"/>
      <c r="J1" s="173"/>
      <c r="K1" s="53"/>
      <c r="L1" s="53"/>
      <c r="M1" s="53"/>
      <c r="N1" s="53"/>
      <c r="O1" s="173" t="s">
        <v>226</v>
      </c>
      <c r="P1" s="53"/>
      <c r="Q1" s="53"/>
      <c r="R1" s="53"/>
      <c r="S1" s="53"/>
      <c r="T1" s="53"/>
      <c r="U1" s="361"/>
      <c r="V1" s="361"/>
    </row>
    <row r="2" spans="1:22" s="168" customFormat="1" ht="18.75" customHeight="1">
      <c r="A2" s="514" t="s">
        <v>1026</v>
      </c>
      <c r="B2" s="558" t="s">
        <v>624</v>
      </c>
      <c r="C2" s="559"/>
      <c r="D2" s="559"/>
      <c r="E2" s="559"/>
      <c r="F2" s="559"/>
      <c r="G2" s="559"/>
      <c r="H2" s="560"/>
      <c r="I2" s="561" t="s">
        <v>625</v>
      </c>
      <c r="J2" s="559"/>
      <c r="K2" s="559"/>
      <c r="L2" s="559"/>
      <c r="M2" s="559"/>
      <c r="N2" s="559"/>
      <c r="O2" s="559"/>
      <c r="P2" s="225"/>
      <c r="Q2" s="225"/>
      <c r="R2" s="225"/>
      <c r="S2" s="225"/>
      <c r="T2" s="225"/>
      <c r="U2" s="362"/>
      <c r="V2" s="362"/>
    </row>
    <row r="3" spans="1:15" ht="18.75" customHeight="1">
      <c r="A3" s="517"/>
      <c r="B3" s="707" t="s">
        <v>1027</v>
      </c>
      <c r="C3" s="653" t="s">
        <v>626</v>
      </c>
      <c r="D3" s="709"/>
      <c r="E3" s="709"/>
      <c r="F3" s="709"/>
      <c r="G3" s="709"/>
      <c r="H3" s="710"/>
      <c r="I3" s="652" t="s">
        <v>1027</v>
      </c>
      <c r="J3" s="653" t="s">
        <v>626</v>
      </c>
      <c r="K3" s="709"/>
      <c r="L3" s="709"/>
      <c r="M3" s="709"/>
      <c r="N3" s="709"/>
      <c r="O3" s="709"/>
    </row>
    <row r="4" spans="1:15" ht="18.75" customHeight="1" thickBot="1">
      <c r="A4" s="515"/>
      <c r="B4" s="708"/>
      <c r="C4" s="165" t="s">
        <v>627</v>
      </c>
      <c r="D4" s="165" t="s">
        <v>628</v>
      </c>
      <c r="E4" s="165" t="s">
        <v>629</v>
      </c>
      <c r="F4" s="165" t="s">
        <v>630</v>
      </c>
      <c r="G4" s="364" t="s">
        <v>631</v>
      </c>
      <c r="H4" s="365" t="s">
        <v>254</v>
      </c>
      <c r="I4" s="632"/>
      <c r="J4" s="165" t="s">
        <v>627</v>
      </c>
      <c r="K4" s="165" t="s">
        <v>628</v>
      </c>
      <c r="L4" s="165" t="s">
        <v>629</v>
      </c>
      <c r="M4" s="165" t="s">
        <v>630</v>
      </c>
      <c r="N4" s="364" t="s">
        <v>631</v>
      </c>
      <c r="O4" s="364" t="s">
        <v>254</v>
      </c>
    </row>
    <row r="5" spans="1:15" ht="23.25" customHeight="1">
      <c r="A5" s="144" t="s">
        <v>872</v>
      </c>
      <c r="B5" s="216">
        <v>210</v>
      </c>
      <c r="C5" s="56">
        <v>1</v>
      </c>
      <c r="D5" s="56">
        <v>1</v>
      </c>
      <c r="E5" s="56">
        <v>10</v>
      </c>
      <c r="F5" s="56">
        <v>33</v>
      </c>
      <c r="G5" s="56">
        <v>108</v>
      </c>
      <c r="H5" s="366">
        <v>57</v>
      </c>
      <c r="I5" s="56">
        <v>691</v>
      </c>
      <c r="J5" s="56">
        <v>93</v>
      </c>
      <c r="K5" s="56">
        <v>97</v>
      </c>
      <c r="L5" s="56">
        <v>98</v>
      </c>
      <c r="M5" s="56" t="s">
        <v>34</v>
      </c>
      <c r="N5" s="56">
        <v>76</v>
      </c>
      <c r="O5" s="367">
        <v>327</v>
      </c>
    </row>
    <row r="6" spans="1:20" ht="23.25" customHeight="1">
      <c r="A6" s="144">
        <v>25</v>
      </c>
      <c r="B6" s="216">
        <v>95</v>
      </c>
      <c r="C6" s="56">
        <v>1</v>
      </c>
      <c r="D6" s="56">
        <v>2</v>
      </c>
      <c r="E6" s="56">
        <v>11</v>
      </c>
      <c r="F6" s="56">
        <v>7</v>
      </c>
      <c r="G6" s="56">
        <v>47</v>
      </c>
      <c r="H6" s="366">
        <v>27</v>
      </c>
      <c r="I6" s="56">
        <v>314</v>
      </c>
      <c r="J6" s="56">
        <v>9</v>
      </c>
      <c r="K6" s="56">
        <v>82</v>
      </c>
      <c r="L6" s="56">
        <v>23</v>
      </c>
      <c r="M6" s="56" t="s">
        <v>34</v>
      </c>
      <c r="N6" s="56">
        <v>11</v>
      </c>
      <c r="O6" s="367">
        <v>189</v>
      </c>
      <c r="P6" s="50"/>
      <c r="Q6" s="50"/>
      <c r="R6" s="50"/>
      <c r="S6" s="50"/>
      <c r="T6" s="50"/>
    </row>
    <row r="7" spans="1:20" ht="23.25" customHeight="1">
      <c r="A7" s="144">
        <v>26</v>
      </c>
      <c r="B7" s="216">
        <v>114</v>
      </c>
      <c r="C7" s="56">
        <v>5</v>
      </c>
      <c r="D7" s="56">
        <v>21</v>
      </c>
      <c r="E7" s="56">
        <v>1</v>
      </c>
      <c r="F7" s="56">
        <v>2</v>
      </c>
      <c r="G7" s="56">
        <v>31</v>
      </c>
      <c r="H7" s="366">
        <v>54</v>
      </c>
      <c r="I7" s="56">
        <v>557</v>
      </c>
      <c r="J7" s="56">
        <v>41</v>
      </c>
      <c r="K7" s="56">
        <v>162</v>
      </c>
      <c r="L7" s="56">
        <v>17</v>
      </c>
      <c r="M7" s="56">
        <v>12</v>
      </c>
      <c r="N7" s="56">
        <v>23</v>
      </c>
      <c r="O7" s="367">
        <v>302</v>
      </c>
      <c r="P7" s="50"/>
      <c r="Q7" s="50"/>
      <c r="R7" s="50"/>
      <c r="S7" s="50"/>
      <c r="T7" s="50"/>
    </row>
    <row r="8" spans="1:20" ht="23.25" customHeight="1">
      <c r="A8" s="144">
        <v>27</v>
      </c>
      <c r="B8" s="216">
        <v>72</v>
      </c>
      <c r="C8" s="56" t="s">
        <v>34</v>
      </c>
      <c r="D8" s="56">
        <v>1</v>
      </c>
      <c r="E8" s="56">
        <v>6</v>
      </c>
      <c r="F8" s="56" t="s">
        <v>34</v>
      </c>
      <c r="G8" s="56">
        <v>47</v>
      </c>
      <c r="H8" s="366">
        <v>18</v>
      </c>
      <c r="I8" s="56">
        <v>162</v>
      </c>
      <c r="J8" s="56">
        <v>36</v>
      </c>
      <c r="K8" s="56">
        <v>59</v>
      </c>
      <c r="L8" s="56">
        <v>3</v>
      </c>
      <c r="M8" s="56" t="s">
        <v>34</v>
      </c>
      <c r="N8" s="56">
        <v>16</v>
      </c>
      <c r="O8" s="367">
        <v>48</v>
      </c>
      <c r="P8" s="50"/>
      <c r="Q8" s="50"/>
      <c r="R8" s="50"/>
      <c r="S8" s="50"/>
      <c r="T8" s="50"/>
    </row>
    <row r="9" spans="1:20" ht="23.25" customHeight="1" thickBot="1">
      <c r="A9" s="150">
        <v>28</v>
      </c>
      <c r="B9" s="260">
        <v>65</v>
      </c>
      <c r="C9" s="75">
        <v>1</v>
      </c>
      <c r="D9" s="75">
        <v>1</v>
      </c>
      <c r="E9" s="75">
        <v>6</v>
      </c>
      <c r="F9" s="75">
        <v>1</v>
      </c>
      <c r="G9" s="75">
        <v>37</v>
      </c>
      <c r="H9" s="368">
        <v>19</v>
      </c>
      <c r="I9" s="75">
        <v>175</v>
      </c>
      <c r="J9" s="75">
        <v>2</v>
      </c>
      <c r="K9" s="75">
        <v>26</v>
      </c>
      <c r="L9" s="75">
        <v>2</v>
      </c>
      <c r="M9" s="75" t="s">
        <v>95</v>
      </c>
      <c r="N9" s="75">
        <v>27</v>
      </c>
      <c r="O9" s="369">
        <v>118</v>
      </c>
      <c r="P9" s="50"/>
      <c r="Q9" s="50"/>
      <c r="R9" s="50"/>
      <c r="S9" s="50"/>
      <c r="T9" s="50"/>
    </row>
    <row r="10" spans="1:20" ht="21" customHeight="1">
      <c r="A10" s="108" t="s">
        <v>632</v>
      </c>
      <c r="B10" s="50"/>
      <c r="C10" s="52"/>
      <c r="D10" s="52"/>
      <c r="E10" s="52"/>
      <c r="F10" s="52"/>
      <c r="G10" s="52"/>
      <c r="H10" s="52"/>
      <c r="I10" s="52"/>
      <c r="J10" s="52"/>
      <c r="K10" s="50"/>
      <c r="L10" s="50"/>
      <c r="M10" s="50"/>
      <c r="N10" s="50"/>
      <c r="O10" s="50"/>
      <c r="P10" s="50"/>
      <c r="Q10" s="50"/>
      <c r="R10" s="50"/>
      <c r="S10" s="50"/>
      <c r="T10" s="50"/>
    </row>
    <row r="11" spans="1:20" ht="15" customHeight="1">
      <c r="A11" s="50"/>
      <c r="B11" s="50"/>
      <c r="C11" s="52"/>
      <c r="D11" s="52"/>
      <c r="E11" s="52"/>
      <c r="F11" s="52"/>
      <c r="G11" s="52"/>
      <c r="H11" s="52"/>
      <c r="I11" s="52"/>
      <c r="J11" s="52"/>
      <c r="K11" s="53"/>
      <c r="L11" s="53"/>
      <c r="M11" s="53"/>
      <c r="N11" s="53"/>
      <c r="O11" s="52"/>
      <c r="P11" s="52"/>
      <c r="Q11" s="52"/>
      <c r="R11" s="52"/>
      <c r="S11" s="52"/>
      <c r="T11" s="52"/>
    </row>
    <row r="12" spans="1:20" ht="15" customHeight="1">
      <c r="A12" s="50"/>
      <c r="B12" s="50"/>
      <c r="C12" s="52"/>
      <c r="D12" s="52"/>
      <c r="E12" s="52"/>
      <c r="F12" s="52"/>
      <c r="G12" s="52"/>
      <c r="H12" s="52"/>
      <c r="I12" s="52"/>
      <c r="J12" s="52"/>
      <c r="K12" s="52"/>
      <c r="L12" s="169"/>
      <c r="M12" s="52"/>
      <c r="N12" s="52"/>
      <c r="O12" s="169"/>
      <c r="P12" s="52"/>
      <c r="Q12" s="169"/>
      <c r="R12" s="52"/>
      <c r="S12" s="169"/>
      <c r="T12" s="52"/>
    </row>
    <row r="13" spans="1:20" ht="15" customHeight="1">
      <c r="A13" s="50"/>
      <c r="B13" s="50"/>
      <c r="C13" s="52"/>
      <c r="D13" s="52"/>
      <c r="E13" s="52"/>
      <c r="F13" s="52"/>
      <c r="G13" s="52"/>
      <c r="H13" s="52"/>
      <c r="I13" s="52"/>
      <c r="J13" s="52"/>
      <c r="K13" s="52"/>
      <c r="L13" s="169"/>
      <c r="M13" s="52"/>
      <c r="N13" s="52"/>
      <c r="O13" s="169"/>
      <c r="P13" s="52"/>
      <c r="Q13" s="169"/>
      <c r="R13" s="52"/>
      <c r="S13" s="169"/>
      <c r="T13" s="52"/>
    </row>
  </sheetData>
  <sheetProtection/>
  <mergeCells count="7">
    <mergeCell ref="A2:A4"/>
    <mergeCell ref="B2:H2"/>
    <mergeCell ref="I2:O2"/>
    <mergeCell ref="B3:B4"/>
    <mergeCell ref="C3:H3"/>
    <mergeCell ref="I3:I4"/>
    <mergeCell ref="J3:O3"/>
  </mergeCells>
  <printOptions/>
  <pageMargins left="0.75" right="0.75" top="1" bottom="1" header="0.512" footer="0.512"/>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sheetPr>
    <tabColor rgb="FF00B0F0"/>
  </sheetPr>
  <dimension ref="A1:G9"/>
  <sheetViews>
    <sheetView zoomScalePageLayoutView="0" workbookViewId="0" topLeftCell="A1">
      <selection activeCell="A12" sqref="A12"/>
    </sheetView>
  </sheetViews>
  <sheetFormatPr defaultColWidth="9.00390625" defaultRowHeight="13.5"/>
  <cols>
    <col min="1" max="1" width="9.875" style="50" customWidth="1"/>
    <col min="2" max="7" width="10.375" style="50" customWidth="1"/>
    <col min="8" max="9" width="5.50390625" style="50" customWidth="1"/>
    <col min="10" max="12" width="5.375" style="50" customWidth="1"/>
    <col min="13" max="13" width="9.00390625" style="50" customWidth="1"/>
    <col min="14" max="14" width="18.625" style="50" bestFit="1" customWidth="1"/>
    <col min="15" max="16384" width="9.00390625" style="50" customWidth="1"/>
  </cols>
  <sheetData>
    <row r="1" spans="1:7" ht="18" customHeight="1" thickBot="1">
      <c r="A1" s="108" t="s">
        <v>1028</v>
      </c>
      <c r="G1" s="43" t="s">
        <v>633</v>
      </c>
    </row>
    <row r="2" spans="1:7" ht="13.5" customHeight="1">
      <c r="A2" s="647" t="s">
        <v>355</v>
      </c>
      <c r="B2" s="524" t="s">
        <v>634</v>
      </c>
      <c r="C2" s="524" t="s">
        <v>1029</v>
      </c>
      <c r="D2" s="576" t="s">
        <v>635</v>
      </c>
      <c r="E2" s="579"/>
      <c r="F2" s="576" t="s">
        <v>636</v>
      </c>
      <c r="G2" s="503"/>
    </row>
    <row r="3" spans="1:7" ht="14.25" customHeight="1" thickBot="1">
      <c r="A3" s="664"/>
      <c r="B3" s="526"/>
      <c r="C3" s="526"/>
      <c r="D3" s="13" t="s">
        <v>84</v>
      </c>
      <c r="E3" s="13" t="s">
        <v>637</v>
      </c>
      <c r="F3" s="13" t="s">
        <v>84</v>
      </c>
      <c r="G3" s="13" t="s">
        <v>637</v>
      </c>
    </row>
    <row r="4" spans="1:7" ht="21" customHeight="1">
      <c r="A4" s="66" t="s">
        <v>872</v>
      </c>
      <c r="B4" s="211">
        <v>71</v>
      </c>
      <c r="C4" s="211">
        <v>13</v>
      </c>
      <c r="D4" s="211">
        <v>58</v>
      </c>
      <c r="E4" s="211">
        <v>82</v>
      </c>
      <c r="F4" s="211">
        <v>68</v>
      </c>
      <c r="G4" s="52">
        <v>82</v>
      </c>
    </row>
    <row r="5" spans="1:7" ht="21" customHeight="1">
      <c r="A5" s="66">
        <v>25</v>
      </c>
      <c r="B5" s="211">
        <v>65</v>
      </c>
      <c r="C5" s="211">
        <v>10</v>
      </c>
      <c r="D5" s="211">
        <v>55</v>
      </c>
      <c r="E5" s="211">
        <v>83</v>
      </c>
      <c r="F5" s="211">
        <v>57</v>
      </c>
      <c r="G5" s="52">
        <v>85</v>
      </c>
    </row>
    <row r="6" spans="1:7" ht="21" customHeight="1">
      <c r="A6" s="66">
        <v>26</v>
      </c>
      <c r="B6" s="211">
        <v>68</v>
      </c>
      <c r="C6" s="211">
        <v>15</v>
      </c>
      <c r="D6" s="211">
        <v>50</v>
      </c>
      <c r="E6" s="211">
        <v>67</v>
      </c>
      <c r="F6" s="211">
        <v>54</v>
      </c>
      <c r="G6" s="52">
        <v>78</v>
      </c>
    </row>
    <row r="7" spans="1:7" ht="21" customHeight="1">
      <c r="A7" s="66">
        <v>27</v>
      </c>
      <c r="B7" s="211">
        <v>76</v>
      </c>
      <c r="C7" s="211">
        <v>8</v>
      </c>
      <c r="D7" s="211">
        <v>68</v>
      </c>
      <c r="E7" s="211">
        <v>85</v>
      </c>
      <c r="F7" s="211">
        <v>72</v>
      </c>
      <c r="G7" s="52">
        <v>94</v>
      </c>
    </row>
    <row r="8" spans="1:7" ht="21" customHeight="1" thickBot="1">
      <c r="A8" s="69">
        <v>28</v>
      </c>
      <c r="B8" s="213">
        <v>53</v>
      </c>
      <c r="C8" s="213">
        <v>7</v>
      </c>
      <c r="D8" s="213">
        <v>44</v>
      </c>
      <c r="E8" s="213">
        <v>59</v>
      </c>
      <c r="F8" s="213">
        <v>55</v>
      </c>
      <c r="G8" s="73">
        <v>71</v>
      </c>
    </row>
    <row r="9" ht="18" customHeight="1">
      <c r="A9" s="108" t="s">
        <v>311</v>
      </c>
    </row>
  </sheetData>
  <sheetProtection/>
  <mergeCells count="5">
    <mergeCell ref="A2:A3"/>
    <mergeCell ref="B2:B3"/>
    <mergeCell ref="C2:C3"/>
    <mergeCell ref="D2:E2"/>
    <mergeCell ref="F2:G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sheetPr>
    <tabColor rgb="FF00B0F0"/>
    <pageSetUpPr fitToPage="1"/>
  </sheetPr>
  <dimension ref="A1:Y11"/>
  <sheetViews>
    <sheetView zoomScalePageLayoutView="0" workbookViewId="0" topLeftCell="A1">
      <selection activeCell="A12" sqref="A12"/>
    </sheetView>
  </sheetViews>
  <sheetFormatPr defaultColWidth="9.00390625" defaultRowHeight="13.5"/>
  <cols>
    <col min="1" max="1" width="12.375" style="50" customWidth="1"/>
    <col min="2" max="2" width="8.50390625" style="50" bestFit="1" customWidth="1"/>
    <col min="3" max="3" width="7.75390625" style="50" bestFit="1" customWidth="1"/>
    <col min="4" max="4" width="7.875" style="50" bestFit="1" customWidth="1"/>
    <col min="5" max="5" width="7.00390625" style="50" bestFit="1" customWidth="1"/>
    <col min="6" max="6" width="7.875" style="50" bestFit="1" customWidth="1"/>
    <col min="7" max="9" width="7.00390625" style="50" bestFit="1" customWidth="1"/>
    <col min="10" max="10" width="6.125" style="50" bestFit="1" customWidth="1"/>
    <col min="11" max="11" width="7.00390625" style="50" customWidth="1"/>
    <col min="12" max="13" width="8.75390625" style="50" customWidth="1"/>
    <col min="14" max="15" width="7.875" style="50" customWidth="1"/>
    <col min="16" max="16" width="9.375" style="50" customWidth="1"/>
    <col min="17" max="18" width="7.875" style="50" customWidth="1"/>
    <col min="19" max="19" width="9.375" style="50" customWidth="1"/>
    <col min="20" max="25" width="5.50390625" style="50" customWidth="1"/>
    <col min="26" max="28" width="5.375" style="50" customWidth="1"/>
    <col min="29" max="29" width="9.00390625" style="50" customWidth="1"/>
    <col min="30" max="30" width="18.625" style="50" bestFit="1" customWidth="1"/>
    <col min="31" max="16384" width="9.00390625" style="50" customWidth="1"/>
  </cols>
  <sheetData>
    <row r="1" spans="1:25" ht="18" customHeight="1" thickBot="1">
      <c r="A1" s="108" t="s">
        <v>1030</v>
      </c>
      <c r="L1" s="173"/>
      <c r="S1" s="43" t="s">
        <v>0</v>
      </c>
      <c r="Y1" s="173"/>
    </row>
    <row r="2" spans="1:24" ht="21" customHeight="1">
      <c r="A2" s="514" t="s">
        <v>638</v>
      </c>
      <c r="B2" s="579" t="s">
        <v>639</v>
      </c>
      <c r="C2" s="506"/>
      <c r="D2" s="506" t="s">
        <v>640</v>
      </c>
      <c r="E2" s="506"/>
      <c r="F2" s="506"/>
      <c r="G2" s="506"/>
      <c r="H2" s="506"/>
      <c r="I2" s="506"/>
      <c r="J2" s="506"/>
      <c r="K2" s="576"/>
      <c r="L2" s="503" t="s">
        <v>641</v>
      </c>
      <c r="M2" s="503"/>
      <c r="N2" s="503"/>
      <c r="O2" s="503"/>
      <c r="P2" s="503"/>
      <c r="Q2" s="111"/>
      <c r="R2" s="111"/>
      <c r="S2" s="111"/>
      <c r="T2" s="370"/>
      <c r="U2" s="370"/>
      <c r="V2" s="370"/>
      <c r="W2" s="370"/>
      <c r="X2" s="370"/>
    </row>
    <row r="3" spans="1:24" ht="12.75" customHeight="1">
      <c r="A3" s="517"/>
      <c r="B3" s="671" t="s">
        <v>642</v>
      </c>
      <c r="C3" s="668" t="s">
        <v>643</v>
      </c>
      <c r="D3" s="668" t="s">
        <v>298</v>
      </c>
      <c r="E3" s="668" t="s">
        <v>644</v>
      </c>
      <c r="F3" s="668" t="s">
        <v>645</v>
      </c>
      <c r="G3" s="668" t="s">
        <v>646</v>
      </c>
      <c r="H3" s="668" t="s">
        <v>647</v>
      </c>
      <c r="I3" s="668" t="s">
        <v>648</v>
      </c>
      <c r="J3" s="668" t="s">
        <v>649</v>
      </c>
      <c r="K3" s="668" t="s">
        <v>650</v>
      </c>
      <c r="L3" s="528" t="s">
        <v>651</v>
      </c>
      <c r="M3" s="529"/>
      <c r="N3" s="363"/>
      <c r="O3" s="363"/>
      <c r="P3" s="363"/>
      <c r="Q3" s="363"/>
      <c r="R3" s="89"/>
      <c r="S3" s="89"/>
      <c r="T3" s="371"/>
      <c r="U3" s="371"/>
      <c r="V3" s="371"/>
      <c r="W3" s="371"/>
      <c r="X3" s="371"/>
    </row>
    <row r="4" spans="1:24" ht="23.25" customHeight="1">
      <c r="A4" s="517"/>
      <c r="B4" s="671"/>
      <c r="C4" s="668"/>
      <c r="D4" s="668"/>
      <c r="E4" s="668"/>
      <c r="F4" s="668"/>
      <c r="G4" s="668"/>
      <c r="H4" s="668"/>
      <c r="I4" s="668"/>
      <c r="J4" s="668"/>
      <c r="K4" s="668"/>
      <c r="L4" s="528"/>
      <c r="M4" s="668"/>
      <c r="N4" s="535" t="s">
        <v>652</v>
      </c>
      <c r="O4" s="711"/>
      <c r="P4" s="660"/>
      <c r="Q4" s="535" t="s">
        <v>653</v>
      </c>
      <c r="R4" s="711"/>
      <c r="S4" s="711"/>
      <c r="T4" s="139"/>
      <c r="U4" s="139"/>
      <c r="V4" s="139"/>
      <c r="W4" s="139"/>
      <c r="X4" s="139"/>
    </row>
    <row r="5" spans="1:24" ht="21" customHeight="1" thickBot="1">
      <c r="A5" s="515"/>
      <c r="B5" s="712"/>
      <c r="C5" s="617"/>
      <c r="D5" s="617"/>
      <c r="E5" s="617"/>
      <c r="F5" s="617"/>
      <c r="G5" s="617"/>
      <c r="H5" s="617"/>
      <c r="I5" s="617"/>
      <c r="J5" s="617"/>
      <c r="K5" s="617"/>
      <c r="L5" s="91" t="s">
        <v>654</v>
      </c>
      <c r="M5" s="10" t="s">
        <v>655</v>
      </c>
      <c r="N5" s="10" t="s">
        <v>49</v>
      </c>
      <c r="O5" s="10" t="s">
        <v>656</v>
      </c>
      <c r="P5" s="91" t="s">
        <v>53</v>
      </c>
      <c r="Q5" s="10" t="s">
        <v>49</v>
      </c>
      <c r="R5" s="10" t="s">
        <v>656</v>
      </c>
      <c r="S5" s="92" t="s">
        <v>53</v>
      </c>
      <c r="T5" s="139"/>
      <c r="U5" s="139"/>
      <c r="V5" s="139"/>
      <c r="W5" s="139"/>
      <c r="X5" s="139"/>
    </row>
    <row r="6" spans="1:19" ht="32.25" customHeight="1">
      <c r="A6" s="81" t="s">
        <v>872</v>
      </c>
      <c r="B6" s="145">
        <v>423</v>
      </c>
      <c r="C6" s="122">
        <v>599</v>
      </c>
      <c r="D6" s="122">
        <v>19892</v>
      </c>
      <c r="E6" s="122">
        <v>6500</v>
      </c>
      <c r="F6" s="122">
        <v>5039</v>
      </c>
      <c r="G6" s="122">
        <v>657</v>
      </c>
      <c r="H6" s="122">
        <v>1119</v>
      </c>
      <c r="I6" s="122" t="s">
        <v>1031</v>
      </c>
      <c r="J6" s="122">
        <v>8</v>
      </c>
      <c r="K6" s="122">
        <v>269</v>
      </c>
      <c r="L6" s="145">
        <v>4771</v>
      </c>
      <c r="M6" s="122">
        <v>6300</v>
      </c>
      <c r="N6" s="122">
        <v>5522</v>
      </c>
      <c r="O6" s="122" t="s">
        <v>1031</v>
      </c>
      <c r="P6" s="145">
        <v>5522</v>
      </c>
      <c r="Q6" s="122">
        <v>778</v>
      </c>
      <c r="R6" s="122">
        <v>397</v>
      </c>
      <c r="S6" s="139">
        <v>381</v>
      </c>
    </row>
    <row r="7" spans="1:19" ht="32.25" customHeight="1">
      <c r="A7" s="81">
        <v>25</v>
      </c>
      <c r="B7" s="145">
        <v>421</v>
      </c>
      <c r="C7" s="122">
        <v>576</v>
      </c>
      <c r="D7" s="122">
        <v>19754</v>
      </c>
      <c r="E7" s="122">
        <v>6402</v>
      </c>
      <c r="F7" s="122">
        <v>4924</v>
      </c>
      <c r="G7" s="122">
        <v>629</v>
      </c>
      <c r="H7" s="122">
        <v>1052</v>
      </c>
      <c r="I7" s="122">
        <v>2</v>
      </c>
      <c r="J7" s="122">
        <v>11</v>
      </c>
      <c r="K7" s="122">
        <v>241</v>
      </c>
      <c r="L7" s="145">
        <v>4771</v>
      </c>
      <c r="M7" s="122">
        <v>6493</v>
      </c>
      <c r="N7" s="122">
        <v>5712</v>
      </c>
      <c r="O7" s="122">
        <v>1</v>
      </c>
      <c r="P7" s="145">
        <v>5711</v>
      </c>
      <c r="Q7" s="122">
        <v>781</v>
      </c>
      <c r="R7" s="122">
        <v>423</v>
      </c>
      <c r="S7" s="139">
        <v>358</v>
      </c>
    </row>
    <row r="8" spans="1:19" ht="32.25" customHeight="1">
      <c r="A8" s="81">
        <v>26</v>
      </c>
      <c r="B8" s="145">
        <v>419</v>
      </c>
      <c r="C8" s="122">
        <v>559</v>
      </c>
      <c r="D8" s="122">
        <v>18319</v>
      </c>
      <c r="E8" s="122">
        <v>5989</v>
      </c>
      <c r="F8" s="122">
        <v>4605</v>
      </c>
      <c r="G8" s="122">
        <v>515</v>
      </c>
      <c r="H8" s="122">
        <v>934</v>
      </c>
      <c r="I8" s="122">
        <v>1</v>
      </c>
      <c r="J8" s="122">
        <v>6</v>
      </c>
      <c r="K8" s="122">
        <v>185</v>
      </c>
      <c r="L8" s="145">
        <v>4678</v>
      </c>
      <c r="M8" s="122">
        <v>6084</v>
      </c>
      <c r="N8" s="122">
        <v>5367</v>
      </c>
      <c r="O8" s="122">
        <v>21</v>
      </c>
      <c r="P8" s="145">
        <v>5346</v>
      </c>
      <c r="Q8" s="122">
        <v>717</v>
      </c>
      <c r="R8" s="122">
        <v>379</v>
      </c>
      <c r="S8" s="139">
        <v>338</v>
      </c>
    </row>
    <row r="9" spans="1:19" ht="32.25" customHeight="1">
      <c r="A9" s="81">
        <v>27</v>
      </c>
      <c r="B9" s="145">
        <v>420</v>
      </c>
      <c r="C9" s="122">
        <v>531</v>
      </c>
      <c r="D9" s="122">
        <v>17901</v>
      </c>
      <c r="E9" s="122">
        <v>5846</v>
      </c>
      <c r="F9" s="122">
        <v>4513</v>
      </c>
      <c r="G9" s="122">
        <v>431</v>
      </c>
      <c r="H9" s="122">
        <v>833</v>
      </c>
      <c r="I9" s="122">
        <v>2</v>
      </c>
      <c r="J9" s="122">
        <v>9</v>
      </c>
      <c r="K9" s="122">
        <v>165</v>
      </c>
      <c r="L9" s="145">
        <v>4759</v>
      </c>
      <c r="M9" s="122">
        <v>6102</v>
      </c>
      <c r="N9" s="122">
        <v>5345</v>
      </c>
      <c r="O9" s="122">
        <v>12</v>
      </c>
      <c r="P9" s="145">
        <v>5333</v>
      </c>
      <c r="Q9" s="122">
        <v>791</v>
      </c>
      <c r="R9" s="122">
        <v>438</v>
      </c>
      <c r="S9" s="139">
        <v>353</v>
      </c>
    </row>
    <row r="10" spans="1:19" ht="32.25" customHeight="1" thickBot="1">
      <c r="A10" s="82">
        <v>28</v>
      </c>
      <c r="B10" s="154">
        <v>407</v>
      </c>
      <c r="C10" s="128">
        <v>518</v>
      </c>
      <c r="D10" s="128">
        <v>17215</v>
      </c>
      <c r="E10" s="128">
        <v>5631</v>
      </c>
      <c r="F10" s="128">
        <v>4375</v>
      </c>
      <c r="G10" s="128">
        <v>250</v>
      </c>
      <c r="H10" s="128">
        <v>824</v>
      </c>
      <c r="I10" s="128">
        <v>1</v>
      </c>
      <c r="J10" s="128">
        <v>14</v>
      </c>
      <c r="K10" s="128">
        <v>176</v>
      </c>
      <c r="L10" s="154">
        <v>4690</v>
      </c>
      <c r="M10" s="128">
        <v>5944</v>
      </c>
      <c r="N10" s="128">
        <v>5200</v>
      </c>
      <c r="O10" s="128">
        <v>7</v>
      </c>
      <c r="P10" s="154">
        <v>5193</v>
      </c>
      <c r="Q10" s="128">
        <v>744</v>
      </c>
      <c r="R10" s="128">
        <v>437</v>
      </c>
      <c r="S10" s="248">
        <v>307</v>
      </c>
    </row>
    <row r="11" ht="24.75" customHeight="1">
      <c r="A11" s="108" t="s">
        <v>311</v>
      </c>
    </row>
  </sheetData>
  <sheetProtection/>
  <mergeCells count="17">
    <mergeCell ref="A2:A5"/>
    <mergeCell ref="B2:C2"/>
    <mergeCell ref="D2:K2"/>
    <mergeCell ref="L2:P2"/>
    <mergeCell ref="B3:B5"/>
    <mergeCell ref="C3:C5"/>
    <mergeCell ref="D3:D5"/>
    <mergeCell ref="E3:E5"/>
    <mergeCell ref="F3:F5"/>
    <mergeCell ref="G3:G5"/>
    <mergeCell ref="Q4:S4"/>
    <mergeCell ref="H3:H5"/>
    <mergeCell ref="I3:I5"/>
    <mergeCell ref="J3:J5"/>
    <mergeCell ref="K3:K5"/>
    <mergeCell ref="L3:M4"/>
    <mergeCell ref="N4:P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5" r:id="rId2"/>
  <drawing r:id="rId1"/>
</worksheet>
</file>

<file path=xl/worksheets/sheet56.xml><?xml version="1.0" encoding="utf-8"?>
<worksheet xmlns="http://schemas.openxmlformats.org/spreadsheetml/2006/main" xmlns:r="http://schemas.openxmlformats.org/officeDocument/2006/relationships">
  <sheetPr>
    <tabColor rgb="FF00B0F0"/>
    <pageSetUpPr fitToPage="1"/>
  </sheetPr>
  <dimension ref="A1:Y23"/>
  <sheetViews>
    <sheetView zoomScalePageLayoutView="0" workbookViewId="0" topLeftCell="A1">
      <selection activeCell="A11" sqref="A11"/>
    </sheetView>
  </sheetViews>
  <sheetFormatPr defaultColWidth="9.00390625" defaultRowHeight="13.5"/>
  <cols>
    <col min="1" max="1" width="12.375" style="50" customWidth="1"/>
    <col min="2" max="2" width="9.125" style="50" customWidth="1"/>
    <col min="3" max="3" width="7.875" style="50" bestFit="1" customWidth="1"/>
    <col min="4" max="4" width="9.125" style="50" customWidth="1"/>
    <col min="5" max="5" width="7.875" style="50" bestFit="1" customWidth="1"/>
    <col min="6" max="6" width="8.00390625" style="50" bestFit="1" customWidth="1"/>
    <col min="7" max="7" width="7.125" style="50" bestFit="1" customWidth="1"/>
    <col min="8" max="8" width="7.75390625" style="50" bestFit="1" customWidth="1"/>
    <col min="9" max="9" width="7.125" style="50" bestFit="1" customWidth="1"/>
    <col min="10" max="10" width="6.25390625" style="50" bestFit="1" customWidth="1"/>
    <col min="11" max="11" width="7.00390625" style="50" customWidth="1"/>
    <col min="12" max="12" width="7.125" style="50" bestFit="1" customWidth="1"/>
    <col min="13" max="13" width="9.625" style="50" bestFit="1" customWidth="1"/>
    <col min="14" max="15" width="8.00390625" style="50" bestFit="1" customWidth="1"/>
    <col min="16" max="16" width="7.00390625" style="50" bestFit="1" customWidth="1"/>
    <col min="17" max="17" width="8.00390625" style="50" bestFit="1" customWidth="1"/>
    <col min="18" max="18" width="6.25390625" style="50" bestFit="1" customWidth="1"/>
    <col min="19" max="19" width="8.75390625" style="50" bestFit="1" customWidth="1"/>
    <col min="20" max="20" width="6.253906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thickBot="1">
      <c r="A1" s="108" t="s">
        <v>1032</v>
      </c>
      <c r="B1" s="31"/>
      <c r="C1" s="31"/>
      <c r="D1" s="31"/>
      <c r="E1" s="31"/>
      <c r="F1" s="31"/>
      <c r="G1" s="31"/>
      <c r="H1" s="31"/>
      <c r="I1" s="31"/>
      <c r="J1" s="192"/>
      <c r="K1" s="192"/>
      <c r="L1" s="192"/>
      <c r="N1" s="192"/>
      <c r="P1" s="192"/>
      <c r="R1" s="192"/>
      <c r="T1" s="192"/>
      <c r="U1" s="43" t="s">
        <v>657</v>
      </c>
      <c r="V1" s="192"/>
      <c r="X1" s="192"/>
    </row>
    <row r="2" spans="1:23" ht="27" customHeight="1">
      <c r="A2" s="514" t="s">
        <v>658</v>
      </c>
      <c r="B2" s="519" t="s">
        <v>659</v>
      </c>
      <c r="C2" s="524" t="s">
        <v>660</v>
      </c>
      <c r="D2" s="506" t="s">
        <v>49</v>
      </c>
      <c r="E2" s="506"/>
      <c r="F2" s="506" t="s">
        <v>661</v>
      </c>
      <c r="G2" s="506"/>
      <c r="H2" s="506" t="s">
        <v>662</v>
      </c>
      <c r="I2" s="506"/>
      <c r="J2" s="506" t="s">
        <v>663</v>
      </c>
      <c r="K2" s="506"/>
      <c r="L2" s="579" t="s">
        <v>664</v>
      </c>
      <c r="M2" s="506"/>
      <c r="N2" s="506" t="s">
        <v>665</v>
      </c>
      <c r="O2" s="506"/>
      <c r="P2" s="506" t="s">
        <v>666</v>
      </c>
      <c r="Q2" s="506"/>
      <c r="R2" s="506" t="s">
        <v>667</v>
      </c>
      <c r="S2" s="506"/>
      <c r="T2" s="506" t="s">
        <v>668</v>
      </c>
      <c r="U2" s="576"/>
      <c r="V2" s="139"/>
      <c r="W2" s="139"/>
    </row>
    <row r="3" spans="1:23" ht="33" customHeight="1" thickBot="1">
      <c r="A3" s="515"/>
      <c r="B3" s="513"/>
      <c r="C3" s="526"/>
      <c r="D3" s="10" t="s">
        <v>669</v>
      </c>
      <c r="E3" s="10" t="s">
        <v>670</v>
      </c>
      <c r="F3" s="10" t="s">
        <v>671</v>
      </c>
      <c r="G3" s="10" t="s">
        <v>670</v>
      </c>
      <c r="H3" s="10" t="s">
        <v>671</v>
      </c>
      <c r="I3" s="10" t="s">
        <v>670</v>
      </c>
      <c r="J3" s="10" t="s">
        <v>672</v>
      </c>
      <c r="K3" s="10" t="s">
        <v>670</v>
      </c>
      <c r="L3" s="91" t="s">
        <v>673</v>
      </c>
      <c r="M3" s="10" t="s">
        <v>670</v>
      </c>
      <c r="N3" s="10" t="s">
        <v>674</v>
      </c>
      <c r="O3" s="10" t="s">
        <v>670</v>
      </c>
      <c r="P3" s="10" t="s">
        <v>673</v>
      </c>
      <c r="Q3" s="10" t="s">
        <v>670</v>
      </c>
      <c r="R3" s="10" t="s">
        <v>673</v>
      </c>
      <c r="S3" s="10" t="s">
        <v>670</v>
      </c>
      <c r="T3" s="10" t="s">
        <v>673</v>
      </c>
      <c r="U3" s="13" t="s">
        <v>670</v>
      </c>
      <c r="V3" s="139"/>
      <c r="W3" s="139"/>
    </row>
    <row r="4" spans="1:23" ht="32.25" customHeight="1">
      <c r="A4" s="81" t="s">
        <v>872</v>
      </c>
      <c r="B4" s="145">
        <v>1095593</v>
      </c>
      <c r="C4" s="122">
        <v>21056</v>
      </c>
      <c r="D4" s="122">
        <v>1074537</v>
      </c>
      <c r="E4" s="122">
        <v>54019</v>
      </c>
      <c r="F4" s="122">
        <v>290267</v>
      </c>
      <c r="G4" s="122">
        <v>44656</v>
      </c>
      <c r="H4" s="122">
        <v>99084</v>
      </c>
      <c r="I4" s="122">
        <v>19663</v>
      </c>
      <c r="J4" s="122">
        <v>7111</v>
      </c>
      <c r="K4" s="122">
        <v>10823</v>
      </c>
      <c r="L4" s="145">
        <v>22899</v>
      </c>
      <c r="M4" s="122">
        <v>20464</v>
      </c>
      <c r="N4" s="122">
        <v>649183</v>
      </c>
      <c r="O4" s="122">
        <v>103045</v>
      </c>
      <c r="P4" s="122" t="s">
        <v>34</v>
      </c>
      <c r="Q4" s="122" t="s">
        <v>34</v>
      </c>
      <c r="R4" s="122">
        <v>1444</v>
      </c>
      <c r="S4" s="122">
        <v>180571</v>
      </c>
      <c r="T4" s="122">
        <v>4549</v>
      </c>
      <c r="U4" s="147">
        <v>16911</v>
      </c>
      <c r="W4" s="192"/>
    </row>
    <row r="5" spans="1:23" ht="32.25" customHeight="1">
      <c r="A5" s="81">
        <v>25</v>
      </c>
      <c r="B5" s="145">
        <v>1025445</v>
      </c>
      <c r="C5" s="122">
        <v>22949</v>
      </c>
      <c r="D5" s="122">
        <v>1002496</v>
      </c>
      <c r="E5" s="122">
        <v>50749.01285815531</v>
      </c>
      <c r="F5" s="122">
        <v>279031</v>
      </c>
      <c r="G5" s="122">
        <v>43584.97344579819</v>
      </c>
      <c r="H5" s="122">
        <v>95859</v>
      </c>
      <c r="I5" s="122">
        <v>19467.70917952884</v>
      </c>
      <c r="J5" s="122">
        <v>6858</v>
      </c>
      <c r="K5" s="122">
        <v>10903.02066772655</v>
      </c>
      <c r="L5" s="145">
        <v>16022</v>
      </c>
      <c r="M5" s="122">
        <v>15230.038022813687</v>
      </c>
      <c r="N5" s="122">
        <v>597853</v>
      </c>
      <c r="O5" s="122">
        <v>92076.54397042969</v>
      </c>
      <c r="P5" s="122">
        <v>245</v>
      </c>
      <c r="Q5" s="122">
        <v>122500</v>
      </c>
      <c r="R5" s="122">
        <v>1971</v>
      </c>
      <c r="S5" s="122">
        <v>179181.81818181818</v>
      </c>
      <c r="T5" s="122">
        <v>4657</v>
      </c>
      <c r="U5" s="147">
        <v>19323.651452282156</v>
      </c>
      <c r="V5" s="139"/>
      <c r="W5" s="139"/>
    </row>
    <row r="6" spans="1:23" ht="32.25" customHeight="1">
      <c r="A6" s="81">
        <v>26</v>
      </c>
      <c r="B6" s="145">
        <v>1001635</v>
      </c>
      <c r="C6" s="122">
        <v>27619</v>
      </c>
      <c r="D6" s="122">
        <v>974016</v>
      </c>
      <c r="E6" s="122">
        <v>53169.71450406682</v>
      </c>
      <c r="F6" s="122">
        <v>272287</v>
      </c>
      <c r="G6" s="122">
        <v>45464.518283519785</v>
      </c>
      <c r="H6" s="122">
        <v>90694</v>
      </c>
      <c r="I6" s="122">
        <v>19694.679695982628</v>
      </c>
      <c r="J6" s="122">
        <v>5622</v>
      </c>
      <c r="K6" s="122">
        <v>10916.504854368932</v>
      </c>
      <c r="L6" s="145">
        <v>18287</v>
      </c>
      <c r="M6" s="122">
        <v>19579.229122055676</v>
      </c>
      <c r="N6" s="122">
        <v>582564</v>
      </c>
      <c r="O6" s="122">
        <v>95753.4516765286</v>
      </c>
      <c r="P6" s="122">
        <v>250</v>
      </c>
      <c r="Q6" s="122">
        <v>250000</v>
      </c>
      <c r="R6" s="122">
        <v>1041</v>
      </c>
      <c r="S6" s="122">
        <v>173500</v>
      </c>
      <c r="T6" s="122">
        <v>3271</v>
      </c>
      <c r="U6" s="147">
        <v>17681.08108108108</v>
      </c>
      <c r="V6" s="139"/>
      <c r="W6" s="139"/>
    </row>
    <row r="7" spans="1:23" ht="32.25" customHeight="1">
      <c r="A7" s="81">
        <v>27</v>
      </c>
      <c r="B7" s="145">
        <v>1031091</v>
      </c>
      <c r="C7" s="122">
        <v>30024</v>
      </c>
      <c r="D7" s="122">
        <v>1001067</v>
      </c>
      <c r="E7" s="122">
        <v>55922</v>
      </c>
      <c r="F7" s="122">
        <v>259386</v>
      </c>
      <c r="G7" s="122">
        <v>44370</v>
      </c>
      <c r="H7" s="122">
        <v>90538</v>
      </c>
      <c r="I7" s="122">
        <v>20062</v>
      </c>
      <c r="J7" s="122">
        <v>5162</v>
      </c>
      <c r="K7" s="122">
        <v>11977</v>
      </c>
      <c r="L7" s="145">
        <v>16223</v>
      </c>
      <c r="M7" s="122">
        <v>19475</v>
      </c>
      <c r="N7" s="122">
        <v>623066</v>
      </c>
      <c r="O7" s="122">
        <v>102108</v>
      </c>
      <c r="P7" s="122">
        <v>328</v>
      </c>
      <c r="Q7" s="122">
        <v>164000</v>
      </c>
      <c r="R7" s="122">
        <v>3152</v>
      </c>
      <c r="S7" s="122">
        <v>350222</v>
      </c>
      <c r="T7" s="122">
        <v>3212</v>
      </c>
      <c r="U7" s="147">
        <v>19467</v>
      </c>
      <c r="V7" s="139"/>
      <c r="W7" s="139"/>
    </row>
    <row r="8" spans="1:23" ht="32.25" customHeight="1" thickBot="1">
      <c r="A8" s="82">
        <v>28</v>
      </c>
      <c r="B8" s="154">
        <v>911693</v>
      </c>
      <c r="C8" s="128">
        <v>30478</v>
      </c>
      <c r="D8" s="128">
        <v>881215</v>
      </c>
      <c r="E8" s="128">
        <v>51188</v>
      </c>
      <c r="F8" s="128">
        <v>254034</v>
      </c>
      <c r="G8" s="128">
        <v>45113</v>
      </c>
      <c r="H8" s="128">
        <v>87323</v>
      </c>
      <c r="I8" s="128">
        <v>19960</v>
      </c>
      <c r="J8" s="128">
        <v>3219</v>
      </c>
      <c r="K8" s="128">
        <v>12876</v>
      </c>
      <c r="L8" s="154">
        <v>15275</v>
      </c>
      <c r="M8" s="128">
        <v>18538</v>
      </c>
      <c r="N8" s="128">
        <v>514957</v>
      </c>
      <c r="O8" s="128">
        <v>86634</v>
      </c>
      <c r="P8" s="128">
        <v>403</v>
      </c>
      <c r="Q8" s="128">
        <v>403000</v>
      </c>
      <c r="R8" s="128">
        <v>2606</v>
      </c>
      <c r="S8" s="128">
        <v>186142</v>
      </c>
      <c r="T8" s="128">
        <v>3398</v>
      </c>
      <c r="U8" s="153">
        <v>19307</v>
      </c>
      <c r="V8" s="139"/>
      <c r="W8" s="139"/>
    </row>
    <row r="9" spans="1:24" ht="24.75" customHeight="1">
      <c r="A9" s="108" t="s">
        <v>311</v>
      </c>
      <c r="B9" s="139"/>
      <c r="C9" s="139"/>
      <c r="D9" s="139"/>
      <c r="E9" s="139"/>
      <c r="F9" s="139"/>
      <c r="G9" s="139"/>
      <c r="H9" s="139"/>
      <c r="I9" s="139"/>
      <c r="J9" s="139"/>
      <c r="K9" s="139"/>
      <c r="L9" s="139"/>
      <c r="M9" s="139"/>
      <c r="N9" s="139"/>
      <c r="O9" s="139"/>
      <c r="P9" s="139"/>
      <c r="Q9" s="139"/>
      <c r="R9" s="139"/>
      <c r="S9" s="139"/>
      <c r="T9" s="139"/>
      <c r="U9" s="139"/>
      <c r="V9" s="139"/>
      <c r="W9" s="139"/>
      <c r="X9" s="139"/>
    </row>
    <row r="10" spans="1:24" ht="12">
      <c r="A10" s="16"/>
      <c r="B10" s="139"/>
      <c r="C10" s="139"/>
      <c r="D10" s="139"/>
      <c r="E10" s="139"/>
      <c r="F10" s="139"/>
      <c r="G10" s="139"/>
      <c r="H10" s="139"/>
      <c r="I10" s="139"/>
      <c r="J10" s="139"/>
      <c r="K10" s="139"/>
      <c r="L10" s="139"/>
      <c r="M10" s="139"/>
      <c r="N10" s="139"/>
      <c r="O10" s="139"/>
      <c r="P10" s="139"/>
      <c r="Q10" s="139"/>
      <c r="R10" s="139"/>
      <c r="S10" s="139"/>
      <c r="T10" s="139"/>
      <c r="U10" s="139"/>
      <c r="V10" s="139"/>
      <c r="W10" s="139"/>
      <c r="X10" s="139"/>
    </row>
    <row r="11" spans="1:24" ht="12">
      <c r="A11" s="16"/>
      <c r="B11" s="139"/>
      <c r="C11" s="139"/>
      <c r="D11" s="139"/>
      <c r="E11" s="139"/>
      <c r="F11" s="139"/>
      <c r="G11" s="139"/>
      <c r="H11" s="139"/>
      <c r="I11" s="139"/>
      <c r="J11" s="139"/>
      <c r="K11" s="139"/>
      <c r="L11" s="139"/>
      <c r="M11" s="139"/>
      <c r="N11" s="139"/>
      <c r="O11" s="139"/>
      <c r="P11" s="139"/>
      <c r="Q11" s="139"/>
      <c r="R11" s="139"/>
      <c r="S11" s="139"/>
      <c r="T11" s="139"/>
      <c r="U11" s="139"/>
      <c r="V11" s="139"/>
      <c r="W11" s="139"/>
      <c r="X11" s="139"/>
    </row>
    <row r="16" spans="11:25" ht="12">
      <c r="K16" s="173"/>
      <c r="Y16" s="173"/>
    </row>
    <row r="17" spans="1:25" ht="12">
      <c r="A17" s="192"/>
      <c r="B17" s="192"/>
      <c r="C17" s="192"/>
      <c r="D17" s="192"/>
      <c r="E17" s="192"/>
      <c r="F17" s="192"/>
      <c r="G17" s="192"/>
      <c r="H17" s="192"/>
      <c r="I17" s="192"/>
      <c r="J17" s="192"/>
      <c r="K17" s="192"/>
      <c r="M17" s="192"/>
      <c r="N17" s="192"/>
      <c r="O17" s="192"/>
      <c r="P17" s="192"/>
      <c r="Q17" s="192"/>
      <c r="R17" s="192"/>
      <c r="S17" s="192"/>
      <c r="T17" s="192"/>
      <c r="U17" s="192"/>
      <c r="V17" s="192"/>
      <c r="W17" s="192"/>
      <c r="X17" s="192"/>
      <c r="Y17" s="192"/>
    </row>
    <row r="18" spans="1:25" ht="12">
      <c r="A18" s="192"/>
      <c r="B18" s="192"/>
      <c r="C18" s="192"/>
      <c r="D18" s="192"/>
      <c r="E18" s="192"/>
      <c r="F18" s="192"/>
      <c r="G18" s="192"/>
      <c r="H18" s="192"/>
      <c r="I18" s="192"/>
      <c r="J18" s="192"/>
      <c r="K18" s="192"/>
      <c r="M18" s="192"/>
      <c r="N18" s="192"/>
      <c r="O18" s="192"/>
      <c r="P18" s="192"/>
      <c r="Q18" s="192"/>
      <c r="R18" s="192"/>
      <c r="S18" s="192"/>
      <c r="T18" s="192"/>
      <c r="U18" s="192"/>
      <c r="V18" s="192"/>
      <c r="W18" s="192"/>
      <c r="X18" s="192"/>
      <c r="Y18" s="192"/>
    </row>
    <row r="19" spans="1:25" ht="12">
      <c r="A19" s="16"/>
      <c r="B19" s="139"/>
      <c r="C19" s="139"/>
      <c r="D19" s="156"/>
      <c r="E19" s="156"/>
      <c r="F19" s="156"/>
      <c r="G19" s="156"/>
      <c r="H19" s="156"/>
      <c r="I19" s="156"/>
      <c r="J19" s="156"/>
      <c r="K19" s="156"/>
      <c r="M19" s="16"/>
      <c r="N19" s="139"/>
      <c r="O19" s="139"/>
      <c r="P19" s="139"/>
      <c r="Q19" s="139"/>
      <c r="R19" s="139"/>
      <c r="S19" s="139"/>
      <c r="T19" s="139"/>
      <c r="U19" s="139"/>
      <c r="V19" s="139"/>
      <c r="W19" s="139"/>
      <c r="X19" s="139"/>
      <c r="Y19" s="139"/>
    </row>
    <row r="20" spans="1:25" ht="12">
      <c r="A20" s="16"/>
      <c r="B20" s="139"/>
      <c r="C20" s="139"/>
      <c r="D20" s="156"/>
      <c r="E20" s="156"/>
      <c r="F20" s="156"/>
      <c r="G20" s="156"/>
      <c r="H20" s="156"/>
      <c r="I20" s="156"/>
      <c r="J20" s="156"/>
      <c r="K20" s="156"/>
      <c r="M20" s="16"/>
      <c r="N20" s="139"/>
      <c r="O20" s="139"/>
      <c r="P20" s="139"/>
      <c r="Q20" s="139"/>
      <c r="R20" s="139"/>
      <c r="S20" s="139"/>
      <c r="T20" s="139"/>
      <c r="U20" s="139"/>
      <c r="V20" s="139"/>
      <c r="W20" s="139"/>
      <c r="X20" s="139"/>
      <c r="Y20" s="139"/>
    </row>
    <row r="21" spans="1:25" ht="12">
      <c r="A21" s="16"/>
      <c r="B21" s="139"/>
      <c r="C21" s="139"/>
      <c r="D21" s="156"/>
      <c r="E21" s="156"/>
      <c r="F21" s="156"/>
      <c r="G21" s="156"/>
      <c r="H21" s="156"/>
      <c r="I21" s="156"/>
      <c r="J21" s="156"/>
      <c r="K21" s="156"/>
      <c r="M21" s="16"/>
      <c r="N21" s="139"/>
      <c r="O21" s="139"/>
      <c r="P21" s="139"/>
      <c r="Q21" s="139"/>
      <c r="R21" s="139"/>
      <c r="S21" s="139"/>
      <c r="T21" s="139"/>
      <c r="U21" s="139"/>
      <c r="V21" s="139"/>
      <c r="W21" s="139"/>
      <c r="X21" s="139"/>
      <c r="Y21" s="139"/>
    </row>
    <row r="22" spans="1:25" ht="12">
      <c r="A22" s="16"/>
      <c r="B22" s="139"/>
      <c r="C22" s="139"/>
      <c r="D22" s="156"/>
      <c r="E22" s="156"/>
      <c r="F22" s="156"/>
      <c r="G22" s="156"/>
      <c r="H22" s="156"/>
      <c r="I22" s="156"/>
      <c r="J22" s="156"/>
      <c r="K22" s="156"/>
      <c r="M22" s="16"/>
      <c r="N22" s="139"/>
      <c r="O22" s="139"/>
      <c r="P22" s="139"/>
      <c r="Q22" s="139"/>
      <c r="R22" s="139"/>
      <c r="S22" s="139"/>
      <c r="T22" s="139"/>
      <c r="U22" s="139"/>
      <c r="V22" s="139"/>
      <c r="W22" s="139"/>
      <c r="X22" s="139"/>
      <c r="Y22" s="139"/>
    </row>
    <row r="23" spans="1:25" ht="12">
      <c r="A23" s="16"/>
      <c r="B23" s="139"/>
      <c r="C23" s="139"/>
      <c r="D23" s="156"/>
      <c r="E23" s="156"/>
      <c r="F23" s="156"/>
      <c r="G23" s="156"/>
      <c r="H23" s="156"/>
      <c r="I23" s="156"/>
      <c r="J23" s="156"/>
      <c r="K23" s="156"/>
      <c r="M23" s="16"/>
      <c r="N23" s="139"/>
      <c r="O23" s="139"/>
      <c r="P23" s="139"/>
      <c r="Q23" s="139"/>
      <c r="R23" s="139"/>
      <c r="S23" s="139"/>
      <c r="T23" s="139"/>
      <c r="U23" s="139"/>
      <c r="V23" s="139"/>
      <c r="W23" s="139"/>
      <c r="X23" s="139"/>
      <c r="Y23" s="139"/>
    </row>
  </sheetData>
  <sheetProtection/>
  <mergeCells count="12">
    <mergeCell ref="A2:A3"/>
    <mergeCell ref="B2:B3"/>
    <mergeCell ref="C2:C3"/>
    <mergeCell ref="D2:E2"/>
    <mergeCell ref="F2:G2"/>
    <mergeCell ref="H2:I2"/>
    <mergeCell ref="J2:K2"/>
    <mergeCell ref="L2:M2"/>
    <mergeCell ref="N2:O2"/>
    <mergeCell ref="P2:Q2"/>
    <mergeCell ref="R2:S2"/>
    <mergeCell ref="T2:U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2"/>
  <drawing r:id="rId1"/>
</worksheet>
</file>

<file path=xl/worksheets/sheet57.xml><?xml version="1.0" encoding="utf-8"?>
<worksheet xmlns="http://schemas.openxmlformats.org/spreadsheetml/2006/main" xmlns:r="http://schemas.openxmlformats.org/officeDocument/2006/relationships">
  <sheetPr>
    <tabColor rgb="FF00B0F0"/>
  </sheetPr>
  <dimension ref="A1:AA10"/>
  <sheetViews>
    <sheetView zoomScalePageLayoutView="0" workbookViewId="0" topLeftCell="A1">
      <selection activeCell="A12" sqref="A12"/>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7" ht="18" customHeight="1" thickBot="1">
      <c r="A1" s="108" t="s">
        <v>1033</v>
      </c>
      <c r="J1" s="43" t="s">
        <v>675</v>
      </c>
      <c r="L1" s="173"/>
      <c r="U1" s="173"/>
      <c r="AA1" s="173"/>
    </row>
    <row r="2" spans="1:26" ht="36" customHeight="1">
      <c r="A2" s="713" t="s">
        <v>676</v>
      </c>
      <c r="B2" s="579" t="s">
        <v>677</v>
      </c>
      <c r="C2" s="506" t="s">
        <v>678</v>
      </c>
      <c r="D2" s="506"/>
      <c r="E2" s="506"/>
      <c r="F2" s="506"/>
      <c r="G2" s="506"/>
      <c r="H2" s="506"/>
      <c r="I2" s="506"/>
      <c r="J2" s="576" t="s">
        <v>679</v>
      </c>
      <c r="K2" s="180"/>
      <c r="L2" s="192"/>
      <c r="M2" s="192"/>
      <c r="N2" s="159"/>
      <c r="O2" s="159"/>
      <c r="P2" s="159"/>
      <c r="Q2" s="159"/>
      <c r="R2" s="159"/>
      <c r="S2" s="16"/>
      <c r="T2" s="159"/>
      <c r="U2" s="16"/>
      <c r="V2" s="371"/>
      <c r="W2" s="371"/>
      <c r="X2" s="371"/>
      <c r="Y2" s="371"/>
      <c r="Z2" s="371"/>
    </row>
    <row r="3" spans="1:26" ht="21" customHeight="1">
      <c r="A3" s="714"/>
      <c r="B3" s="528"/>
      <c r="C3" s="668" t="s">
        <v>49</v>
      </c>
      <c r="D3" s="668" t="s">
        <v>680</v>
      </c>
      <c r="E3" s="668"/>
      <c r="F3" s="668"/>
      <c r="G3" s="668"/>
      <c r="H3" s="668" t="s">
        <v>681</v>
      </c>
      <c r="I3" s="668" t="s">
        <v>682</v>
      </c>
      <c r="J3" s="529"/>
      <c r="K3" s="180"/>
      <c r="L3" s="192"/>
      <c r="M3" s="192"/>
      <c r="N3" s="192"/>
      <c r="O3" s="192"/>
      <c r="P3" s="192"/>
      <c r="Q3" s="192"/>
      <c r="R3" s="192"/>
      <c r="S3" s="192"/>
      <c r="T3" s="192"/>
      <c r="U3" s="192"/>
      <c r="V3" s="193"/>
      <c r="W3" s="193"/>
      <c r="X3" s="193"/>
      <c r="Y3" s="193"/>
      <c r="Z3" s="193"/>
    </row>
    <row r="4" spans="1:26" ht="21" customHeight="1" thickBot="1">
      <c r="A4" s="715"/>
      <c r="B4" s="615"/>
      <c r="C4" s="617"/>
      <c r="D4" s="10" t="s">
        <v>683</v>
      </c>
      <c r="E4" s="10" t="s">
        <v>684</v>
      </c>
      <c r="F4" s="10" t="s">
        <v>685</v>
      </c>
      <c r="G4" s="10" t="s">
        <v>53</v>
      </c>
      <c r="H4" s="617"/>
      <c r="I4" s="617"/>
      <c r="J4" s="618"/>
      <c r="K4" s="180"/>
      <c r="L4" s="192"/>
      <c r="M4" s="192"/>
      <c r="N4" s="192"/>
      <c r="O4" s="192"/>
      <c r="P4" s="192"/>
      <c r="Q4" s="192"/>
      <c r="R4" s="192"/>
      <c r="S4" s="192"/>
      <c r="T4" s="192"/>
      <c r="U4" s="192"/>
      <c r="V4" s="193"/>
      <c r="W4" s="193"/>
      <c r="X4" s="193"/>
      <c r="Y4" s="193"/>
      <c r="Z4" s="193"/>
    </row>
    <row r="5" spans="1:26" ht="25.5" customHeight="1">
      <c r="A5" s="81" t="s">
        <v>899</v>
      </c>
      <c r="B5" s="184">
        <v>423</v>
      </c>
      <c r="C5" s="185">
        <v>420</v>
      </c>
      <c r="D5" s="185">
        <v>14</v>
      </c>
      <c r="E5" s="185">
        <v>10</v>
      </c>
      <c r="F5" s="185">
        <v>5</v>
      </c>
      <c r="G5" s="185">
        <v>5</v>
      </c>
      <c r="H5" s="185">
        <v>10</v>
      </c>
      <c r="I5" s="185">
        <v>376</v>
      </c>
      <c r="J5" s="372">
        <v>3</v>
      </c>
      <c r="K5" s="180"/>
      <c r="L5" s="193"/>
      <c r="M5" s="193"/>
      <c r="N5" s="193"/>
      <c r="O5" s="193"/>
      <c r="P5" s="193"/>
      <c r="Q5" s="193"/>
      <c r="R5" s="193"/>
      <c r="S5" s="193"/>
      <c r="T5" s="193"/>
      <c r="U5" s="193"/>
      <c r="V5" s="193"/>
      <c r="W5" s="193"/>
      <c r="X5" s="193"/>
      <c r="Y5" s="193"/>
      <c r="Z5" s="193"/>
    </row>
    <row r="6" spans="1:21" ht="25.5" customHeight="1">
      <c r="A6" s="81">
        <v>26</v>
      </c>
      <c r="B6" s="184">
        <v>421</v>
      </c>
      <c r="C6" s="185">
        <v>417</v>
      </c>
      <c r="D6" s="185">
        <v>20</v>
      </c>
      <c r="E6" s="185">
        <v>14</v>
      </c>
      <c r="F6" s="185">
        <v>4</v>
      </c>
      <c r="G6" s="185">
        <v>3</v>
      </c>
      <c r="H6" s="185">
        <v>11</v>
      </c>
      <c r="I6" s="185">
        <v>365</v>
      </c>
      <c r="J6" s="372">
        <v>4</v>
      </c>
      <c r="K6" s="180"/>
      <c r="L6" s="193"/>
      <c r="M6" s="193"/>
      <c r="N6" s="193"/>
      <c r="O6" s="193"/>
      <c r="P6" s="193"/>
      <c r="Q6" s="193"/>
      <c r="R6" s="193"/>
      <c r="S6" s="193"/>
      <c r="T6" s="193"/>
      <c r="U6" s="193"/>
    </row>
    <row r="7" spans="1:21" ht="25.5" customHeight="1">
      <c r="A7" s="81">
        <v>27</v>
      </c>
      <c r="B7" s="184">
        <v>419</v>
      </c>
      <c r="C7" s="185">
        <v>556</v>
      </c>
      <c r="D7" s="185">
        <v>14</v>
      </c>
      <c r="E7" s="185">
        <v>18</v>
      </c>
      <c r="F7" s="185">
        <v>3</v>
      </c>
      <c r="G7" s="185">
        <v>1</v>
      </c>
      <c r="H7" s="185">
        <v>13</v>
      </c>
      <c r="I7" s="185">
        <v>370</v>
      </c>
      <c r="J7" s="372" t="s">
        <v>34</v>
      </c>
      <c r="K7" s="180"/>
      <c r="L7" s="193"/>
      <c r="M7" s="193"/>
      <c r="N7" s="193"/>
      <c r="O7" s="193"/>
      <c r="P7" s="193"/>
      <c r="Q7" s="193"/>
      <c r="R7" s="193"/>
      <c r="S7" s="193"/>
      <c r="T7" s="193"/>
      <c r="U7" s="193"/>
    </row>
    <row r="8" spans="1:21" ht="25.5" customHeight="1">
      <c r="A8" s="81">
        <v>28</v>
      </c>
      <c r="B8" s="184">
        <v>413</v>
      </c>
      <c r="C8" s="185">
        <v>418</v>
      </c>
      <c r="D8" s="185">
        <v>21</v>
      </c>
      <c r="E8" s="185">
        <v>23</v>
      </c>
      <c r="F8" s="185">
        <v>2</v>
      </c>
      <c r="G8" s="185">
        <v>2</v>
      </c>
      <c r="H8" s="185">
        <v>10</v>
      </c>
      <c r="I8" s="185">
        <v>360</v>
      </c>
      <c r="J8" s="372">
        <v>1</v>
      </c>
      <c r="K8" s="180"/>
      <c r="L8" s="193"/>
      <c r="M8" s="193"/>
      <c r="N8" s="193"/>
      <c r="O8" s="193"/>
      <c r="P8" s="193"/>
      <c r="Q8" s="193"/>
      <c r="R8" s="193"/>
      <c r="S8" s="193"/>
      <c r="T8" s="193"/>
      <c r="U8" s="193"/>
    </row>
    <row r="9" spans="1:21" ht="25.5" customHeight="1" thickBot="1">
      <c r="A9" s="82">
        <v>29</v>
      </c>
      <c r="B9" s="188">
        <v>411</v>
      </c>
      <c r="C9" s="189">
        <v>407</v>
      </c>
      <c r="D9" s="189">
        <v>17</v>
      </c>
      <c r="E9" s="189">
        <v>22</v>
      </c>
      <c r="F9" s="189">
        <v>4</v>
      </c>
      <c r="G9" s="189">
        <v>2</v>
      </c>
      <c r="H9" s="189">
        <v>10</v>
      </c>
      <c r="I9" s="189">
        <v>352</v>
      </c>
      <c r="J9" s="373">
        <v>4</v>
      </c>
      <c r="K9" s="180"/>
      <c r="L9" s="193"/>
      <c r="M9" s="193"/>
      <c r="N9" s="193"/>
      <c r="O9" s="193"/>
      <c r="P9" s="193"/>
      <c r="Q9" s="193"/>
      <c r="R9" s="193"/>
      <c r="S9" s="193"/>
      <c r="T9" s="193"/>
      <c r="U9" s="193"/>
    </row>
    <row r="10" spans="1:21" ht="25.5" customHeight="1">
      <c r="A10" s="108" t="s">
        <v>311</v>
      </c>
      <c r="B10" s="193"/>
      <c r="C10" s="193"/>
      <c r="D10" s="193"/>
      <c r="E10" s="193"/>
      <c r="F10" s="193"/>
      <c r="G10" s="193"/>
      <c r="H10" s="193"/>
      <c r="I10" s="193"/>
      <c r="J10" s="193"/>
      <c r="K10" s="193"/>
      <c r="L10" s="193"/>
      <c r="M10" s="193"/>
      <c r="N10" s="193"/>
      <c r="O10" s="193"/>
      <c r="P10" s="193"/>
      <c r="Q10" s="193"/>
      <c r="R10" s="193"/>
      <c r="S10" s="193"/>
      <c r="T10" s="193"/>
      <c r="U10" s="193"/>
    </row>
  </sheetData>
  <sheetProtection/>
  <mergeCells count="8">
    <mergeCell ref="A2:A4"/>
    <mergeCell ref="B2:B4"/>
    <mergeCell ref="C2:I2"/>
    <mergeCell ref="J2:J4"/>
    <mergeCell ref="C3:C4"/>
    <mergeCell ref="D3:G3"/>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sheetPr>
    <tabColor rgb="FF00B0F0"/>
  </sheetPr>
  <dimension ref="A1:X8"/>
  <sheetViews>
    <sheetView zoomScalePageLayoutView="0" workbookViewId="0" topLeftCell="A1">
      <selection activeCell="A10" sqref="A10"/>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thickBot="1">
      <c r="A1" s="108" t="s">
        <v>1034</v>
      </c>
      <c r="B1" s="16"/>
      <c r="C1" s="16"/>
      <c r="D1" s="16"/>
      <c r="E1" s="16"/>
      <c r="F1" s="16"/>
      <c r="G1" s="16"/>
      <c r="H1" s="16"/>
      <c r="I1" s="16"/>
      <c r="J1" s="43" t="s">
        <v>152</v>
      </c>
      <c r="K1" s="16"/>
      <c r="L1" s="16"/>
      <c r="M1" s="192"/>
      <c r="N1" s="192"/>
      <c r="O1" s="192"/>
      <c r="P1" s="192"/>
      <c r="Q1" s="192"/>
      <c r="R1" s="192"/>
      <c r="S1" s="374"/>
      <c r="T1" s="374"/>
      <c r="U1" s="192"/>
      <c r="V1" s="192"/>
      <c r="W1" s="192"/>
      <c r="X1" s="192"/>
    </row>
    <row r="2" spans="1:23" ht="48.75" customHeight="1" thickBot="1">
      <c r="A2" s="375" t="s">
        <v>686</v>
      </c>
      <c r="B2" s="376" t="s">
        <v>687</v>
      </c>
      <c r="C2" s="48" t="s">
        <v>688</v>
      </c>
      <c r="D2" s="48" t="s">
        <v>689</v>
      </c>
      <c r="E2" s="48" t="s">
        <v>690</v>
      </c>
      <c r="F2" s="48" t="s">
        <v>691</v>
      </c>
      <c r="G2" s="48" t="s">
        <v>692</v>
      </c>
      <c r="H2" s="48" t="s">
        <v>693</v>
      </c>
      <c r="I2" s="48" t="s">
        <v>694</v>
      </c>
      <c r="J2" s="377" t="s">
        <v>53</v>
      </c>
      <c r="K2" s="16"/>
      <c r="L2" s="16"/>
      <c r="M2" s="16"/>
      <c r="N2" s="16"/>
      <c r="O2" s="16"/>
      <c r="P2" s="16"/>
      <c r="Q2" s="16"/>
      <c r="R2" s="16"/>
      <c r="S2" s="16"/>
      <c r="T2" s="16"/>
      <c r="U2" s="16"/>
      <c r="V2" s="378"/>
      <c r="W2" s="378"/>
    </row>
    <row r="3" spans="1:23" ht="25.5" customHeight="1">
      <c r="A3" s="379" t="s">
        <v>872</v>
      </c>
      <c r="B3" s="380">
        <v>12387</v>
      </c>
      <c r="C3" s="381">
        <v>10102</v>
      </c>
      <c r="D3" s="381">
        <v>4564</v>
      </c>
      <c r="E3" s="381">
        <v>3932</v>
      </c>
      <c r="F3" s="381">
        <v>171</v>
      </c>
      <c r="G3" s="381">
        <v>247</v>
      </c>
      <c r="H3" s="381">
        <v>135</v>
      </c>
      <c r="I3" s="381">
        <v>1053</v>
      </c>
      <c r="J3" s="382">
        <v>0</v>
      </c>
      <c r="K3" s="378"/>
      <c r="L3" s="378"/>
      <c r="M3" s="378"/>
      <c r="N3" s="378"/>
      <c r="O3" s="378"/>
      <c r="P3" s="378"/>
      <c r="Q3" s="378"/>
      <c r="R3" s="378"/>
      <c r="S3" s="378"/>
      <c r="T3" s="378"/>
      <c r="U3" s="378"/>
      <c r="V3" s="378"/>
      <c r="W3" s="378"/>
    </row>
    <row r="4" spans="1:24" ht="25.5" customHeight="1">
      <c r="A4" s="379">
        <v>25</v>
      </c>
      <c r="B4" s="380">
        <v>12387</v>
      </c>
      <c r="C4" s="381">
        <v>9855</v>
      </c>
      <c r="D4" s="381">
        <v>4468</v>
      </c>
      <c r="E4" s="381">
        <v>3743</v>
      </c>
      <c r="F4" s="381">
        <v>154</v>
      </c>
      <c r="G4" s="381">
        <v>251</v>
      </c>
      <c r="H4" s="381">
        <v>129</v>
      </c>
      <c r="I4" s="381">
        <v>1028</v>
      </c>
      <c r="J4" s="382">
        <v>82</v>
      </c>
      <c r="K4" s="378"/>
      <c r="L4" s="378"/>
      <c r="M4" s="378"/>
      <c r="N4" s="378"/>
      <c r="O4" s="378"/>
      <c r="P4" s="378"/>
      <c r="Q4" s="378"/>
      <c r="R4" s="378"/>
      <c r="S4" s="378"/>
      <c r="T4" s="378"/>
      <c r="U4" s="378"/>
      <c r="V4" s="378"/>
      <c r="W4" s="378"/>
      <c r="X4" s="378"/>
    </row>
    <row r="5" spans="1:24" ht="25.5" customHeight="1">
      <c r="A5" s="379">
        <v>26</v>
      </c>
      <c r="B5" s="380">
        <v>12387</v>
      </c>
      <c r="C5" s="381">
        <v>9354</v>
      </c>
      <c r="D5" s="381">
        <v>4255</v>
      </c>
      <c r="E5" s="381">
        <v>3590</v>
      </c>
      <c r="F5" s="381">
        <v>196</v>
      </c>
      <c r="G5" s="381">
        <v>228</v>
      </c>
      <c r="H5" s="381">
        <v>110</v>
      </c>
      <c r="I5" s="381">
        <v>924</v>
      </c>
      <c r="J5" s="382">
        <v>51</v>
      </c>
      <c r="K5" s="378"/>
      <c r="L5" s="378"/>
      <c r="M5" s="378"/>
      <c r="N5" s="378"/>
      <c r="O5" s="378"/>
      <c r="P5" s="378"/>
      <c r="Q5" s="378"/>
      <c r="R5" s="378"/>
      <c r="S5" s="378"/>
      <c r="T5" s="378"/>
      <c r="U5" s="378"/>
      <c r="V5" s="378"/>
      <c r="W5" s="378"/>
      <c r="X5" s="378"/>
    </row>
    <row r="6" spans="1:24" ht="25.5" customHeight="1">
      <c r="A6" s="379">
        <v>27</v>
      </c>
      <c r="B6" s="380">
        <v>12188</v>
      </c>
      <c r="C6" s="381">
        <v>8875</v>
      </c>
      <c r="D6" s="381">
        <v>4180</v>
      </c>
      <c r="E6" s="381">
        <v>3401</v>
      </c>
      <c r="F6" s="381">
        <v>164</v>
      </c>
      <c r="G6" s="381">
        <v>187</v>
      </c>
      <c r="H6" s="381">
        <v>85</v>
      </c>
      <c r="I6" s="381">
        <v>858</v>
      </c>
      <c r="J6" s="382">
        <v>0</v>
      </c>
      <c r="K6" s="378"/>
      <c r="L6" s="378"/>
      <c r="M6" s="378"/>
      <c r="N6" s="378"/>
      <c r="O6" s="378"/>
      <c r="P6" s="378"/>
      <c r="Q6" s="378"/>
      <c r="R6" s="378"/>
      <c r="S6" s="378"/>
      <c r="T6" s="378"/>
      <c r="U6" s="378"/>
      <c r="V6" s="378"/>
      <c r="W6" s="378"/>
      <c r="X6" s="378"/>
    </row>
    <row r="7" spans="1:24" ht="25.5" customHeight="1" thickBot="1">
      <c r="A7" s="383">
        <v>28</v>
      </c>
      <c r="B7" s="384">
        <v>12188</v>
      </c>
      <c r="C7" s="385">
        <v>8390</v>
      </c>
      <c r="D7" s="385">
        <v>3882</v>
      </c>
      <c r="E7" s="385">
        <v>3309</v>
      </c>
      <c r="F7" s="385">
        <v>115</v>
      </c>
      <c r="G7" s="385">
        <v>203</v>
      </c>
      <c r="H7" s="385">
        <v>85</v>
      </c>
      <c r="I7" s="385">
        <v>792</v>
      </c>
      <c r="J7" s="386">
        <v>4</v>
      </c>
      <c r="K7" s="378"/>
      <c r="L7" s="378"/>
      <c r="M7" s="378"/>
      <c r="N7" s="378"/>
      <c r="O7" s="378"/>
      <c r="P7" s="378"/>
      <c r="Q7" s="378"/>
      <c r="R7" s="378"/>
      <c r="S7" s="378"/>
      <c r="T7" s="378"/>
      <c r="U7" s="378"/>
      <c r="V7" s="378"/>
      <c r="W7" s="378"/>
      <c r="X7" s="378"/>
    </row>
    <row r="8" spans="1:24" ht="25.5" customHeight="1">
      <c r="A8" s="108" t="s">
        <v>695</v>
      </c>
      <c r="B8" s="378"/>
      <c r="C8" s="378"/>
      <c r="D8" s="378"/>
      <c r="E8" s="378"/>
      <c r="F8" s="378"/>
      <c r="G8" s="378"/>
      <c r="H8" s="378"/>
      <c r="I8" s="378"/>
      <c r="J8" s="378"/>
      <c r="K8" s="378"/>
      <c r="L8" s="378"/>
      <c r="M8" s="378"/>
      <c r="N8" s="378"/>
      <c r="O8" s="378"/>
      <c r="P8" s="378"/>
      <c r="Q8" s="378"/>
      <c r="R8" s="378"/>
      <c r="S8" s="378"/>
      <c r="T8" s="378"/>
      <c r="U8" s="378"/>
      <c r="V8" s="378"/>
      <c r="W8" s="378"/>
      <c r="X8" s="378"/>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tabColor rgb="FF00B0F0"/>
  </sheetPr>
  <dimension ref="A1:Y8"/>
  <sheetViews>
    <sheetView zoomScalePageLayoutView="0" workbookViewId="0" topLeftCell="A1">
      <selection activeCell="A10" sqref="A10"/>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5" ht="18" customHeight="1" thickBot="1">
      <c r="A1" s="108" t="s">
        <v>1035</v>
      </c>
      <c r="F1" s="43" t="s">
        <v>152</v>
      </c>
      <c r="K1" s="173"/>
      <c r="Y1" s="173"/>
    </row>
    <row r="2" spans="1:25" ht="40.5" customHeight="1" thickBot="1">
      <c r="A2" s="45" t="s">
        <v>696</v>
      </c>
      <c r="B2" s="285" t="s">
        <v>697</v>
      </c>
      <c r="C2" s="47" t="s">
        <v>689</v>
      </c>
      <c r="D2" s="47" t="s">
        <v>698</v>
      </c>
      <c r="E2" s="47" t="s">
        <v>699</v>
      </c>
      <c r="F2" s="49" t="s">
        <v>700</v>
      </c>
      <c r="G2" s="387"/>
      <c r="H2" s="387"/>
      <c r="I2" s="387"/>
      <c r="J2" s="387"/>
      <c r="K2" s="387"/>
      <c r="M2" s="16"/>
      <c r="N2" s="378"/>
      <c r="O2" s="378"/>
      <c r="P2" s="378"/>
      <c r="Q2" s="378"/>
      <c r="R2" s="378"/>
      <c r="S2" s="378"/>
      <c r="T2" s="378"/>
      <c r="U2" s="378"/>
      <c r="V2" s="378"/>
      <c r="W2" s="378"/>
      <c r="X2" s="378"/>
      <c r="Y2" s="378"/>
    </row>
    <row r="3" spans="1:6" ht="25.5" customHeight="1">
      <c r="A3" s="81" t="s">
        <v>872</v>
      </c>
      <c r="B3" s="380">
        <v>197</v>
      </c>
      <c r="C3" s="381" t="s">
        <v>95</v>
      </c>
      <c r="D3" s="381">
        <v>101</v>
      </c>
      <c r="E3" s="381">
        <v>96</v>
      </c>
      <c r="F3" s="382" t="s">
        <v>95</v>
      </c>
    </row>
    <row r="4" spans="1:6" ht="25.5" customHeight="1">
      <c r="A4" s="81">
        <v>25</v>
      </c>
      <c r="B4" s="380">
        <v>210</v>
      </c>
      <c r="C4" s="56" t="s">
        <v>95</v>
      </c>
      <c r="D4" s="381">
        <v>135</v>
      </c>
      <c r="E4" s="381">
        <v>75</v>
      </c>
      <c r="F4" s="94" t="s">
        <v>95</v>
      </c>
    </row>
    <row r="5" spans="1:6" ht="25.5" customHeight="1">
      <c r="A5" s="81">
        <v>26</v>
      </c>
      <c r="B5" s="380">
        <v>243</v>
      </c>
      <c r="C5" s="381">
        <v>18</v>
      </c>
      <c r="D5" s="381">
        <v>144</v>
      </c>
      <c r="E5" s="381">
        <v>81</v>
      </c>
      <c r="F5" s="94" t="s">
        <v>34</v>
      </c>
    </row>
    <row r="6" spans="1:6" ht="25.5" customHeight="1">
      <c r="A6" s="81">
        <v>27</v>
      </c>
      <c r="B6" s="380">
        <v>209</v>
      </c>
      <c r="C6" s="381">
        <v>70</v>
      </c>
      <c r="D6" s="381">
        <v>45</v>
      </c>
      <c r="E6" s="381">
        <v>94</v>
      </c>
      <c r="F6" s="94" t="s">
        <v>34</v>
      </c>
    </row>
    <row r="7" spans="1:6" ht="25.5" customHeight="1" thickBot="1">
      <c r="A7" s="82">
        <v>28</v>
      </c>
      <c r="B7" s="384">
        <v>268</v>
      </c>
      <c r="C7" s="385" t="s">
        <v>34</v>
      </c>
      <c r="D7" s="385">
        <v>163</v>
      </c>
      <c r="E7" s="385">
        <v>105</v>
      </c>
      <c r="F7" s="98" t="s">
        <v>34</v>
      </c>
    </row>
    <row r="8" ht="25.5" customHeight="1">
      <c r="A8" s="108" t="s">
        <v>701</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K12"/>
  <sheetViews>
    <sheetView zoomScalePageLayoutView="0" workbookViewId="0" topLeftCell="A1">
      <selection activeCell="A13" sqref="A13"/>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14.00390625" style="31" customWidth="1"/>
    <col min="7" max="7" width="8.50390625" style="31" customWidth="1"/>
    <col min="8" max="8" width="9.75390625" style="31" customWidth="1"/>
    <col min="9" max="9" width="8.75390625" style="41" customWidth="1"/>
    <col min="10" max="10" width="9.00390625" style="31" customWidth="1"/>
    <col min="11" max="12" width="7.50390625" style="31" customWidth="1"/>
    <col min="13" max="18" width="7.75390625" style="31" customWidth="1"/>
    <col min="19" max="19" width="6.125" style="31" customWidth="1"/>
    <col min="20" max="21" width="7.875" style="31" customWidth="1"/>
    <col min="22" max="22" width="9.75390625" style="31" customWidth="1"/>
    <col min="23" max="23" width="9.875" style="31" customWidth="1"/>
    <col min="24" max="24" width="9.375" style="31" customWidth="1"/>
    <col min="25" max="25" width="7.50390625" style="31" customWidth="1"/>
    <col min="26" max="26" width="8.25390625" style="31" customWidth="1"/>
    <col min="27" max="28" width="11.50390625" style="31" customWidth="1"/>
    <col min="29" max="29" width="11.875" style="31" customWidth="1"/>
    <col min="30" max="16384" width="9.00390625" style="31" customWidth="1"/>
  </cols>
  <sheetData>
    <row r="1" spans="1:10" ht="18" customHeight="1" thickBot="1">
      <c r="A1" s="78" t="s">
        <v>63</v>
      </c>
      <c r="B1" s="100"/>
      <c r="C1" s="100"/>
      <c r="D1" s="100"/>
      <c r="E1" s="100"/>
      <c r="F1" s="6" t="s">
        <v>64</v>
      </c>
      <c r="I1" s="2"/>
      <c r="J1" s="2"/>
    </row>
    <row r="2" spans="1:11" ht="13.5" customHeight="1">
      <c r="A2" s="514" t="s">
        <v>65</v>
      </c>
      <c r="B2" s="530" t="s">
        <v>892</v>
      </c>
      <c r="C2" s="531"/>
      <c r="D2" s="503" t="s">
        <v>893</v>
      </c>
      <c r="E2" s="503"/>
      <c r="F2" s="522" t="s">
        <v>894</v>
      </c>
      <c r="I2" s="2"/>
      <c r="J2" s="2"/>
      <c r="K2" s="2"/>
    </row>
    <row r="3" spans="1:11" ht="24.75" thickBot="1">
      <c r="A3" s="515"/>
      <c r="B3" s="12" t="s">
        <v>895</v>
      </c>
      <c r="C3" s="15" t="s">
        <v>896</v>
      </c>
      <c r="D3" s="92" t="s">
        <v>897</v>
      </c>
      <c r="E3" s="13" t="s">
        <v>898</v>
      </c>
      <c r="F3" s="532"/>
      <c r="I3" s="2"/>
      <c r="J3" s="2"/>
      <c r="K3" s="2"/>
    </row>
    <row r="4" spans="1:11" ht="21" customHeight="1">
      <c r="A4" s="101" t="s">
        <v>899</v>
      </c>
      <c r="B4" s="67">
        <v>715</v>
      </c>
      <c r="C4" s="102">
        <v>965</v>
      </c>
      <c r="D4" s="53">
        <v>224</v>
      </c>
      <c r="E4" s="68">
        <v>313</v>
      </c>
      <c r="F4" s="103">
        <v>32</v>
      </c>
      <c r="I4" s="2"/>
      <c r="J4" s="2"/>
      <c r="K4" s="2"/>
    </row>
    <row r="5" spans="1:9" ht="21" customHeight="1">
      <c r="A5" s="16">
        <v>26</v>
      </c>
      <c r="B5" s="67">
        <v>680</v>
      </c>
      <c r="C5" s="102">
        <v>930</v>
      </c>
      <c r="D5" s="53">
        <v>215</v>
      </c>
      <c r="E5" s="68">
        <v>295</v>
      </c>
      <c r="F5" s="103">
        <v>32</v>
      </c>
      <c r="I5" s="31"/>
    </row>
    <row r="6" spans="1:11" ht="21" customHeight="1">
      <c r="A6" s="16">
        <v>27</v>
      </c>
      <c r="B6" s="67">
        <v>754</v>
      </c>
      <c r="C6" s="102">
        <v>1028</v>
      </c>
      <c r="D6" s="53">
        <v>227</v>
      </c>
      <c r="E6" s="68">
        <v>323</v>
      </c>
      <c r="F6" s="103">
        <v>31</v>
      </c>
      <c r="I6" s="2"/>
      <c r="J6" s="2"/>
      <c r="K6" s="2"/>
    </row>
    <row r="7" spans="1:11" ht="21" customHeight="1">
      <c r="A7" s="16">
        <v>28</v>
      </c>
      <c r="B7" s="67">
        <v>815</v>
      </c>
      <c r="C7" s="102">
        <v>1099</v>
      </c>
      <c r="D7" s="53">
        <v>230</v>
      </c>
      <c r="E7" s="68">
        <v>331</v>
      </c>
      <c r="F7" s="103">
        <v>30</v>
      </c>
      <c r="I7" s="2"/>
      <c r="J7" s="2"/>
      <c r="K7" s="2"/>
    </row>
    <row r="8" spans="1:11" ht="21" customHeight="1" thickBot="1">
      <c r="A8" s="11">
        <v>29</v>
      </c>
      <c r="B8" s="71">
        <v>889</v>
      </c>
      <c r="C8" s="104">
        <v>1186</v>
      </c>
      <c r="D8" s="74">
        <v>217</v>
      </c>
      <c r="E8" s="76">
        <v>306</v>
      </c>
      <c r="F8" s="105">
        <v>26</v>
      </c>
      <c r="I8" s="2"/>
      <c r="J8" s="2"/>
      <c r="K8" s="2"/>
    </row>
    <row r="9" spans="1:11" ht="18" customHeight="1">
      <c r="A9" s="40" t="s">
        <v>900</v>
      </c>
      <c r="B9" s="106"/>
      <c r="C9" s="106"/>
      <c r="D9" s="106"/>
      <c r="E9" s="106"/>
      <c r="F9" s="106"/>
      <c r="I9" s="2"/>
      <c r="J9" s="2"/>
      <c r="K9" s="2"/>
    </row>
    <row r="10" spans="1:11" ht="18" customHeight="1">
      <c r="A10" s="40" t="s">
        <v>67</v>
      </c>
      <c r="B10" s="107"/>
      <c r="C10" s="107"/>
      <c r="D10" s="106"/>
      <c r="E10" s="106"/>
      <c r="F10" s="106"/>
      <c r="G10" s="2"/>
      <c r="H10" s="2"/>
      <c r="I10" s="2"/>
      <c r="J10" s="2"/>
      <c r="K10" s="2"/>
    </row>
    <row r="11" spans="1:11" ht="18" customHeight="1">
      <c r="A11" s="107"/>
      <c r="B11" s="108" t="s">
        <v>901</v>
      </c>
      <c r="C11" s="108"/>
      <c r="D11" s="106"/>
      <c r="E11" s="106"/>
      <c r="F11" s="106"/>
      <c r="G11" s="2"/>
      <c r="H11" s="2"/>
      <c r="I11" s="2"/>
      <c r="J11" s="2"/>
      <c r="K11" s="2"/>
    </row>
    <row r="12" ht="13.5">
      <c r="A12" s="3"/>
    </row>
  </sheetData>
  <sheetProtection/>
  <mergeCells count="4">
    <mergeCell ref="A2:A3"/>
    <mergeCell ref="B2:C2"/>
    <mergeCell ref="D2:E2"/>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sheetPr>
    <tabColor rgb="FF00B0F0"/>
  </sheetPr>
  <dimension ref="A1:Y22"/>
  <sheetViews>
    <sheetView zoomScalePageLayoutView="0" workbookViewId="0" topLeftCell="A1">
      <selection activeCell="D1" sqref="D1"/>
    </sheetView>
  </sheetViews>
  <sheetFormatPr defaultColWidth="9.00390625" defaultRowHeight="13.5"/>
  <cols>
    <col min="1" max="1" width="11.875" style="50" customWidth="1"/>
    <col min="2" max="3" width="12.50390625" style="50" customWidth="1"/>
    <col min="4" max="6" width="14.875" style="50" customWidth="1"/>
    <col min="7" max="7" width="8.125" style="50" customWidth="1"/>
    <col min="8"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3" ht="18" customHeight="1">
      <c r="A1" s="108" t="s">
        <v>1036</v>
      </c>
      <c r="B1" s="388"/>
      <c r="C1" s="388"/>
      <c r="D1" s="388"/>
      <c r="E1" s="388"/>
      <c r="F1" s="388"/>
      <c r="G1" s="388"/>
      <c r="H1" s="388"/>
      <c r="I1" s="388"/>
      <c r="J1" s="388"/>
      <c r="K1" s="16"/>
      <c r="L1" s="16"/>
      <c r="M1" s="16"/>
      <c r="N1" s="16"/>
      <c r="O1" s="16"/>
      <c r="P1" s="16"/>
      <c r="Q1" s="16"/>
      <c r="R1" s="16"/>
      <c r="S1" s="16"/>
      <c r="T1" s="16"/>
      <c r="U1" s="16"/>
      <c r="V1" s="52"/>
      <c r="W1" s="52"/>
    </row>
    <row r="2" spans="1:23" ht="18" customHeight="1" thickBot="1">
      <c r="A2" s="108" t="s">
        <v>702</v>
      </c>
      <c r="B2" s="388"/>
      <c r="C2" s="388"/>
      <c r="D2" s="388"/>
      <c r="E2" s="388"/>
      <c r="F2" s="388"/>
      <c r="G2" s="388"/>
      <c r="H2" s="388"/>
      <c r="I2" s="388"/>
      <c r="J2" s="388"/>
      <c r="K2" s="16"/>
      <c r="L2" s="16"/>
      <c r="M2" s="16"/>
      <c r="N2" s="16"/>
      <c r="O2" s="16"/>
      <c r="P2" s="16"/>
      <c r="Q2" s="16"/>
      <c r="R2" s="16"/>
      <c r="S2" s="16"/>
      <c r="T2" s="16"/>
      <c r="U2" s="16"/>
      <c r="V2" s="52"/>
      <c r="W2" s="52"/>
    </row>
    <row r="3" spans="1:23" ht="20.25" customHeight="1">
      <c r="A3" s="514" t="s">
        <v>703</v>
      </c>
      <c r="B3" s="579" t="s">
        <v>704</v>
      </c>
      <c r="C3" s="506"/>
      <c r="D3" s="506" t="s">
        <v>705</v>
      </c>
      <c r="E3" s="506"/>
      <c r="F3" s="576" t="s">
        <v>706</v>
      </c>
      <c r="G3" s="52"/>
      <c r="H3" s="52"/>
      <c r="I3" s="52"/>
      <c r="J3" s="52"/>
      <c r="K3" s="52"/>
      <c r="L3" s="52"/>
      <c r="M3" s="52"/>
      <c r="N3" s="52"/>
      <c r="O3" s="52"/>
      <c r="P3" s="52"/>
      <c r="Q3" s="52"/>
      <c r="R3" s="52"/>
      <c r="S3" s="52"/>
      <c r="T3" s="52"/>
      <c r="U3" s="52"/>
      <c r="W3" s="192"/>
    </row>
    <row r="4" spans="1:23" ht="23.25" customHeight="1" thickBot="1">
      <c r="A4" s="517"/>
      <c r="B4" s="217" t="s">
        <v>89</v>
      </c>
      <c r="C4" s="196" t="s">
        <v>707</v>
      </c>
      <c r="D4" s="196" t="s">
        <v>708</v>
      </c>
      <c r="E4" s="196" t="s">
        <v>709</v>
      </c>
      <c r="F4" s="535"/>
      <c r="G4" s="52"/>
      <c r="H4" s="52"/>
      <c r="I4" s="52"/>
      <c r="J4" s="52"/>
      <c r="K4" s="52"/>
      <c r="L4" s="52"/>
      <c r="M4" s="52"/>
      <c r="N4" s="52"/>
      <c r="O4" s="52"/>
      <c r="P4" s="52"/>
      <c r="Q4" s="52"/>
      <c r="R4" s="52"/>
      <c r="S4" s="52"/>
      <c r="T4" s="52"/>
      <c r="U4" s="52"/>
      <c r="V4" s="52"/>
      <c r="W4" s="52"/>
    </row>
    <row r="5" spans="1:24" ht="27.75" customHeight="1">
      <c r="A5" s="249" t="s">
        <v>872</v>
      </c>
      <c r="B5" s="391" t="s">
        <v>95</v>
      </c>
      <c r="C5" s="389" t="s">
        <v>95</v>
      </c>
      <c r="D5" s="389">
        <v>8151774</v>
      </c>
      <c r="E5" s="389">
        <v>7097976</v>
      </c>
      <c r="F5" s="390">
        <v>145733626</v>
      </c>
      <c r="G5" s="52"/>
      <c r="H5" s="52"/>
      <c r="I5" s="52"/>
      <c r="J5" s="52"/>
      <c r="K5" s="52"/>
      <c r="L5" s="52"/>
      <c r="M5" s="52"/>
      <c r="N5" s="52"/>
      <c r="O5" s="52"/>
      <c r="P5" s="52"/>
      <c r="Q5" s="52"/>
      <c r="R5" s="52"/>
      <c r="S5" s="52"/>
      <c r="T5" s="52"/>
      <c r="U5" s="52"/>
      <c r="V5" s="52"/>
      <c r="W5" s="52"/>
      <c r="X5" s="52"/>
    </row>
    <row r="6" spans="1:24" ht="27.75" customHeight="1">
      <c r="A6" s="81">
        <v>25</v>
      </c>
      <c r="B6" s="211" t="s">
        <v>95</v>
      </c>
      <c r="C6" s="56" t="s">
        <v>95</v>
      </c>
      <c r="D6" s="56">
        <v>7408771</v>
      </c>
      <c r="E6" s="56">
        <v>6592913</v>
      </c>
      <c r="F6" s="94">
        <v>146549484</v>
      </c>
      <c r="G6" s="52"/>
      <c r="H6" s="52"/>
      <c r="I6" s="52"/>
      <c r="J6" s="52"/>
      <c r="K6" s="52"/>
      <c r="L6" s="52"/>
      <c r="M6" s="52"/>
      <c r="N6" s="52"/>
      <c r="O6" s="52"/>
      <c r="P6" s="52"/>
      <c r="Q6" s="52"/>
      <c r="R6" s="52"/>
      <c r="S6" s="52"/>
      <c r="T6" s="52"/>
      <c r="U6" s="52"/>
      <c r="V6" s="52"/>
      <c r="W6" s="52"/>
      <c r="X6" s="52"/>
    </row>
    <row r="7" spans="1:6" ht="27.75" customHeight="1">
      <c r="A7" s="81">
        <v>26</v>
      </c>
      <c r="B7" s="211" t="s">
        <v>95</v>
      </c>
      <c r="C7" s="56" t="s">
        <v>95</v>
      </c>
      <c r="D7" s="56">
        <v>5707538</v>
      </c>
      <c r="E7" s="56">
        <v>5648177</v>
      </c>
      <c r="F7" s="94">
        <v>146608845</v>
      </c>
    </row>
    <row r="8" spans="1:6" ht="27.75" customHeight="1">
      <c r="A8" s="81">
        <v>27</v>
      </c>
      <c r="B8" s="211" t="s">
        <v>95</v>
      </c>
      <c r="C8" s="56" t="s">
        <v>95</v>
      </c>
      <c r="D8" s="56">
        <v>5698286</v>
      </c>
      <c r="E8" s="56">
        <v>6103354</v>
      </c>
      <c r="F8" s="94">
        <v>146203777</v>
      </c>
    </row>
    <row r="9" spans="1:6" ht="27.75" customHeight="1" thickBot="1">
      <c r="A9" s="82">
        <v>28</v>
      </c>
      <c r="B9" s="213" t="s">
        <v>95</v>
      </c>
      <c r="C9" s="75" t="s">
        <v>95</v>
      </c>
      <c r="D9" s="75">
        <v>3900250</v>
      </c>
      <c r="E9" s="75">
        <v>4408482</v>
      </c>
      <c r="F9" s="98">
        <v>145695545</v>
      </c>
    </row>
    <row r="10" ht="20.25" customHeight="1">
      <c r="A10" s="108" t="s">
        <v>710</v>
      </c>
    </row>
    <row r="13" spans="11:25" ht="12">
      <c r="K13" s="173"/>
      <c r="Y13" s="173"/>
    </row>
    <row r="14" spans="1:25" ht="18" customHeight="1" thickBot="1">
      <c r="A14" s="108" t="s">
        <v>711</v>
      </c>
      <c r="B14" s="16"/>
      <c r="C14" s="16"/>
      <c r="D14" s="16"/>
      <c r="E14" s="16"/>
      <c r="F14" s="16"/>
      <c r="G14" s="53"/>
      <c r="H14" s="53"/>
      <c r="I14" s="53"/>
      <c r="J14" s="53"/>
      <c r="K14" s="53"/>
      <c r="M14" s="16"/>
      <c r="N14" s="52"/>
      <c r="O14" s="52"/>
      <c r="P14" s="52"/>
      <c r="Q14" s="52"/>
      <c r="R14" s="52"/>
      <c r="S14" s="52"/>
      <c r="T14" s="52"/>
      <c r="U14" s="52"/>
      <c r="V14" s="52"/>
      <c r="W14" s="52"/>
      <c r="X14" s="52"/>
      <c r="Y14" s="52"/>
    </row>
    <row r="15" spans="1:25" ht="21" customHeight="1">
      <c r="A15" s="514" t="s">
        <v>703</v>
      </c>
      <c r="B15" s="505" t="s">
        <v>704</v>
      </c>
      <c r="C15" s="506"/>
      <c r="D15" s="506" t="s">
        <v>705</v>
      </c>
      <c r="E15" s="506"/>
      <c r="F15" s="576" t="s">
        <v>706</v>
      </c>
      <c r="G15" s="53"/>
      <c r="H15" s="53"/>
      <c r="I15" s="53"/>
      <c r="J15" s="53"/>
      <c r="K15" s="53"/>
      <c r="M15" s="16"/>
      <c r="N15" s="52"/>
      <c r="O15" s="52"/>
      <c r="P15" s="52"/>
      <c r="Q15" s="52"/>
      <c r="R15" s="52"/>
      <c r="S15" s="52"/>
      <c r="T15" s="52"/>
      <c r="U15" s="52"/>
      <c r="V15" s="52"/>
      <c r="W15" s="52"/>
      <c r="X15" s="52"/>
      <c r="Y15" s="52"/>
    </row>
    <row r="16" spans="1:25" ht="24" customHeight="1" thickBot="1">
      <c r="A16" s="515"/>
      <c r="B16" s="14" t="s">
        <v>89</v>
      </c>
      <c r="C16" s="10" t="s">
        <v>707</v>
      </c>
      <c r="D16" s="10" t="s">
        <v>708</v>
      </c>
      <c r="E16" s="10" t="s">
        <v>709</v>
      </c>
      <c r="F16" s="618"/>
      <c r="G16" s="53"/>
      <c r="H16" s="53"/>
      <c r="I16" s="53"/>
      <c r="J16" s="53"/>
      <c r="K16" s="53"/>
      <c r="M16" s="16"/>
      <c r="N16" s="52"/>
      <c r="O16" s="52"/>
      <c r="P16" s="52"/>
      <c r="Q16" s="52"/>
      <c r="R16" s="52"/>
      <c r="S16" s="52"/>
      <c r="T16" s="52"/>
      <c r="U16" s="52"/>
      <c r="V16" s="52"/>
      <c r="W16" s="52"/>
      <c r="X16" s="52"/>
      <c r="Y16" s="52"/>
    </row>
    <row r="17" spans="1:6" ht="27.75" customHeight="1">
      <c r="A17" s="81" t="s">
        <v>872</v>
      </c>
      <c r="B17" s="211" t="s">
        <v>95</v>
      </c>
      <c r="C17" s="56" t="s">
        <v>95</v>
      </c>
      <c r="D17" s="56" t="s">
        <v>95</v>
      </c>
      <c r="E17" s="56">
        <v>738856</v>
      </c>
      <c r="F17" s="94">
        <v>17584936</v>
      </c>
    </row>
    <row r="18" spans="1:6" ht="27.75" customHeight="1">
      <c r="A18" s="81">
        <v>25</v>
      </c>
      <c r="B18" s="211" t="s">
        <v>95</v>
      </c>
      <c r="C18" s="56" t="s">
        <v>95</v>
      </c>
      <c r="D18" s="56" t="s">
        <v>95</v>
      </c>
      <c r="E18" s="56">
        <v>774374</v>
      </c>
      <c r="F18" s="94">
        <v>16810562</v>
      </c>
    </row>
    <row r="19" spans="1:6" ht="27.75" customHeight="1">
      <c r="A19" s="81">
        <v>26</v>
      </c>
      <c r="B19" s="211" t="s">
        <v>95</v>
      </c>
      <c r="C19" s="56" t="s">
        <v>95</v>
      </c>
      <c r="D19" s="56" t="s">
        <v>95</v>
      </c>
      <c r="E19" s="56">
        <v>685646</v>
      </c>
      <c r="F19" s="94">
        <v>16124916</v>
      </c>
    </row>
    <row r="20" spans="1:6" ht="27.75" customHeight="1">
      <c r="A20" s="81">
        <v>27</v>
      </c>
      <c r="B20" s="211" t="s">
        <v>95</v>
      </c>
      <c r="C20" s="56" t="s">
        <v>95</v>
      </c>
      <c r="D20" s="56" t="s">
        <v>95</v>
      </c>
      <c r="E20" s="56">
        <v>161353</v>
      </c>
      <c r="F20" s="94">
        <v>15963563</v>
      </c>
    </row>
    <row r="21" spans="1:6" ht="27.75" customHeight="1" thickBot="1">
      <c r="A21" s="82">
        <v>28</v>
      </c>
      <c r="B21" s="213" t="s">
        <v>95</v>
      </c>
      <c r="C21" s="75" t="s">
        <v>95</v>
      </c>
      <c r="D21" s="75" t="s">
        <v>95</v>
      </c>
      <c r="E21" s="75">
        <v>60000</v>
      </c>
      <c r="F21" s="98">
        <v>15903563</v>
      </c>
    </row>
    <row r="22" ht="20.25" customHeight="1">
      <c r="A22" s="40" t="s">
        <v>710</v>
      </c>
    </row>
  </sheetData>
  <sheetProtection/>
  <mergeCells count="8">
    <mergeCell ref="A3:A4"/>
    <mergeCell ref="B3:C3"/>
    <mergeCell ref="D3:E3"/>
    <mergeCell ref="F3:F4"/>
    <mergeCell ref="A15:A16"/>
    <mergeCell ref="B15:C15"/>
    <mergeCell ref="D15:E15"/>
    <mergeCell ref="F15:F1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sheetPr>
    <tabColor rgb="FF00B0F0"/>
  </sheetPr>
  <dimension ref="A1:AB6"/>
  <sheetViews>
    <sheetView zoomScalePageLayoutView="0" workbookViewId="0" topLeftCell="A1">
      <selection activeCell="A8" sqref="A8"/>
    </sheetView>
  </sheetViews>
  <sheetFormatPr defaultColWidth="9.00390625" defaultRowHeight="13.5"/>
  <cols>
    <col min="1" max="1" width="10.125" style="50" customWidth="1"/>
    <col min="2" max="2" width="6.875" style="50" customWidth="1"/>
    <col min="3" max="3" width="5.75390625" style="50" customWidth="1"/>
    <col min="4" max="4" width="6.375" style="50" customWidth="1"/>
    <col min="5" max="7" width="5.75390625" style="50" customWidth="1"/>
    <col min="8" max="9" width="6.375" style="50" customWidth="1"/>
    <col min="10" max="12" width="5.75390625" style="50" customWidth="1"/>
    <col min="13" max="17" width="5.00390625" style="50" customWidth="1"/>
    <col min="18" max="18" width="7.875" style="50" bestFit="1" customWidth="1"/>
    <col min="19" max="19" width="6.125" style="50" bestFit="1" customWidth="1"/>
    <col min="20" max="20" width="8.625" style="50" bestFit="1" customWidth="1"/>
    <col min="21" max="21" width="6.125" style="50" bestFit="1" customWidth="1"/>
    <col min="22" max="22" width="9.50390625" style="50" customWidth="1"/>
    <col min="23" max="28" width="5.50390625" style="50" customWidth="1"/>
    <col min="29" max="31" width="5.375" style="50" customWidth="1"/>
    <col min="32" max="32" width="9.00390625" style="50" customWidth="1"/>
    <col min="33" max="33" width="18.625" style="50" bestFit="1" customWidth="1"/>
    <col min="34" max="16384" width="9.00390625" style="50" customWidth="1"/>
  </cols>
  <sheetData>
    <row r="1" spans="1:28" ht="18" customHeight="1" thickBot="1">
      <c r="A1" s="108" t="s">
        <v>1037</v>
      </c>
      <c r="K1" s="173"/>
      <c r="L1" s="43" t="s">
        <v>1038</v>
      </c>
      <c r="M1" s="173"/>
      <c r="V1" s="173"/>
      <c r="AB1" s="173"/>
    </row>
    <row r="2" spans="1:27" ht="44.25" customHeight="1" thickBot="1">
      <c r="A2" s="79" t="s">
        <v>1039</v>
      </c>
      <c r="B2" s="83" t="s">
        <v>259</v>
      </c>
      <c r="C2" s="85" t="s">
        <v>1040</v>
      </c>
      <c r="D2" s="85" t="s">
        <v>712</v>
      </c>
      <c r="E2" s="85" t="s">
        <v>1041</v>
      </c>
      <c r="F2" s="85" t="s">
        <v>1042</v>
      </c>
      <c r="G2" s="85" t="s">
        <v>1043</v>
      </c>
      <c r="H2" s="85" t="s">
        <v>1044</v>
      </c>
      <c r="I2" s="85" t="s">
        <v>1045</v>
      </c>
      <c r="J2" s="85" t="s">
        <v>1046</v>
      </c>
      <c r="K2" s="85" t="s">
        <v>1047</v>
      </c>
      <c r="L2" s="84" t="s">
        <v>1048</v>
      </c>
      <c r="M2" s="192"/>
      <c r="N2" s="192"/>
      <c r="O2" s="159"/>
      <c r="P2" s="159"/>
      <c r="Q2" s="159"/>
      <c r="R2" s="159"/>
      <c r="S2" s="159"/>
      <c r="T2" s="16"/>
      <c r="U2" s="159"/>
      <c r="V2" s="16"/>
      <c r="W2" s="371"/>
      <c r="X2" s="371"/>
      <c r="Y2" s="371"/>
      <c r="Z2" s="371"/>
      <c r="AA2" s="371"/>
    </row>
    <row r="3" spans="1:27" ht="26.25" customHeight="1">
      <c r="A3" s="249" t="s">
        <v>7</v>
      </c>
      <c r="B3" s="391">
        <v>170</v>
      </c>
      <c r="C3" s="389">
        <v>43</v>
      </c>
      <c r="D3" s="389">
        <v>10</v>
      </c>
      <c r="E3" s="389">
        <v>15</v>
      </c>
      <c r="F3" s="389">
        <v>10</v>
      </c>
      <c r="G3" s="389">
        <v>10</v>
      </c>
      <c r="H3" s="389">
        <v>8</v>
      </c>
      <c r="I3" s="389">
        <v>20</v>
      </c>
      <c r="J3" s="389">
        <v>23</v>
      </c>
      <c r="K3" s="389">
        <v>20</v>
      </c>
      <c r="L3" s="390">
        <v>11</v>
      </c>
      <c r="M3" s="52"/>
      <c r="N3" s="52"/>
      <c r="O3" s="52"/>
      <c r="P3" s="52"/>
      <c r="Q3" s="52"/>
      <c r="R3" s="52"/>
      <c r="S3" s="52"/>
      <c r="T3" s="52"/>
      <c r="U3" s="52"/>
      <c r="V3" s="52"/>
      <c r="W3" s="52"/>
      <c r="X3" s="52"/>
      <c r="Y3" s="52"/>
      <c r="Z3" s="52"/>
      <c r="AA3" s="52"/>
    </row>
    <row r="4" spans="1:27" ht="26.25" customHeight="1">
      <c r="A4" s="81" t="s">
        <v>8</v>
      </c>
      <c r="B4" s="211">
        <v>94</v>
      </c>
      <c r="C4" s="56">
        <v>25</v>
      </c>
      <c r="D4" s="56">
        <v>3</v>
      </c>
      <c r="E4" s="56">
        <v>9</v>
      </c>
      <c r="F4" s="56">
        <v>9</v>
      </c>
      <c r="G4" s="56">
        <v>10</v>
      </c>
      <c r="H4" s="56">
        <v>5</v>
      </c>
      <c r="I4" s="56">
        <v>9</v>
      </c>
      <c r="J4" s="56">
        <v>9</v>
      </c>
      <c r="K4" s="56">
        <v>14</v>
      </c>
      <c r="L4" s="94">
        <v>1</v>
      </c>
      <c r="M4" s="52"/>
      <c r="N4" s="52"/>
      <c r="O4" s="52"/>
      <c r="P4" s="52"/>
      <c r="Q4" s="52"/>
      <c r="R4" s="52"/>
      <c r="S4" s="52"/>
      <c r="T4" s="52"/>
      <c r="U4" s="52"/>
      <c r="V4" s="52"/>
      <c r="W4" s="52"/>
      <c r="X4" s="52"/>
      <c r="Y4" s="52"/>
      <c r="Z4" s="52"/>
      <c r="AA4" s="52"/>
    </row>
    <row r="5" spans="1:22" ht="26.25" customHeight="1" thickBot="1">
      <c r="A5" s="82" t="s">
        <v>9</v>
      </c>
      <c r="B5" s="213">
        <v>76</v>
      </c>
      <c r="C5" s="75">
        <v>18</v>
      </c>
      <c r="D5" s="75">
        <v>7</v>
      </c>
      <c r="E5" s="75">
        <v>6</v>
      </c>
      <c r="F5" s="75">
        <v>1</v>
      </c>
      <c r="G5" s="75" t="s">
        <v>1049</v>
      </c>
      <c r="H5" s="75">
        <v>3</v>
      </c>
      <c r="I5" s="75">
        <v>11</v>
      </c>
      <c r="J5" s="75">
        <v>14</v>
      </c>
      <c r="K5" s="75">
        <v>6</v>
      </c>
      <c r="L5" s="98">
        <v>10</v>
      </c>
      <c r="M5" s="52"/>
      <c r="N5" s="52"/>
      <c r="O5" s="52"/>
      <c r="P5" s="52"/>
      <c r="Q5" s="52"/>
      <c r="R5" s="52"/>
      <c r="S5" s="52"/>
      <c r="T5" s="52"/>
      <c r="U5" s="52"/>
      <c r="V5" s="52"/>
    </row>
    <row r="6" spans="1:22" ht="18" customHeight="1">
      <c r="A6" s="108" t="s">
        <v>311</v>
      </c>
      <c r="B6" s="52"/>
      <c r="C6" s="52"/>
      <c r="D6" s="52"/>
      <c r="E6" s="52"/>
      <c r="F6" s="52"/>
      <c r="G6" s="52"/>
      <c r="H6" s="52"/>
      <c r="I6" s="52"/>
      <c r="J6" s="52"/>
      <c r="K6" s="52"/>
      <c r="L6" s="197"/>
      <c r="M6" s="52"/>
      <c r="N6" s="52"/>
      <c r="O6" s="52"/>
      <c r="P6" s="52"/>
      <c r="Q6" s="52"/>
      <c r="R6" s="52"/>
      <c r="S6" s="52"/>
      <c r="T6" s="52"/>
      <c r="U6" s="52"/>
      <c r="V6" s="52"/>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sheetPr>
    <tabColor rgb="FF00B0F0"/>
    <pageSetUpPr fitToPage="1"/>
  </sheetPr>
  <dimension ref="A1:Y19"/>
  <sheetViews>
    <sheetView zoomScalePageLayoutView="0" workbookViewId="0" topLeftCell="A1">
      <selection activeCell="A1" sqref="A1"/>
    </sheetView>
  </sheetViews>
  <sheetFormatPr defaultColWidth="9.00390625" defaultRowHeight="13.5"/>
  <cols>
    <col min="1" max="1" width="10.125" style="50" customWidth="1"/>
    <col min="2" max="2" width="6.875" style="50" customWidth="1"/>
    <col min="3" max="14" width="5.00390625" style="50" customWidth="1"/>
    <col min="15" max="16" width="5.875" style="50"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c r="A1" s="40" t="s">
        <v>1050</v>
      </c>
      <c r="B1" s="192"/>
      <c r="C1" s="192"/>
      <c r="D1" s="192"/>
      <c r="E1" s="192"/>
      <c r="F1" s="192"/>
      <c r="G1" s="192"/>
      <c r="H1" s="192"/>
      <c r="I1" s="192"/>
      <c r="J1" s="192"/>
      <c r="K1" s="192"/>
      <c r="L1" s="192"/>
      <c r="M1" s="192"/>
      <c r="N1" s="192"/>
      <c r="O1" s="192"/>
      <c r="P1" s="192"/>
      <c r="Q1" s="192"/>
      <c r="R1" s="192"/>
      <c r="S1" s="192"/>
      <c r="T1" s="192"/>
      <c r="U1" s="192"/>
      <c r="V1" s="192"/>
      <c r="W1" s="192"/>
      <c r="X1" s="192"/>
    </row>
    <row r="2" spans="1:24" ht="18" customHeight="1" thickBot="1">
      <c r="A2" s="108" t="s">
        <v>713</v>
      </c>
      <c r="B2" s="16"/>
      <c r="C2" s="16"/>
      <c r="D2" s="16"/>
      <c r="E2" s="16"/>
      <c r="F2" s="16"/>
      <c r="G2" s="16"/>
      <c r="H2" s="16"/>
      <c r="I2" s="16"/>
      <c r="J2" s="173"/>
      <c r="K2" s="16"/>
      <c r="L2" s="16"/>
      <c r="M2" s="192"/>
      <c r="N2" s="192"/>
      <c r="O2" s="192"/>
      <c r="P2" s="43" t="s">
        <v>226</v>
      </c>
      <c r="Q2" s="192"/>
      <c r="R2" s="192"/>
      <c r="S2" s="374"/>
      <c r="T2" s="374"/>
      <c r="U2" s="192"/>
      <c r="V2" s="192"/>
      <c r="W2" s="192"/>
      <c r="X2" s="192"/>
    </row>
    <row r="3" spans="1:23" ht="73.5" customHeight="1" thickBot="1">
      <c r="A3" s="79" t="s">
        <v>714</v>
      </c>
      <c r="B3" s="83" t="s">
        <v>259</v>
      </c>
      <c r="C3" s="85" t="s">
        <v>715</v>
      </c>
      <c r="D3" s="85" t="s">
        <v>716</v>
      </c>
      <c r="E3" s="85" t="s">
        <v>717</v>
      </c>
      <c r="F3" s="85" t="s">
        <v>718</v>
      </c>
      <c r="G3" s="85" t="s">
        <v>719</v>
      </c>
      <c r="H3" s="85" t="s">
        <v>720</v>
      </c>
      <c r="I3" s="85" t="s">
        <v>721</v>
      </c>
      <c r="J3" s="85" t="s">
        <v>722</v>
      </c>
      <c r="K3" s="85" t="s">
        <v>723</v>
      </c>
      <c r="L3" s="85" t="s">
        <v>724</v>
      </c>
      <c r="M3" s="85" t="s">
        <v>725</v>
      </c>
      <c r="N3" s="85" t="s">
        <v>726</v>
      </c>
      <c r="O3" s="85" t="s">
        <v>727</v>
      </c>
      <c r="P3" s="84" t="s">
        <v>53</v>
      </c>
      <c r="Q3" s="16"/>
      <c r="R3" s="16"/>
      <c r="S3" s="16"/>
      <c r="T3" s="16"/>
      <c r="U3" s="16"/>
      <c r="V3" s="139"/>
      <c r="W3" s="139"/>
    </row>
    <row r="4" spans="1:23" ht="26.25" customHeight="1">
      <c r="A4" s="249" t="s">
        <v>1009</v>
      </c>
      <c r="B4" s="250">
        <v>7454</v>
      </c>
      <c r="C4" s="251">
        <v>271</v>
      </c>
      <c r="D4" s="251">
        <v>174</v>
      </c>
      <c r="E4" s="251">
        <v>402</v>
      </c>
      <c r="F4" s="251">
        <v>204</v>
      </c>
      <c r="G4" s="251">
        <v>801</v>
      </c>
      <c r="H4" s="251">
        <v>720</v>
      </c>
      <c r="I4" s="251">
        <v>93</v>
      </c>
      <c r="J4" s="251">
        <v>56</v>
      </c>
      <c r="K4" s="251">
        <v>39</v>
      </c>
      <c r="L4" s="251">
        <v>186</v>
      </c>
      <c r="M4" s="251">
        <v>39</v>
      </c>
      <c r="N4" s="251">
        <v>284</v>
      </c>
      <c r="O4" s="251">
        <v>1663</v>
      </c>
      <c r="P4" s="252">
        <v>2522</v>
      </c>
      <c r="Q4" s="139"/>
      <c r="R4" s="139"/>
      <c r="S4" s="139"/>
      <c r="T4" s="139"/>
      <c r="U4" s="139"/>
      <c r="V4" s="139"/>
      <c r="W4" s="139"/>
    </row>
    <row r="5" spans="1:23" ht="26.25" customHeight="1">
      <c r="A5" s="81">
        <v>27</v>
      </c>
      <c r="B5" s="145">
        <v>6972</v>
      </c>
      <c r="C5" s="122">
        <v>229</v>
      </c>
      <c r="D5" s="122">
        <v>130</v>
      </c>
      <c r="E5" s="122">
        <v>325</v>
      </c>
      <c r="F5" s="122">
        <v>162</v>
      </c>
      <c r="G5" s="122">
        <v>675</v>
      </c>
      <c r="H5" s="122">
        <v>674</v>
      </c>
      <c r="I5" s="122">
        <v>48</v>
      </c>
      <c r="J5" s="122">
        <v>30</v>
      </c>
      <c r="K5" s="122">
        <v>30</v>
      </c>
      <c r="L5" s="122">
        <v>131</v>
      </c>
      <c r="M5" s="122">
        <v>52</v>
      </c>
      <c r="N5" s="122">
        <v>324</v>
      </c>
      <c r="O5" s="122">
        <v>1595</v>
      </c>
      <c r="P5" s="147">
        <v>2567</v>
      </c>
      <c r="Q5" s="139"/>
      <c r="R5" s="139"/>
      <c r="S5" s="139"/>
      <c r="T5" s="139"/>
      <c r="U5" s="139"/>
      <c r="V5" s="139"/>
      <c r="W5" s="139"/>
    </row>
    <row r="6" spans="1:23" ht="26.25" customHeight="1" thickBot="1">
      <c r="A6" s="82">
        <v>28</v>
      </c>
      <c r="B6" s="154">
        <v>4670</v>
      </c>
      <c r="C6" s="128">
        <v>127</v>
      </c>
      <c r="D6" s="128">
        <v>144</v>
      </c>
      <c r="E6" s="128">
        <v>316</v>
      </c>
      <c r="F6" s="128">
        <v>118</v>
      </c>
      <c r="G6" s="128">
        <v>436</v>
      </c>
      <c r="H6" s="128">
        <v>408</v>
      </c>
      <c r="I6" s="128">
        <v>69</v>
      </c>
      <c r="J6" s="128">
        <v>18</v>
      </c>
      <c r="K6" s="128">
        <v>21</v>
      </c>
      <c r="L6" s="128">
        <v>80</v>
      </c>
      <c r="M6" s="128">
        <v>45</v>
      </c>
      <c r="N6" s="128">
        <v>231</v>
      </c>
      <c r="O6" s="128">
        <v>1092</v>
      </c>
      <c r="P6" s="153">
        <v>1565</v>
      </c>
      <c r="Q6" s="139"/>
      <c r="R6" s="139"/>
      <c r="S6" s="139"/>
      <c r="T6" s="139"/>
      <c r="U6" s="139"/>
      <c r="V6" s="139"/>
      <c r="W6" s="139"/>
    </row>
    <row r="7" spans="1:24" ht="26.25" customHeight="1">
      <c r="A7" s="16"/>
      <c r="B7" s="139"/>
      <c r="C7" s="139"/>
      <c r="D7" s="139"/>
      <c r="E7" s="139"/>
      <c r="F7" s="139"/>
      <c r="G7" s="139"/>
      <c r="H7" s="139"/>
      <c r="I7" s="139"/>
      <c r="J7" s="139"/>
      <c r="K7" s="139"/>
      <c r="L7" s="139"/>
      <c r="M7" s="139"/>
      <c r="N7" s="139"/>
      <c r="O7" s="139"/>
      <c r="P7" s="139"/>
      <c r="Q7" s="139"/>
      <c r="R7" s="139"/>
      <c r="S7" s="139"/>
      <c r="T7" s="139"/>
      <c r="U7" s="139"/>
      <c r="V7" s="139"/>
      <c r="W7" s="139"/>
      <c r="X7" s="139"/>
    </row>
    <row r="8" spans="1:16" ht="18" customHeight="1" thickBot="1">
      <c r="A8" s="108" t="s">
        <v>728</v>
      </c>
      <c r="C8" s="139"/>
      <c r="E8" s="139"/>
      <c r="G8" s="139"/>
      <c r="I8" s="139"/>
      <c r="K8" s="139"/>
      <c r="P8" s="43" t="s">
        <v>226</v>
      </c>
    </row>
    <row r="9" spans="1:16" ht="44.25" customHeight="1" thickBot="1">
      <c r="A9" s="287" t="s">
        <v>729</v>
      </c>
      <c r="B9" s="693" t="s">
        <v>259</v>
      </c>
      <c r="C9" s="694"/>
      <c r="D9" s="719" t="s">
        <v>730</v>
      </c>
      <c r="E9" s="694"/>
      <c r="F9" s="719" t="s">
        <v>731</v>
      </c>
      <c r="G9" s="694"/>
      <c r="H9" s="719" t="s">
        <v>732</v>
      </c>
      <c r="I9" s="694"/>
      <c r="J9" s="719" t="s">
        <v>733</v>
      </c>
      <c r="K9" s="694"/>
      <c r="L9" s="719" t="s">
        <v>734</v>
      </c>
      <c r="M9" s="694"/>
      <c r="N9" s="719" t="s">
        <v>735</v>
      </c>
      <c r="O9" s="723"/>
      <c r="P9" s="723"/>
    </row>
    <row r="10" spans="1:25" ht="26.25" customHeight="1">
      <c r="A10" s="81" t="s">
        <v>1009</v>
      </c>
      <c r="B10" s="549">
        <v>17178</v>
      </c>
      <c r="C10" s="550"/>
      <c r="D10" s="551">
        <v>2485</v>
      </c>
      <c r="E10" s="550"/>
      <c r="F10" s="551">
        <v>4481</v>
      </c>
      <c r="G10" s="550"/>
      <c r="H10" s="551">
        <v>6979</v>
      </c>
      <c r="I10" s="550"/>
      <c r="J10" s="551">
        <v>2738</v>
      </c>
      <c r="K10" s="550"/>
      <c r="L10" s="551">
        <v>433</v>
      </c>
      <c r="M10" s="550"/>
      <c r="N10" s="551">
        <v>62</v>
      </c>
      <c r="O10" s="721"/>
      <c r="P10" s="721"/>
      <c r="Q10" s="139"/>
      <c r="R10" s="139"/>
      <c r="S10" s="139"/>
      <c r="T10" s="139"/>
      <c r="U10" s="139"/>
      <c r="V10" s="139"/>
      <c r="W10" s="139"/>
      <c r="X10" s="139"/>
      <c r="Y10" s="139"/>
    </row>
    <row r="11" spans="1:25" ht="26.25" customHeight="1">
      <c r="A11" s="81">
        <v>27</v>
      </c>
      <c r="B11" s="549">
        <v>19203</v>
      </c>
      <c r="C11" s="550"/>
      <c r="D11" s="551">
        <v>4138</v>
      </c>
      <c r="E11" s="550"/>
      <c r="F11" s="551">
        <v>4118</v>
      </c>
      <c r="G11" s="550"/>
      <c r="H11" s="551">
        <v>8009</v>
      </c>
      <c r="I11" s="550"/>
      <c r="J11" s="551">
        <v>2505</v>
      </c>
      <c r="K11" s="550"/>
      <c r="L11" s="551">
        <v>386</v>
      </c>
      <c r="M11" s="550"/>
      <c r="N11" s="551">
        <v>47</v>
      </c>
      <c r="O11" s="721"/>
      <c r="P11" s="721"/>
      <c r="Q11" s="139"/>
      <c r="R11" s="139"/>
      <c r="S11" s="139"/>
      <c r="T11" s="139"/>
      <c r="U11" s="139"/>
      <c r="V11" s="139"/>
      <c r="W11" s="139"/>
      <c r="X11" s="139"/>
      <c r="Y11" s="139"/>
    </row>
    <row r="12" spans="1:25" ht="26.25" customHeight="1" thickBot="1">
      <c r="A12" s="82">
        <v>28</v>
      </c>
      <c r="B12" s="552">
        <v>15719</v>
      </c>
      <c r="C12" s="553"/>
      <c r="D12" s="554">
        <v>2275</v>
      </c>
      <c r="E12" s="553"/>
      <c r="F12" s="554">
        <v>3856</v>
      </c>
      <c r="G12" s="553"/>
      <c r="H12" s="554">
        <v>6757</v>
      </c>
      <c r="I12" s="553"/>
      <c r="J12" s="554">
        <v>2510</v>
      </c>
      <c r="K12" s="553"/>
      <c r="L12" s="554">
        <v>288</v>
      </c>
      <c r="M12" s="553"/>
      <c r="N12" s="554">
        <v>33</v>
      </c>
      <c r="O12" s="722"/>
      <c r="P12" s="722"/>
      <c r="Q12" s="139"/>
      <c r="R12" s="139"/>
      <c r="S12" s="139"/>
      <c r="T12" s="139"/>
      <c r="U12" s="139"/>
      <c r="V12" s="139"/>
      <c r="W12" s="139"/>
      <c r="X12" s="139"/>
      <c r="Y12" s="139"/>
    </row>
    <row r="13" spans="1:25" ht="26.25" customHeight="1">
      <c r="A13" s="16"/>
      <c r="B13" s="16"/>
      <c r="C13" s="16"/>
      <c r="D13" s="16"/>
      <c r="E13" s="16"/>
      <c r="F13" s="192"/>
      <c r="G13" s="156"/>
      <c r="H13" s="156"/>
      <c r="I13" s="156"/>
      <c r="J13" s="156"/>
      <c r="K13" s="156"/>
      <c r="M13" s="16"/>
      <c r="N13" s="139"/>
      <c r="O13" s="139"/>
      <c r="P13" s="139"/>
      <c r="Q13" s="139"/>
      <c r="R13" s="139"/>
      <c r="S13" s="139"/>
      <c r="T13" s="139"/>
      <c r="U13" s="139"/>
      <c r="V13" s="139"/>
      <c r="W13" s="139"/>
      <c r="X13" s="139"/>
      <c r="Y13" s="139"/>
    </row>
    <row r="14" spans="1:6" ht="18" customHeight="1" thickBot="1">
      <c r="A14" s="108" t="s">
        <v>736</v>
      </c>
      <c r="B14" s="139"/>
      <c r="C14" s="139"/>
      <c r="D14" s="139"/>
      <c r="E14" s="139"/>
      <c r="F14" s="139"/>
    </row>
    <row r="15" spans="1:7" ht="44.25" customHeight="1" thickBot="1">
      <c r="A15" s="392" t="s">
        <v>714</v>
      </c>
      <c r="B15" s="717" t="s">
        <v>737</v>
      </c>
      <c r="C15" s="718"/>
      <c r="D15" s="718"/>
      <c r="E15" s="718" t="s">
        <v>738</v>
      </c>
      <c r="F15" s="718"/>
      <c r="G15" s="719"/>
    </row>
    <row r="16" spans="1:7" ht="26.25" customHeight="1">
      <c r="A16" s="81" t="s">
        <v>1009</v>
      </c>
      <c r="B16" s="720">
        <v>21665</v>
      </c>
      <c r="C16" s="720"/>
      <c r="D16" s="720"/>
      <c r="E16" s="720">
        <v>21459</v>
      </c>
      <c r="F16" s="720"/>
      <c r="G16" s="551"/>
    </row>
    <row r="17" spans="1:7" ht="26.25" customHeight="1">
      <c r="A17" s="81">
        <v>27</v>
      </c>
      <c r="B17" s="720">
        <v>22435</v>
      </c>
      <c r="C17" s="720"/>
      <c r="D17" s="720"/>
      <c r="E17" s="720">
        <v>18607</v>
      </c>
      <c r="F17" s="720"/>
      <c r="G17" s="551"/>
    </row>
    <row r="18" spans="1:7" ht="26.25" customHeight="1" thickBot="1">
      <c r="A18" s="82">
        <v>28</v>
      </c>
      <c r="B18" s="716">
        <v>20092</v>
      </c>
      <c r="C18" s="716"/>
      <c r="D18" s="716"/>
      <c r="E18" s="716">
        <v>14494</v>
      </c>
      <c r="F18" s="716"/>
      <c r="G18" s="554"/>
    </row>
    <row r="19" ht="26.25" customHeight="1">
      <c r="A19" s="108" t="s">
        <v>311</v>
      </c>
    </row>
  </sheetData>
  <sheetProtection/>
  <mergeCells count="36">
    <mergeCell ref="L10:M10"/>
    <mergeCell ref="N10:P10"/>
    <mergeCell ref="B9:C9"/>
    <mergeCell ref="D9:E9"/>
    <mergeCell ref="F9:G9"/>
    <mergeCell ref="H9:I9"/>
    <mergeCell ref="J9:K9"/>
    <mergeCell ref="L9:M9"/>
    <mergeCell ref="F11:G11"/>
    <mergeCell ref="H11:I11"/>
    <mergeCell ref="J11:K11"/>
    <mergeCell ref="L11:M11"/>
    <mergeCell ref="N9:P9"/>
    <mergeCell ref="B10:C10"/>
    <mergeCell ref="D10:E10"/>
    <mergeCell ref="F10:G10"/>
    <mergeCell ref="H10:I10"/>
    <mergeCell ref="J10:K10"/>
    <mergeCell ref="N11:P11"/>
    <mergeCell ref="B12:C12"/>
    <mergeCell ref="D12:E12"/>
    <mergeCell ref="F12:G12"/>
    <mergeCell ref="H12:I12"/>
    <mergeCell ref="J12:K12"/>
    <mergeCell ref="L12:M12"/>
    <mergeCell ref="N12:P12"/>
    <mergeCell ref="B11:C11"/>
    <mergeCell ref="D11:E11"/>
    <mergeCell ref="B18:D18"/>
    <mergeCell ref="E18:G18"/>
    <mergeCell ref="B15:D15"/>
    <mergeCell ref="E15:G15"/>
    <mergeCell ref="B16:D16"/>
    <mergeCell ref="E16:G16"/>
    <mergeCell ref="B17:D17"/>
    <mergeCell ref="E17:G17"/>
  </mergeCells>
  <printOptions horizontalCentered="1"/>
  <pageMargins left="0.7874015748031497" right="0" top="0.984251968503937" bottom="0.7874015748031497" header="0" footer="0"/>
  <pageSetup fitToHeight="1" fitToWidth="1" horizontalDpi="600" verticalDpi="600" orientation="landscape" paperSize="9" scale="94"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J9"/>
  <sheetViews>
    <sheetView zoomScalePageLayoutView="0" workbookViewId="0" topLeftCell="A1">
      <selection activeCell="A12" sqref="A12"/>
    </sheetView>
  </sheetViews>
  <sheetFormatPr defaultColWidth="9.00390625" defaultRowHeight="13.5"/>
  <cols>
    <col min="1" max="1" width="8.75390625" style="41" customWidth="1"/>
    <col min="2" max="2" width="9.00390625" style="31" customWidth="1"/>
    <col min="3" max="4" width="7.50390625" style="31" customWidth="1"/>
    <col min="5" max="10" width="7.75390625" style="31" customWidth="1"/>
    <col min="11" max="11" width="6.125" style="31" customWidth="1"/>
    <col min="12" max="13" width="7.875" style="31" customWidth="1"/>
    <col min="14" max="14" width="9.75390625" style="31" customWidth="1"/>
    <col min="15" max="15" width="9.875" style="31" customWidth="1"/>
    <col min="16" max="16" width="9.375" style="31" customWidth="1"/>
    <col min="17" max="17" width="7.50390625" style="31" customWidth="1"/>
    <col min="18" max="18" width="8.25390625" style="31" customWidth="1"/>
    <col min="19" max="20" width="11.50390625" style="31" customWidth="1"/>
    <col min="21" max="21" width="11.875" style="31" customWidth="1"/>
    <col min="22" max="16384" width="9.00390625" style="31" customWidth="1"/>
  </cols>
  <sheetData>
    <row r="1" spans="1:10" s="2" customFormat="1" ht="18" customHeight="1" thickBot="1">
      <c r="A1" s="109" t="s">
        <v>68</v>
      </c>
      <c r="B1" s="109"/>
      <c r="C1" s="109"/>
      <c r="D1" s="109"/>
      <c r="E1" s="109"/>
      <c r="F1" s="109"/>
      <c r="G1" s="6"/>
      <c r="H1" s="110"/>
      <c r="I1" s="110"/>
      <c r="J1" s="6" t="s">
        <v>902</v>
      </c>
    </row>
    <row r="2" spans="1:10" s="2" customFormat="1" ht="24" customHeight="1">
      <c r="A2" s="514" t="s">
        <v>903</v>
      </c>
      <c r="B2" s="518" t="s">
        <v>7</v>
      </c>
      <c r="C2" s="111"/>
      <c r="D2" s="112"/>
      <c r="E2" s="502" t="s">
        <v>904</v>
      </c>
      <c r="F2" s="503"/>
      <c r="G2" s="503"/>
      <c r="H2" s="503"/>
      <c r="I2" s="503"/>
      <c r="J2" s="503"/>
    </row>
    <row r="3" spans="1:10" s="2" customFormat="1" ht="24" customHeight="1" thickBot="1">
      <c r="A3" s="515"/>
      <c r="B3" s="533"/>
      <c r="C3" s="70" t="s">
        <v>8</v>
      </c>
      <c r="D3" s="15" t="s">
        <v>9</v>
      </c>
      <c r="E3" s="11" t="s">
        <v>69</v>
      </c>
      <c r="F3" s="80" t="s">
        <v>70</v>
      </c>
      <c r="G3" s="11" t="s">
        <v>71</v>
      </c>
      <c r="H3" s="10" t="s">
        <v>72</v>
      </c>
      <c r="I3" s="10" t="s">
        <v>73</v>
      </c>
      <c r="J3" s="11" t="s">
        <v>74</v>
      </c>
    </row>
    <row r="4" spans="1:10" s="2" customFormat="1" ht="26.25" customHeight="1">
      <c r="A4" s="101" t="s">
        <v>66</v>
      </c>
      <c r="B4" s="413">
        <v>45</v>
      </c>
      <c r="C4" s="56">
        <v>6</v>
      </c>
      <c r="D4" s="212">
        <v>39</v>
      </c>
      <c r="E4" s="94" t="s">
        <v>905</v>
      </c>
      <c r="F4" s="94" t="s">
        <v>905</v>
      </c>
      <c r="G4" s="94" t="s">
        <v>905</v>
      </c>
      <c r="H4" s="94">
        <v>3</v>
      </c>
      <c r="I4" s="94">
        <v>1</v>
      </c>
      <c r="J4" s="68">
        <v>41</v>
      </c>
    </row>
    <row r="5" spans="1:10" s="2" customFormat="1" ht="26.25" customHeight="1">
      <c r="A5" s="101">
        <v>25</v>
      </c>
      <c r="B5" s="413">
        <v>37</v>
      </c>
      <c r="C5" s="56">
        <v>4</v>
      </c>
      <c r="D5" s="212">
        <v>33</v>
      </c>
      <c r="E5" s="94" t="s">
        <v>905</v>
      </c>
      <c r="F5" s="94" t="s">
        <v>905</v>
      </c>
      <c r="G5" s="94" t="s">
        <v>905</v>
      </c>
      <c r="H5" s="94">
        <v>3</v>
      </c>
      <c r="I5" s="94">
        <v>2</v>
      </c>
      <c r="J5" s="68">
        <v>32</v>
      </c>
    </row>
    <row r="6" spans="1:10" s="2" customFormat="1" ht="26.25" customHeight="1">
      <c r="A6" s="16">
        <v>26</v>
      </c>
      <c r="B6" s="413">
        <v>31</v>
      </c>
      <c r="C6" s="56">
        <v>5</v>
      </c>
      <c r="D6" s="212">
        <v>26</v>
      </c>
      <c r="E6" s="94" t="s">
        <v>905</v>
      </c>
      <c r="F6" s="94" t="s">
        <v>905</v>
      </c>
      <c r="G6" s="94" t="s">
        <v>905</v>
      </c>
      <c r="H6" s="94">
        <v>1</v>
      </c>
      <c r="I6" s="94">
        <v>6</v>
      </c>
      <c r="J6" s="68">
        <v>24</v>
      </c>
    </row>
    <row r="7" spans="1:10" s="2" customFormat="1" ht="26.25" customHeight="1">
      <c r="A7" s="16">
        <v>27</v>
      </c>
      <c r="B7" s="413">
        <v>28</v>
      </c>
      <c r="C7" s="56">
        <v>4</v>
      </c>
      <c r="D7" s="212">
        <v>24</v>
      </c>
      <c r="E7" s="94" t="s">
        <v>905</v>
      </c>
      <c r="F7" s="94" t="s">
        <v>905</v>
      </c>
      <c r="G7" s="94">
        <v>1</v>
      </c>
      <c r="H7" s="94" t="s">
        <v>905</v>
      </c>
      <c r="I7" s="94">
        <v>6</v>
      </c>
      <c r="J7" s="68">
        <v>21</v>
      </c>
    </row>
    <row r="8" spans="1:10" s="2" customFormat="1" ht="26.25" customHeight="1" thickBot="1">
      <c r="A8" s="11">
        <v>28</v>
      </c>
      <c r="B8" s="414">
        <v>27</v>
      </c>
      <c r="C8" s="75">
        <v>2</v>
      </c>
      <c r="D8" s="214">
        <v>25</v>
      </c>
      <c r="E8" s="98" t="s">
        <v>95</v>
      </c>
      <c r="F8" s="98" t="s">
        <v>95</v>
      </c>
      <c r="G8" s="98">
        <v>1</v>
      </c>
      <c r="H8" s="98" t="s">
        <v>95</v>
      </c>
      <c r="I8" s="98" t="s">
        <v>95</v>
      </c>
      <c r="J8" s="76">
        <v>26</v>
      </c>
    </row>
    <row r="9" spans="1:10" s="41" customFormat="1" ht="22.5" customHeight="1">
      <c r="A9" s="40" t="s">
        <v>75</v>
      </c>
      <c r="B9" s="113"/>
      <c r="C9" s="113"/>
      <c r="D9" s="113"/>
      <c r="E9" s="113"/>
      <c r="F9" s="113"/>
      <c r="G9" s="113"/>
      <c r="H9" s="113"/>
      <c r="I9" s="113"/>
      <c r="J9" s="113"/>
    </row>
  </sheetData>
  <sheetProtection/>
  <mergeCells count="3">
    <mergeCell ref="A2:A3"/>
    <mergeCell ref="B2:B3"/>
    <mergeCell ref="E2:J2"/>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W22"/>
  <sheetViews>
    <sheetView zoomScalePageLayoutView="0" workbookViewId="0" topLeftCell="A1">
      <selection activeCell="D1" sqref="D1"/>
    </sheetView>
  </sheetViews>
  <sheetFormatPr defaultColWidth="9.00390625" defaultRowHeight="13.5"/>
  <cols>
    <col min="1" max="1" width="11.625" style="31" customWidth="1"/>
    <col min="2" max="2" width="9.75390625" style="31" customWidth="1"/>
    <col min="3" max="3" width="10.625" style="31" customWidth="1"/>
    <col min="4" max="4" width="8.75390625" style="31" customWidth="1"/>
    <col min="5" max="5" width="9.375" style="31" customWidth="1"/>
    <col min="6" max="6" width="8.25390625" style="31" customWidth="1"/>
    <col min="7" max="7" width="8.375" style="31" customWidth="1"/>
    <col min="8" max="8" width="8.00390625" style="31" customWidth="1"/>
    <col min="9" max="9" width="9.125" style="31" customWidth="1"/>
    <col min="10" max="10" width="9.125" style="41" bestFit="1" customWidth="1"/>
    <col min="11" max="11" width="8.375" style="31" customWidth="1"/>
    <col min="12" max="12" width="7.75390625" style="31" customWidth="1"/>
    <col min="13" max="13" width="8.25390625" style="31" customWidth="1"/>
    <col min="14" max="14" width="8.125" style="31" customWidth="1"/>
    <col min="15" max="15" width="8.625" style="31" customWidth="1"/>
    <col min="16" max="16" width="8.375" style="31" customWidth="1"/>
    <col min="17" max="17" width="8.00390625" style="31" customWidth="1"/>
    <col min="18" max="18" width="7.375" style="31" customWidth="1"/>
    <col min="19" max="19" width="8.75390625" style="31" customWidth="1"/>
    <col min="20" max="20" width="1.25" style="31" customWidth="1"/>
    <col min="21" max="21" width="8.125" style="31" customWidth="1"/>
    <col min="22" max="23" width="7.875" style="31" customWidth="1"/>
    <col min="24" max="24" width="9.75390625" style="31" customWidth="1"/>
    <col min="25" max="25" width="9.875" style="31" customWidth="1"/>
    <col min="26" max="26" width="9.375" style="31" customWidth="1"/>
    <col min="27" max="27" width="7.50390625" style="31" customWidth="1"/>
    <col min="28" max="28" width="8.25390625" style="31" customWidth="1"/>
    <col min="29" max="30" width="11.50390625" style="31" customWidth="1"/>
    <col min="31" max="31" width="11.875" style="31" customWidth="1"/>
    <col min="32" max="16384" width="9.00390625" style="31" customWidth="1"/>
  </cols>
  <sheetData>
    <row r="1" ht="18" customHeight="1">
      <c r="A1" s="40" t="s">
        <v>76</v>
      </c>
    </row>
    <row r="2" spans="1:19" s="41" customFormat="1" ht="17.25" customHeight="1" thickBot="1">
      <c r="A2" s="40" t="s">
        <v>77</v>
      </c>
      <c r="B2" s="5"/>
      <c r="C2" s="5"/>
      <c r="D2" s="5"/>
      <c r="E2" s="5"/>
      <c r="F2" s="5"/>
      <c r="G2" s="5"/>
      <c r="H2" s="5"/>
      <c r="I2" s="5"/>
      <c r="J2" s="5"/>
      <c r="K2" s="5"/>
      <c r="L2" s="5"/>
      <c r="M2" s="5"/>
      <c r="N2" s="5"/>
      <c r="O2" s="5"/>
      <c r="P2" s="5"/>
      <c r="Q2" s="5"/>
      <c r="R2" s="5"/>
      <c r="S2" s="6" t="s">
        <v>78</v>
      </c>
    </row>
    <row r="3" spans="1:23" s="41" customFormat="1" ht="21.75" customHeight="1">
      <c r="A3" s="514" t="s">
        <v>79</v>
      </c>
      <c r="B3" s="502" t="s">
        <v>80</v>
      </c>
      <c r="C3" s="503"/>
      <c r="D3" s="503"/>
      <c r="E3" s="503"/>
      <c r="F3" s="503"/>
      <c r="G3" s="503"/>
      <c r="H3" s="502" t="s">
        <v>81</v>
      </c>
      <c r="I3" s="503"/>
      <c r="J3" s="508" t="s">
        <v>82</v>
      </c>
      <c r="K3" s="508"/>
      <c r="L3" s="508"/>
      <c r="M3" s="508"/>
      <c r="N3" s="502" t="s">
        <v>83</v>
      </c>
      <c r="O3" s="503"/>
      <c r="P3" s="503"/>
      <c r="Q3" s="503"/>
      <c r="R3" s="503"/>
      <c r="S3" s="503"/>
      <c r="T3" s="114"/>
      <c r="V3" s="31"/>
      <c r="W3" s="31"/>
    </row>
    <row r="4" spans="1:23" s="41" customFormat="1" ht="21.75" customHeight="1">
      <c r="A4" s="517"/>
      <c r="B4" s="537" t="s">
        <v>84</v>
      </c>
      <c r="C4" s="523" t="s">
        <v>85</v>
      </c>
      <c r="D4" s="508"/>
      <c r="E4" s="508"/>
      <c r="F4" s="508"/>
      <c r="G4" s="508"/>
      <c r="H4" s="541" t="s">
        <v>86</v>
      </c>
      <c r="I4" s="90" t="s">
        <v>87</v>
      </c>
      <c r="J4" s="508" t="s">
        <v>88</v>
      </c>
      <c r="K4" s="508"/>
      <c r="L4" s="508"/>
      <c r="M4" s="508"/>
      <c r="N4" s="543" t="s">
        <v>89</v>
      </c>
      <c r="O4" s="529" t="s">
        <v>90</v>
      </c>
      <c r="P4" s="527"/>
      <c r="Q4" s="527"/>
      <c r="R4" s="527"/>
      <c r="S4" s="527"/>
      <c r="T4" s="540"/>
      <c r="V4" s="31"/>
      <c r="W4" s="31"/>
    </row>
    <row r="5" spans="1:23" s="41" customFormat="1" ht="42" customHeight="1" thickBot="1">
      <c r="A5" s="515"/>
      <c r="B5" s="533"/>
      <c r="C5" s="80" t="s">
        <v>49</v>
      </c>
      <c r="D5" s="11" t="s">
        <v>91</v>
      </c>
      <c r="E5" s="80" t="s">
        <v>92</v>
      </c>
      <c r="F5" s="80" t="s">
        <v>93</v>
      </c>
      <c r="G5" s="70" t="s">
        <v>94</v>
      </c>
      <c r="H5" s="542"/>
      <c r="I5" s="92" t="s">
        <v>49</v>
      </c>
      <c r="J5" s="11" t="s">
        <v>91</v>
      </c>
      <c r="K5" s="80" t="s">
        <v>92</v>
      </c>
      <c r="L5" s="80" t="s">
        <v>93</v>
      </c>
      <c r="M5" s="70" t="s">
        <v>94</v>
      </c>
      <c r="N5" s="542"/>
      <c r="O5" s="11" t="s">
        <v>49</v>
      </c>
      <c r="P5" s="10" t="s">
        <v>91</v>
      </c>
      <c r="Q5" s="80" t="s">
        <v>92</v>
      </c>
      <c r="R5" s="80" t="s">
        <v>93</v>
      </c>
      <c r="S5" s="70" t="s">
        <v>94</v>
      </c>
      <c r="T5" s="540"/>
      <c r="V5" s="31"/>
      <c r="W5" s="31"/>
    </row>
    <row r="6" spans="1:23" s="2" customFormat="1" ht="22.5" customHeight="1">
      <c r="A6" s="81" t="s">
        <v>872</v>
      </c>
      <c r="B6" s="116">
        <v>370661</v>
      </c>
      <c r="C6" s="117">
        <v>7973777</v>
      </c>
      <c r="D6" s="116">
        <v>5826043</v>
      </c>
      <c r="E6" s="117">
        <v>1793544</v>
      </c>
      <c r="F6" s="118" t="s">
        <v>95</v>
      </c>
      <c r="G6" s="119">
        <v>354190</v>
      </c>
      <c r="H6" s="120">
        <v>342737</v>
      </c>
      <c r="I6" s="119">
        <v>7351826</v>
      </c>
      <c r="J6" s="121">
        <v>5391136</v>
      </c>
      <c r="K6" s="117">
        <v>1620301</v>
      </c>
      <c r="L6" s="122" t="s">
        <v>95</v>
      </c>
      <c r="M6" s="116">
        <v>340389</v>
      </c>
      <c r="N6" s="123">
        <v>27924</v>
      </c>
      <c r="O6" s="119">
        <v>621951</v>
      </c>
      <c r="P6" s="119">
        <v>434907</v>
      </c>
      <c r="Q6" s="117">
        <v>173243</v>
      </c>
      <c r="R6" s="122" t="s">
        <v>95</v>
      </c>
      <c r="S6" s="116">
        <v>13801</v>
      </c>
      <c r="T6" s="115"/>
      <c r="V6" s="31"/>
      <c r="W6" s="31"/>
    </row>
    <row r="7" spans="1:23" s="2" customFormat="1" ht="22.5" customHeight="1">
      <c r="A7" s="81">
        <v>25</v>
      </c>
      <c r="B7" s="116">
        <v>374083</v>
      </c>
      <c r="C7" s="117">
        <v>7975013</v>
      </c>
      <c r="D7" s="116">
        <v>5838854</v>
      </c>
      <c r="E7" s="117">
        <v>1767374</v>
      </c>
      <c r="F7" s="118" t="s">
        <v>95</v>
      </c>
      <c r="G7" s="119">
        <v>368786</v>
      </c>
      <c r="H7" s="120">
        <v>346382</v>
      </c>
      <c r="I7" s="119">
        <v>7382273</v>
      </c>
      <c r="J7" s="116">
        <v>5424427</v>
      </c>
      <c r="K7" s="117">
        <v>1604221</v>
      </c>
      <c r="L7" s="122" t="s">
        <v>95</v>
      </c>
      <c r="M7" s="116">
        <v>353625</v>
      </c>
      <c r="N7" s="123">
        <v>27701</v>
      </c>
      <c r="O7" s="119">
        <v>592741</v>
      </c>
      <c r="P7" s="119">
        <v>414427</v>
      </c>
      <c r="Q7" s="117">
        <v>163153</v>
      </c>
      <c r="R7" s="122" t="s">
        <v>95</v>
      </c>
      <c r="S7" s="116">
        <v>15161</v>
      </c>
      <c r="T7" s="115"/>
      <c r="V7" s="31"/>
      <c r="W7" s="31"/>
    </row>
    <row r="8" spans="1:20" ht="22.5" customHeight="1">
      <c r="A8" s="81">
        <v>26</v>
      </c>
      <c r="B8" s="116">
        <v>376566</v>
      </c>
      <c r="C8" s="117">
        <v>8256008</v>
      </c>
      <c r="D8" s="116">
        <v>6047716</v>
      </c>
      <c r="E8" s="117">
        <v>1840548</v>
      </c>
      <c r="F8" s="122" t="s">
        <v>95</v>
      </c>
      <c r="G8" s="119">
        <v>367744</v>
      </c>
      <c r="H8" s="120">
        <v>352515</v>
      </c>
      <c r="I8" s="119">
        <v>7688698</v>
      </c>
      <c r="J8" s="124">
        <v>5650950</v>
      </c>
      <c r="K8" s="117">
        <v>1684147</v>
      </c>
      <c r="L8" s="122" t="s">
        <v>95</v>
      </c>
      <c r="M8" s="119">
        <v>353601</v>
      </c>
      <c r="N8" s="123">
        <v>24051</v>
      </c>
      <c r="O8" s="117">
        <v>567309</v>
      </c>
      <c r="P8" s="119">
        <v>396766</v>
      </c>
      <c r="Q8" s="117">
        <v>156401</v>
      </c>
      <c r="R8" s="122" t="s">
        <v>95</v>
      </c>
      <c r="S8" s="116">
        <v>14142</v>
      </c>
      <c r="T8" s="125"/>
    </row>
    <row r="9" spans="1:20" ht="22.5" customHeight="1">
      <c r="A9" s="81">
        <v>27</v>
      </c>
      <c r="B9" s="116">
        <v>373043</v>
      </c>
      <c r="C9" s="117">
        <v>8353519</v>
      </c>
      <c r="D9" s="116">
        <v>6132747</v>
      </c>
      <c r="E9" s="117">
        <v>1871758</v>
      </c>
      <c r="F9" s="122" t="s">
        <v>95</v>
      </c>
      <c r="G9" s="119">
        <v>349014</v>
      </c>
      <c r="H9" s="120">
        <v>356150</v>
      </c>
      <c r="I9" s="119">
        <v>7899353</v>
      </c>
      <c r="J9" s="124">
        <v>5815097</v>
      </c>
      <c r="K9" s="117">
        <v>1745746</v>
      </c>
      <c r="L9" s="122" t="s">
        <v>95</v>
      </c>
      <c r="M9" s="119">
        <v>338510</v>
      </c>
      <c r="N9" s="123">
        <v>16893</v>
      </c>
      <c r="O9" s="117">
        <v>454166</v>
      </c>
      <c r="P9" s="119">
        <v>317650</v>
      </c>
      <c r="Q9" s="117">
        <v>126012</v>
      </c>
      <c r="R9" s="122" t="s">
        <v>95</v>
      </c>
      <c r="S9" s="116">
        <v>10504</v>
      </c>
      <c r="T9" s="115"/>
    </row>
    <row r="10" spans="1:20" ht="22.5" customHeight="1" thickBot="1">
      <c r="A10" s="82">
        <v>28</v>
      </c>
      <c r="B10" s="126">
        <f>H10+N10</f>
        <v>362285</v>
      </c>
      <c r="C10" s="127">
        <f>D10+E10+G10</f>
        <v>8181784</v>
      </c>
      <c r="D10" s="126">
        <f>J10+P10</f>
        <v>5991190</v>
      </c>
      <c r="E10" s="127">
        <f>K10+Q10</f>
        <v>1865633</v>
      </c>
      <c r="F10" s="128" t="s">
        <v>95</v>
      </c>
      <c r="G10" s="129">
        <f>M10+S10</f>
        <v>324961</v>
      </c>
      <c r="H10" s="130">
        <v>353151</v>
      </c>
      <c r="I10" s="129">
        <f>J10+K10+M10</f>
        <v>7987013</v>
      </c>
      <c r="J10" s="131">
        <v>5855164</v>
      </c>
      <c r="K10" s="127">
        <v>1812130</v>
      </c>
      <c r="L10" s="128" t="s">
        <v>95</v>
      </c>
      <c r="M10" s="129">
        <v>319719</v>
      </c>
      <c r="N10" s="132">
        <v>9134</v>
      </c>
      <c r="O10" s="127">
        <f>P10+Q10+S10</f>
        <v>194771</v>
      </c>
      <c r="P10" s="129">
        <v>136026</v>
      </c>
      <c r="Q10" s="127">
        <v>53503</v>
      </c>
      <c r="R10" s="128" t="s">
        <v>95</v>
      </c>
      <c r="S10" s="126">
        <v>5242</v>
      </c>
      <c r="T10" s="125"/>
    </row>
    <row r="11" spans="1:20" ht="18" customHeight="1">
      <c r="A11" s="40" t="s">
        <v>96</v>
      </c>
      <c r="B11" s="41"/>
      <c r="C11" s="133"/>
      <c r="D11" s="133"/>
      <c r="E11" s="133"/>
      <c r="F11" s="133"/>
      <c r="G11" s="133"/>
      <c r="H11" s="41"/>
      <c r="I11" s="41"/>
      <c r="T11" s="115"/>
    </row>
    <row r="12" ht="18" customHeight="1"/>
    <row r="13" spans="1:18" ht="18" customHeight="1" thickBot="1">
      <c r="A13" s="78" t="s">
        <v>97</v>
      </c>
      <c r="B13" s="5"/>
      <c r="C13" s="5"/>
      <c r="D13" s="5"/>
      <c r="E13" s="5"/>
      <c r="F13" s="5"/>
      <c r="G13" s="5"/>
      <c r="H13" s="5"/>
      <c r="I13" s="5"/>
      <c r="K13" s="5"/>
      <c r="L13" s="5"/>
      <c r="M13" s="5"/>
      <c r="N13" s="5"/>
      <c r="O13" s="5"/>
      <c r="P13" s="5"/>
      <c r="Q13" s="6" t="s">
        <v>78</v>
      </c>
      <c r="R13" s="134"/>
    </row>
    <row r="14" spans="1:17" ht="23.25" customHeight="1">
      <c r="A14" s="514" t="s">
        <v>98</v>
      </c>
      <c r="B14" s="502" t="s">
        <v>99</v>
      </c>
      <c r="C14" s="503"/>
      <c r="D14" s="503"/>
      <c r="E14" s="503"/>
      <c r="F14" s="503"/>
      <c r="G14" s="503"/>
      <c r="H14" s="502" t="s">
        <v>100</v>
      </c>
      <c r="I14" s="503"/>
      <c r="J14" s="503" t="s">
        <v>101</v>
      </c>
      <c r="K14" s="503"/>
      <c r="L14" s="503"/>
      <c r="M14" s="504"/>
      <c r="N14" s="502" t="s">
        <v>102</v>
      </c>
      <c r="O14" s="504"/>
      <c r="P14" s="503" t="s">
        <v>103</v>
      </c>
      <c r="Q14" s="503"/>
    </row>
    <row r="15" spans="1:17" ht="23.25" customHeight="1">
      <c r="A15" s="517"/>
      <c r="B15" s="536" t="s">
        <v>49</v>
      </c>
      <c r="C15" s="527"/>
      <c r="D15" s="529" t="s">
        <v>104</v>
      </c>
      <c r="E15" s="528"/>
      <c r="F15" s="527" t="s">
        <v>105</v>
      </c>
      <c r="G15" s="527"/>
      <c r="H15" s="536" t="s">
        <v>49</v>
      </c>
      <c r="I15" s="527"/>
      <c r="J15" s="527" t="s">
        <v>106</v>
      </c>
      <c r="K15" s="528"/>
      <c r="L15" s="529" t="s">
        <v>107</v>
      </c>
      <c r="M15" s="527"/>
      <c r="N15" s="537" t="s">
        <v>84</v>
      </c>
      <c r="O15" s="538" t="s">
        <v>108</v>
      </c>
      <c r="P15" s="511" t="s">
        <v>84</v>
      </c>
      <c r="Q15" s="535" t="s">
        <v>108</v>
      </c>
    </row>
    <row r="16" spans="1:17" ht="23.25" customHeight="1" thickBot="1">
      <c r="A16" s="515"/>
      <c r="B16" s="11" t="s">
        <v>84</v>
      </c>
      <c r="C16" s="10" t="s">
        <v>109</v>
      </c>
      <c r="D16" s="11" t="s">
        <v>84</v>
      </c>
      <c r="E16" s="10" t="s">
        <v>109</v>
      </c>
      <c r="F16" s="11" t="s">
        <v>89</v>
      </c>
      <c r="G16" s="13" t="s">
        <v>109</v>
      </c>
      <c r="H16" s="9" t="s">
        <v>84</v>
      </c>
      <c r="I16" s="13" t="s">
        <v>109</v>
      </c>
      <c r="J16" s="11" t="s">
        <v>84</v>
      </c>
      <c r="K16" s="10" t="s">
        <v>108</v>
      </c>
      <c r="L16" s="10" t="s">
        <v>84</v>
      </c>
      <c r="M16" s="11" t="s">
        <v>108</v>
      </c>
      <c r="N16" s="533"/>
      <c r="O16" s="539"/>
      <c r="P16" s="534"/>
      <c r="Q16" s="532"/>
    </row>
    <row r="17" spans="1:17" ht="22.5" customHeight="1">
      <c r="A17" s="81" t="s">
        <v>872</v>
      </c>
      <c r="B17" s="116">
        <v>9505</v>
      </c>
      <c r="C17" s="117">
        <v>60976</v>
      </c>
      <c r="D17" s="116">
        <v>8832</v>
      </c>
      <c r="E17" s="117">
        <v>56629</v>
      </c>
      <c r="F17" s="116">
        <v>673</v>
      </c>
      <c r="G17" s="119">
        <v>4347</v>
      </c>
      <c r="H17" s="123">
        <v>8588</v>
      </c>
      <c r="I17" s="119">
        <v>670936</v>
      </c>
      <c r="J17" s="121">
        <v>8083</v>
      </c>
      <c r="K17" s="117">
        <v>603730</v>
      </c>
      <c r="L17" s="117">
        <v>505</v>
      </c>
      <c r="M17" s="116">
        <v>67206</v>
      </c>
      <c r="N17" s="123">
        <v>90</v>
      </c>
      <c r="O17" s="138">
        <v>37312</v>
      </c>
      <c r="P17" s="116">
        <v>138</v>
      </c>
      <c r="Q17" s="119">
        <v>6900</v>
      </c>
    </row>
    <row r="18" spans="1:17" ht="22.5" customHeight="1">
      <c r="A18" s="81">
        <v>25</v>
      </c>
      <c r="B18" s="116">
        <v>9659</v>
      </c>
      <c r="C18" s="117">
        <v>59022</v>
      </c>
      <c r="D18" s="116">
        <v>8906</v>
      </c>
      <c r="E18" s="117">
        <v>54896</v>
      </c>
      <c r="F18" s="116">
        <v>753</v>
      </c>
      <c r="G18" s="119">
        <v>4126</v>
      </c>
      <c r="H18" s="123">
        <v>8618</v>
      </c>
      <c r="I18" s="119">
        <v>613627</v>
      </c>
      <c r="J18" s="116">
        <v>8197</v>
      </c>
      <c r="K18" s="117">
        <v>562838</v>
      </c>
      <c r="L18" s="117">
        <v>421</v>
      </c>
      <c r="M18" s="116">
        <v>50789</v>
      </c>
      <c r="N18" s="123">
        <v>82</v>
      </c>
      <c r="O18" s="138">
        <v>33906</v>
      </c>
      <c r="P18" s="116">
        <v>161</v>
      </c>
      <c r="Q18" s="119">
        <v>8050</v>
      </c>
    </row>
    <row r="19" spans="1:19" ht="22.5" customHeight="1">
      <c r="A19" s="81">
        <v>26</v>
      </c>
      <c r="B19" s="123">
        <v>10283</v>
      </c>
      <c r="C19" s="117">
        <v>64698</v>
      </c>
      <c r="D19" s="116">
        <v>9689</v>
      </c>
      <c r="E19" s="117">
        <v>61565</v>
      </c>
      <c r="F19" s="116">
        <v>594</v>
      </c>
      <c r="G19" s="119">
        <v>3134</v>
      </c>
      <c r="H19" s="123">
        <v>9431</v>
      </c>
      <c r="I19" s="119">
        <v>730926</v>
      </c>
      <c r="J19" s="124">
        <v>9065</v>
      </c>
      <c r="K19" s="117">
        <v>679397</v>
      </c>
      <c r="L19" s="117">
        <v>366</v>
      </c>
      <c r="M19" s="116">
        <v>51529</v>
      </c>
      <c r="N19" s="123">
        <v>73</v>
      </c>
      <c r="O19" s="138">
        <v>30408</v>
      </c>
      <c r="P19" s="116">
        <v>117</v>
      </c>
      <c r="Q19" s="119">
        <v>5850</v>
      </c>
      <c r="R19" s="139"/>
      <c r="S19" s="116"/>
    </row>
    <row r="20" spans="1:19" ht="22.5" customHeight="1">
      <c r="A20" s="81">
        <v>27</v>
      </c>
      <c r="B20" s="123">
        <v>10804</v>
      </c>
      <c r="C20" s="117">
        <v>65105</v>
      </c>
      <c r="D20" s="116">
        <v>10260</v>
      </c>
      <c r="E20" s="117">
        <v>62201</v>
      </c>
      <c r="F20" s="116">
        <v>544</v>
      </c>
      <c r="G20" s="119">
        <v>2904</v>
      </c>
      <c r="H20" s="123">
        <v>9820</v>
      </c>
      <c r="I20" s="119">
        <v>756250</v>
      </c>
      <c r="J20" s="124">
        <v>9402</v>
      </c>
      <c r="K20" s="117">
        <v>695429</v>
      </c>
      <c r="L20" s="117">
        <v>418</v>
      </c>
      <c r="M20" s="116">
        <v>60822</v>
      </c>
      <c r="N20" s="123">
        <v>105</v>
      </c>
      <c r="O20" s="138">
        <v>32435</v>
      </c>
      <c r="P20" s="116">
        <v>109</v>
      </c>
      <c r="Q20" s="119">
        <v>5450</v>
      </c>
      <c r="R20" s="139"/>
      <c r="S20" s="116"/>
    </row>
    <row r="21" spans="1:19" ht="22.5" customHeight="1" thickBot="1">
      <c r="A21" s="82">
        <v>28</v>
      </c>
      <c r="B21" s="132">
        <v>10502</v>
      </c>
      <c r="C21" s="127">
        <v>87685</v>
      </c>
      <c r="D21" s="126">
        <v>10293</v>
      </c>
      <c r="E21" s="127">
        <v>86036</v>
      </c>
      <c r="F21" s="126">
        <v>209</v>
      </c>
      <c r="G21" s="129">
        <v>1649</v>
      </c>
      <c r="H21" s="132">
        <v>9686</v>
      </c>
      <c r="I21" s="129">
        <v>775107</v>
      </c>
      <c r="J21" s="131">
        <v>9503</v>
      </c>
      <c r="K21" s="127">
        <v>753976</v>
      </c>
      <c r="L21" s="127">
        <v>183</v>
      </c>
      <c r="M21" s="126">
        <v>21131</v>
      </c>
      <c r="N21" s="132">
        <v>72</v>
      </c>
      <c r="O21" s="140">
        <v>29819</v>
      </c>
      <c r="P21" s="126">
        <v>119</v>
      </c>
      <c r="Q21" s="129">
        <v>5950</v>
      </c>
      <c r="R21" s="139"/>
      <c r="S21" s="116"/>
    </row>
    <row r="22" spans="1:9" ht="18" customHeight="1">
      <c r="A22" s="40" t="s">
        <v>96</v>
      </c>
      <c r="B22" s="41"/>
      <c r="C22" s="41"/>
      <c r="D22" s="41"/>
      <c r="E22" s="41"/>
      <c r="F22" s="41"/>
      <c r="G22" s="41"/>
      <c r="H22" s="41"/>
      <c r="I22" s="41"/>
    </row>
  </sheetData>
  <sheetProtection/>
  <mergeCells count="28">
    <mergeCell ref="A3:A5"/>
    <mergeCell ref="B3:G3"/>
    <mergeCell ref="H3:I3"/>
    <mergeCell ref="J3:M3"/>
    <mergeCell ref="N3:S3"/>
    <mergeCell ref="B4:B5"/>
    <mergeCell ref="C4:G4"/>
    <mergeCell ref="H4:H5"/>
    <mergeCell ref="J4:M4"/>
    <mergeCell ref="N4:N5"/>
    <mergeCell ref="O4:S4"/>
    <mergeCell ref="T4:T5"/>
    <mergeCell ref="A14:A16"/>
    <mergeCell ref="B14:G14"/>
    <mergeCell ref="H14:I14"/>
    <mergeCell ref="J14:M14"/>
    <mergeCell ref="N14:O14"/>
    <mergeCell ref="P14:Q14"/>
    <mergeCell ref="B15:C15"/>
    <mergeCell ref="D15:E15"/>
    <mergeCell ref="P15:P16"/>
    <mergeCell ref="Q15:Q16"/>
    <mergeCell ref="F15:G15"/>
    <mergeCell ref="H15:I15"/>
    <mergeCell ref="J15:K15"/>
    <mergeCell ref="L15:M15"/>
    <mergeCell ref="N15:N16"/>
    <mergeCell ref="O15:O16"/>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Q40"/>
  <sheetViews>
    <sheetView zoomScalePageLayoutView="0" workbookViewId="0" topLeftCell="A1">
      <selection activeCell="D1" sqref="D1"/>
    </sheetView>
  </sheetViews>
  <sheetFormatPr defaultColWidth="9.00390625" defaultRowHeight="13.5"/>
  <cols>
    <col min="1" max="1" width="10.75390625" style="143" customWidth="1"/>
    <col min="2" max="3" width="9.625" style="143" bestFit="1" customWidth="1"/>
    <col min="4" max="4" width="10.25390625" style="143" customWidth="1"/>
    <col min="5" max="5" width="9.00390625" style="143" customWidth="1"/>
    <col min="6" max="6" width="7.00390625" style="143" bestFit="1" customWidth="1"/>
    <col min="7" max="7" width="9.625" style="143" bestFit="1" customWidth="1"/>
    <col min="8" max="8" width="14.875" style="143" customWidth="1"/>
    <col min="9" max="9" width="10.00390625" style="143" customWidth="1"/>
    <col min="10" max="10" width="9.00390625" style="143" customWidth="1"/>
    <col min="11" max="11" width="10.625" style="143" customWidth="1"/>
    <col min="12" max="12" width="10.75390625" style="143" customWidth="1"/>
    <col min="13" max="13" width="8.25390625" style="143" customWidth="1"/>
    <col min="14" max="14" width="9.875" style="143" customWidth="1"/>
    <col min="15" max="15" width="9.375" style="143" bestFit="1" customWidth="1"/>
    <col min="16" max="16" width="9.625" style="143" customWidth="1"/>
    <col min="17" max="17" width="9.375" style="143" bestFit="1" customWidth="1"/>
    <col min="18" max="18" width="5.875" style="143" customWidth="1"/>
    <col min="19" max="21" width="9.75390625" style="143" customWidth="1"/>
    <col min="22" max="22" width="5.875" style="143" customWidth="1"/>
    <col min="23" max="23" width="9.75390625" style="143" customWidth="1"/>
    <col min="24" max="24" width="5.875" style="143" customWidth="1"/>
    <col min="25" max="25" width="9.75390625" style="143" customWidth="1"/>
    <col min="26" max="26" width="9.875" style="143" customWidth="1"/>
    <col min="27" max="27" width="9.375" style="143" customWidth="1"/>
    <col min="28" max="28" width="7.50390625" style="143" customWidth="1"/>
    <col min="29" max="29" width="8.25390625" style="143" customWidth="1"/>
    <col min="30" max="31" width="11.50390625" style="143" customWidth="1"/>
    <col min="32" max="32" width="11.875" style="143" customWidth="1"/>
    <col min="33" max="16384" width="9.00390625" style="143" customWidth="1"/>
  </cols>
  <sheetData>
    <row r="1" spans="1:16" ht="18" customHeight="1" thickBot="1">
      <c r="A1" s="110" t="s">
        <v>110</v>
      </c>
      <c r="B1" s="141"/>
      <c r="C1" s="141"/>
      <c r="D1" s="141"/>
      <c r="E1" s="141"/>
      <c r="F1" s="141"/>
      <c r="G1" s="141"/>
      <c r="H1" s="141"/>
      <c r="I1" s="142"/>
      <c r="J1" s="141"/>
      <c r="K1" s="141"/>
      <c r="L1" s="141"/>
      <c r="M1" s="141"/>
      <c r="N1" s="141"/>
      <c r="O1" s="141"/>
      <c r="P1" s="6" t="s">
        <v>111</v>
      </c>
    </row>
    <row r="2" spans="1:16" ht="17.25" customHeight="1">
      <c r="A2" s="514" t="s">
        <v>112</v>
      </c>
      <c r="B2" s="558" t="s">
        <v>113</v>
      </c>
      <c r="C2" s="559"/>
      <c r="D2" s="559"/>
      <c r="E2" s="559"/>
      <c r="F2" s="560"/>
      <c r="G2" s="561" t="s">
        <v>114</v>
      </c>
      <c r="H2" s="559"/>
      <c r="I2" s="562" t="s">
        <v>115</v>
      </c>
      <c r="J2" s="562"/>
      <c r="K2" s="563"/>
      <c r="L2" s="561" t="s">
        <v>116</v>
      </c>
      <c r="M2" s="559"/>
      <c r="N2" s="559"/>
      <c r="O2" s="559"/>
      <c r="P2" s="559"/>
    </row>
    <row r="3" spans="1:16" ht="17.25" customHeight="1" thickBot="1">
      <c r="A3" s="517"/>
      <c r="B3" s="415" t="s">
        <v>117</v>
      </c>
      <c r="C3" s="416" t="s">
        <v>118</v>
      </c>
      <c r="D3" s="416" t="s">
        <v>119</v>
      </c>
      <c r="E3" s="416" t="s">
        <v>120</v>
      </c>
      <c r="F3" s="416" t="s">
        <v>121</v>
      </c>
      <c r="G3" s="416" t="s">
        <v>122</v>
      </c>
      <c r="H3" s="417" t="s">
        <v>118</v>
      </c>
      <c r="I3" s="415" t="s">
        <v>119</v>
      </c>
      <c r="J3" s="416" t="s">
        <v>120</v>
      </c>
      <c r="K3" s="416" t="s">
        <v>121</v>
      </c>
      <c r="L3" s="416" t="s">
        <v>122</v>
      </c>
      <c r="M3" s="416" t="s">
        <v>118</v>
      </c>
      <c r="N3" s="416" t="s">
        <v>119</v>
      </c>
      <c r="O3" s="416" t="s">
        <v>123</v>
      </c>
      <c r="P3" s="417" t="s">
        <v>121</v>
      </c>
    </row>
    <row r="4" spans="1:16" ht="19.5" customHeight="1">
      <c r="A4" s="418" t="s">
        <v>872</v>
      </c>
      <c r="B4" s="250">
        <v>2734506</v>
      </c>
      <c r="C4" s="251">
        <v>1877881</v>
      </c>
      <c r="D4" s="251">
        <v>47512</v>
      </c>
      <c r="E4" s="251">
        <v>809113</v>
      </c>
      <c r="F4" s="419">
        <v>68.67</v>
      </c>
      <c r="G4" s="251">
        <v>1941242</v>
      </c>
      <c r="H4" s="252">
        <v>1791811</v>
      </c>
      <c r="I4" s="250" t="s">
        <v>95</v>
      </c>
      <c r="J4" s="251">
        <v>149431</v>
      </c>
      <c r="K4" s="419">
        <v>92.3</v>
      </c>
      <c r="L4" s="251">
        <v>793264</v>
      </c>
      <c r="M4" s="251">
        <v>86070</v>
      </c>
      <c r="N4" s="251">
        <v>47512</v>
      </c>
      <c r="O4" s="251">
        <v>659682</v>
      </c>
      <c r="P4" s="420">
        <v>10.85</v>
      </c>
    </row>
    <row r="5" spans="1:16" ht="19.5" customHeight="1">
      <c r="A5" s="144">
        <v>25</v>
      </c>
      <c r="B5" s="145">
        <v>2704100</v>
      </c>
      <c r="C5" s="122">
        <v>1851081</v>
      </c>
      <c r="D5" s="122">
        <v>82279</v>
      </c>
      <c r="E5" s="122">
        <v>770739</v>
      </c>
      <c r="F5" s="146">
        <v>68.45</v>
      </c>
      <c r="G5" s="122">
        <v>1903103</v>
      </c>
      <c r="H5" s="147">
        <v>1751275</v>
      </c>
      <c r="I5" s="145">
        <v>38</v>
      </c>
      <c r="J5" s="122">
        <v>151790</v>
      </c>
      <c r="K5" s="146">
        <v>92.02</v>
      </c>
      <c r="L5" s="122">
        <v>800996</v>
      </c>
      <c r="M5" s="122">
        <v>99807</v>
      </c>
      <c r="N5" s="122">
        <v>82241</v>
      </c>
      <c r="O5" s="122">
        <v>618949</v>
      </c>
      <c r="P5" s="148">
        <v>12.46</v>
      </c>
    </row>
    <row r="6" spans="1:16" ht="19.5" customHeight="1">
      <c r="A6" s="144">
        <v>26</v>
      </c>
      <c r="B6" s="149">
        <v>2598704</v>
      </c>
      <c r="C6" s="122">
        <v>1810750</v>
      </c>
      <c r="D6" s="122">
        <v>78138</v>
      </c>
      <c r="E6" s="122">
        <v>709816</v>
      </c>
      <c r="F6" s="146">
        <v>69.68</v>
      </c>
      <c r="G6" s="122">
        <v>1838748</v>
      </c>
      <c r="H6" s="147">
        <v>1695004</v>
      </c>
      <c r="I6" s="145">
        <v>21</v>
      </c>
      <c r="J6" s="122">
        <v>143723</v>
      </c>
      <c r="K6" s="146">
        <v>92.18</v>
      </c>
      <c r="L6" s="122">
        <v>759956</v>
      </c>
      <c r="M6" s="122">
        <v>115746</v>
      </c>
      <c r="N6" s="122">
        <v>78117</v>
      </c>
      <c r="O6" s="122">
        <v>566093</v>
      </c>
      <c r="P6" s="148">
        <v>15.23</v>
      </c>
    </row>
    <row r="7" spans="1:16" ht="19.5" customHeight="1">
      <c r="A7" s="144">
        <v>27</v>
      </c>
      <c r="B7" s="149">
        <v>2441735</v>
      </c>
      <c r="C7" s="122">
        <v>1736858</v>
      </c>
      <c r="D7" s="122">
        <v>74023</v>
      </c>
      <c r="E7" s="122">
        <v>630854</v>
      </c>
      <c r="F7" s="146">
        <v>71.13</v>
      </c>
      <c r="G7" s="122">
        <v>1741534</v>
      </c>
      <c r="H7" s="147">
        <v>1623921</v>
      </c>
      <c r="I7" s="145">
        <v>6</v>
      </c>
      <c r="J7" s="122">
        <v>117608</v>
      </c>
      <c r="K7" s="146">
        <v>93.25</v>
      </c>
      <c r="L7" s="122">
        <v>700200</v>
      </c>
      <c r="M7" s="122">
        <v>112938</v>
      </c>
      <c r="N7" s="122">
        <v>74017</v>
      </c>
      <c r="O7" s="122">
        <v>513246</v>
      </c>
      <c r="P7" s="148">
        <v>16.13</v>
      </c>
    </row>
    <row r="8" spans="1:16" ht="19.5" customHeight="1" thickBot="1">
      <c r="A8" s="150">
        <v>28</v>
      </c>
      <c r="B8" s="151">
        <f>G8+L8</f>
        <v>2321300</v>
      </c>
      <c r="C8" s="128">
        <f>H8+M8</f>
        <v>1715557</v>
      </c>
      <c r="D8" s="128">
        <f>I8+N8</f>
        <v>65879</v>
      </c>
      <c r="E8" s="128">
        <f>J8+O8</f>
        <v>539863</v>
      </c>
      <c r="F8" s="152">
        <v>73.91</v>
      </c>
      <c r="G8" s="128">
        <v>1700803</v>
      </c>
      <c r="H8" s="153">
        <v>1605099</v>
      </c>
      <c r="I8" s="154">
        <v>132</v>
      </c>
      <c r="J8" s="128">
        <v>95572</v>
      </c>
      <c r="K8" s="152">
        <v>94.44</v>
      </c>
      <c r="L8" s="128">
        <v>620497</v>
      </c>
      <c r="M8" s="128">
        <v>110458</v>
      </c>
      <c r="N8" s="128">
        <v>65747</v>
      </c>
      <c r="O8" s="128">
        <v>444291</v>
      </c>
      <c r="P8" s="155">
        <v>17.88</v>
      </c>
    </row>
    <row r="9" spans="1:10" ht="18" customHeight="1">
      <c r="A9" s="108" t="s">
        <v>124</v>
      </c>
      <c r="B9" s="156"/>
      <c r="C9" s="156"/>
      <c r="D9" s="156"/>
      <c r="E9" s="156"/>
      <c r="F9" s="156"/>
      <c r="G9" s="157"/>
      <c r="H9" s="93"/>
      <c r="I9" s="93"/>
      <c r="J9" s="158"/>
    </row>
    <row r="10" spans="1:10" ht="12.75">
      <c r="A10" s="159"/>
      <c r="B10" s="156"/>
      <c r="C10" s="156"/>
      <c r="D10" s="156"/>
      <c r="E10" s="156"/>
      <c r="F10" s="156"/>
      <c r="G10" s="157"/>
      <c r="H10" s="93"/>
      <c r="I10" s="93"/>
      <c r="J10" s="158"/>
    </row>
    <row r="11" spans="1:10" ht="12.75">
      <c r="A11" s="159"/>
      <c r="B11" s="156"/>
      <c r="C11" s="156"/>
      <c r="D11" s="156"/>
      <c r="E11" s="156"/>
      <c r="F11" s="156"/>
      <c r="G11" s="157"/>
      <c r="H11" s="93"/>
      <c r="I11" s="93"/>
      <c r="J11" s="158"/>
    </row>
    <row r="12" spans="1:10" ht="12.75">
      <c r="A12" s="159"/>
      <c r="B12" s="156"/>
      <c r="C12" s="156"/>
      <c r="D12" s="156"/>
      <c r="E12" s="156"/>
      <c r="F12" s="156"/>
      <c r="G12" s="157"/>
      <c r="H12" s="93"/>
      <c r="I12" s="93"/>
      <c r="J12" s="158"/>
    </row>
    <row r="13" spans="1:17" ht="18" customHeight="1" thickBot="1">
      <c r="A13" s="110" t="s">
        <v>125</v>
      </c>
      <c r="B13" s="160"/>
      <c r="C13" s="160"/>
      <c r="D13" s="160"/>
      <c r="E13" s="160"/>
      <c r="F13" s="160"/>
      <c r="G13" s="161"/>
      <c r="H13" s="97"/>
      <c r="I13" s="97"/>
      <c r="J13" s="162"/>
      <c r="K13" s="141"/>
      <c r="L13" s="141"/>
      <c r="M13" s="141"/>
      <c r="N13" s="141"/>
      <c r="O13" s="141"/>
      <c r="P13" s="141"/>
      <c r="Q13" s="141"/>
    </row>
    <row r="14" spans="1:17" ht="17.25" customHeight="1">
      <c r="A14" s="514" t="s">
        <v>126</v>
      </c>
      <c r="B14" s="558" t="s">
        <v>127</v>
      </c>
      <c r="C14" s="559"/>
      <c r="D14" s="559"/>
      <c r="E14" s="560"/>
      <c r="F14" s="561" t="s">
        <v>128</v>
      </c>
      <c r="G14" s="559"/>
      <c r="H14" s="559"/>
      <c r="I14" s="559" t="s">
        <v>129</v>
      </c>
      <c r="J14" s="559"/>
      <c r="K14" s="559"/>
      <c r="L14" s="560"/>
      <c r="M14" s="561" t="s">
        <v>130</v>
      </c>
      <c r="N14" s="559"/>
      <c r="O14" s="559"/>
      <c r="P14" s="559"/>
      <c r="Q14" s="559"/>
    </row>
    <row r="15" spans="1:17" ht="17.25" customHeight="1" thickBot="1">
      <c r="A15" s="515"/>
      <c r="B15" s="555" t="s">
        <v>131</v>
      </c>
      <c r="C15" s="556"/>
      <c r="D15" s="557" t="s">
        <v>132</v>
      </c>
      <c r="E15" s="556"/>
      <c r="F15" s="557" t="s">
        <v>133</v>
      </c>
      <c r="G15" s="556"/>
      <c r="H15" s="164" t="s">
        <v>134</v>
      </c>
      <c r="I15" s="163" t="s">
        <v>135</v>
      </c>
      <c r="J15" s="165" t="s">
        <v>136</v>
      </c>
      <c r="K15" s="165" t="s">
        <v>137</v>
      </c>
      <c r="L15" s="165" t="s">
        <v>138</v>
      </c>
      <c r="M15" s="165" t="s">
        <v>139</v>
      </c>
      <c r="N15" s="165" t="s">
        <v>135</v>
      </c>
      <c r="O15" s="165" t="s">
        <v>136</v>
      </c>
      <c r="P15" s="165" t="s">
        <v>140</v>
      </c>
      <c r="Q15" s="164" t="s">
        <v>141</v>
      </c>
    </row>
    <row r="16" spans="1:17" ht="19.5" customHeight="1">
      <c r="A16" s="144" t="s">
        <v>872</v>
      </c>
      <c r="B16" s="549">
        <v>149660</v>
      </c>
      <c r="C16" s="550"/>
      <c r="D16" s="551">
        <v>84708</v>
      </c>
      <c r="E16" s="550"/>
      <c r="F16" s="551">
        <v>650000</v>
      </c>
      <c r="G16" s="550"/>
      <c r="H16" s="147">
        <v>17100</v>
      </c>
      <c r="I16" s="166">
        <v>8</v>
      </c>
      <c r="J16" s="122" t="s">
        <v>95</v>
      </c>
      <c r="K16" s="122">
        <v>31500</v>
      </c>
      <c r="L16" s="122">
        <v>25500</v>
      </c>
      <c r="M16" s="122">
        <v>100</v>
      </c>
      <c r="N16" s="146">
        <v>46.64</v>
      </c>
      <c r="O16" s="122" t="s">
        <v>95</v>
      </c>
      <c r="P16" s="146">
        <v>36.86</v>
      </c>
      <c r="Q16" s="148">
        <v>16.5</v>
      </c>
    </row>
    <row r="17" spans="1:17" ht="19.5" customHeight="1">
      <c r="A17" s="144">
        <v>25</v>
      </c>
      <c r="B17" s="549">
        <v>147333</v>
      </c>
      <c r="C17" s="550"/>
      <c r="D17" s="551">
        <v>84119</v>
      </c>
      <c r="E17" s="550"/>
      <c r="F17" s="551">
        <v>650000</v>
      </c>
      <c r="G17" s="550"/>
      <c r="H17" s="147">
        <v>17100</v>
      </c>
      <c r="I17" s="166">
        <v>8</v>
      </c>
      <c r="J17" s="122" t="s">
        <v>95</v>
      </c>
      <c r="K17" s="122">
        <v>31500</v>
      </c>
      <c r="L17" s="122">
        <v>25500</v>
      </c>
      <c r="M17" s="122">
        <v>100</v>
      </c>
      <c r="N17" s="146">
        <v>46.38</v>
      </c>
      <c r="O17" s="122" t="s">
        <v>95</v>
      </c>
      <c r="P17" s="146">
        <v>36.93</v>
      </c>
      <c r="Q17" s="148">
        <v>16.69</v>
      </c>
    </row>
    <row r="18" spans="1:17" ht="19.5" customHeight="1">
      <c r="A18" s="144">
        <v>26</v>
      </c>
      <c r="B18" s="549">
        <v>142716</v>
      </c>
      <c r="C18" s="550"/>
      <c r="D18" s="551">
        <v>76159</v>
      </c>
      <c r="E18" s="550"/>
      <c r="F18" s="551">
        <v>670000</v>
      </c>
      <c r="G18" s="550"/>
      <c r="H18" s="147">
        <v>17100</v>
      </c>
      <c r="I18" s="166">
        <v>8</v>
      </c>
      <c r="J18" s="122" t="s">
        <v>95</v>
      </c>
      <c r="K18" s="122">
        <v>31500</v>
      </c>
      <c r="L18" s="122">
        <v>25500</v>
      </c>
      <c r="M18" s="122">
        <v>100</v>
      </c>
      <c r="N18" s="146">
        <v>49.83</v>
      </c>
      <c r="O18" s="122" t="s">
        <v>95</v>
      </c>
      <c r="P18" s="146">
        <v>34.48</v>
      </c>
      <c r="Q18" s="148">
        <v>15.69</v>
      </c>
    </row>
    <row r="19" spans="1:17" ht="19.5" customHeight="1">
      <c r="A19" s="144">
        <v>27</v>
      </c>
      <c r="B19" s="549">
        <v>136121</v>
      </c>
      <c r="C19" s="550"/>
      <c r="D19" s="551">
        <v>79759</v>
      </c>
      <c r="E19" s="550"/>
      <c r="F19" s="551">
        <v>690000</v>
      </c>
      <c r="G19" s="550"/>
      <c r="H19" s="147">
        <v>17100</v>
      </c>
      <c r="I19" s="166">
        <v>8</v>
      </c>
      <c r="J19" s="122" t="s">
        <v>142</v>
      </c>
      <c r="K19" s="122">
        <v>31500</v>
      </c>
      <c r="L19" s="122">
        <v>25500</v>
      </c>
      <c r="M19" s="122">
        <v>100</v>
      </c>
      <c r="N19" s="146">
        <v>49.09</v>
      </c>
      <c r="O19" s="122" t="s">
        <v>142</v>
      </c>
      <c r="P19" s="146">
        <v>34.9</v>
      </c>
      <c r="Q19" s="148">
        <v>16.01</v>
      </c>
    </row>
    <row r="20" spans="1:17" ht="19.5" customHeight="1" thickBot="1">
      <c r="A20" s="150">
        <v>28</v>
      </c>
      <c r="B20" s="552">
        <v>135587</v>
      </c>
      <c r="C20" s="553"/>
      <c r="D20" s="554">
        <v>80779</v>
      </c>
      <c r="E20" s="553"/>
      <c r="F20" s="554">
        <v>730000</v>
      </c>
      <c r="G20" s="553"/>
      <c r="H20" s="153">
        <v>17100</v>
      </c>
      <c r="I20" s="167">
        <v>8</v>
      </c>
      <c r="J20" s="128" t="s">
        <v>95</v>
      </c>
      <c r="K20" s="128">
        <v>31500</v>
      </c>
      <c r="L20" s="128">
        <v>25500</v>
      </c>
      <c r="M20" s="128">
        <f>N20+P20+Q20</f>
        <v>100</v>
      </c>
      <c r="N20" s="152">
        <v>49.1</v>
      </c>
      <c r="O20" s="128" t="s">
        <v>95</v>
      </c>
      <c r="P20" s="152">
        <v>34.57</v>
      </c>
      <c r="Q20" s="155">
        <v>16.33</v>
      </c>
    </row>
    <row r="21" ht="18" customHeight="1">
      <c r="A21" s="108" t="s">
        <v>124</v>
      </c>
    </row>
    <row r="22" spans="1:16" ht="18" customHeight="1">
      <c r="A22" s="544" t="s">
        <v>143</v>
      </c>
      <c r="B22" s="544"/>
      <c r="C22" s="544"/>
      <c r="D22" s="545" t="s">
        <v>144</v>
      </c>
      <c r="E22" s="545"/>
      <c r="F22" s="545"/>
      <c r="G22" s="546" t="s">
        <v>145</v>
      </c>
      <c r="H22" s="546"/>
      <c r="I22" s="545" t="s">
        <v>146</v>
      </c>
      <c r="J22" s="545"/>
      <c r="K22" s="545"/>
      <c r="L22" s="547" t="s">
        <v>147</v>
      </c>
      <c r="M22" s="547"/>
      <c r="N22" s="547"/>
      <c r="O22" s="547"/>
      <c r="P22" s="547"/>
    </row>
    <row r="23" spans="1:16" ht="18" customHeight="1">
      <c r="A23" s="544"/>
      <c r="B23" s="544"/>
      <c r="C23" s="544"/>
      <c r="D23" s="548" t="s">
        <v>148</v>
      </c>
      <c r="E23" s="548"/>
      <c r="F23" s="548"/>
      <c r="G23" s="546"/>
      <c r="H23" s="546"/>
      <c r="I23" s="548" t="s">
        <v>149</v>
      </c>
      <c r="J23" s="548"/>
      <c r="K23" s="548"/>
      <c r="L23" s="547"/>
      <c r="M23" s="547"/>
      <c r="N23" s="547"/>
      <c r="O23" s="547"/>
      <c r="P23" s="547"/>
    </row>
    <row r="24" spans="1:9" ht="18" customHeight="1">
      <c r="A24" s="40" t="s">
        <v>150</v>
      </c>
      <c r="I24" s="169"/>
    </row>
    <row r="25" spans="1:9" ht="18" customHeight="1">
      <c r="A25" s="40" t="s">
        <v>906</v>
      </c>
      <c r="C25" s="170"/>
      <c r="D25" s="50"/>
      <c r="E25" s="50"/>
      <c r="F25" s="159"/>
      <c r="G25" s="159"/>
      <c r="H25" s="171"/>
      <c r="I25" s="171"/>
    </row>
    <row r="26" spans="1:9" ht="18" customHeight="1">
      <c r="A26" s="50"/>
      <c r="B26" s="159"/>
      <c r="C26" s="170"/>
      <c r="D26" s="50"/>
      <c r="E26" s="50"/>
      <c r="F26" s="159"/>
      <c r="G26" s="108"/>
      <c r="H26" s="171"/>
      <c r="I26" s="171"/>
    </row>
    <row r="27" spans="1:9" ht="12">
      <c r="A27" s="50"/>
      <c r="B27" s="159"/>
      <c r="C27" s="159"/>
      <c r="D27" s="159"/>
      <c r="E27" s="159"/>
      <c r="F27" s="159"/>
      <c r="G27" s="159"/>
      <c r="H27" s="159"/>
      <c r="I27" s="159"/>
    </row>
    <row r="28" spans="1:9" ht="12">
      <c r="A28" s="159"/>
      <c r="B28" s="156"/>
      <c r="C28" s="156"/>
      <c r="D28" s="156"/>
      <c r="E28" s="156"/>
      <c r="F28" s="157"/>
      <c r="G28" s="93"/>
      <c r="H28" s="156"/>
      <c r="I28" s="172"/>
    </row>
    <row r="29" spans="1:9" ht="12">
      <c r="A29" s="159"/>
      <c r="B29" s="156"/>
      <c r="C29" s="156"/>
      <c r="D29" s="156"/>
      <c r="E29" s="156"/>
      <c r="F29" s="157"/>
      <c r="G29" s="93"/>
      <c r="H29" s="156"/>
      <c r="I29" s="172"/>
    </row>
    <row r="30" spans="1:9" ht="12">
      <c r="A30" s="159"/>
      <c r="B30" s="156"/>
      <c r="C30" s="156"/>
      <c r="D30" s="156"/>
      <c r="E30" s="156"/>
      <c r="F30" s="157"/>
      <c r="G30" s="93"/>
      <c r="H30" s="156"/>
      <c r="I30" s="172"/>
    </row>
    <row r="31" spans="1:9" ht="12">
      <c r="A31" s="159"/>
      <c r="B31" s="156"/>
      <c r="C31" s="156"/>
      <c r="D31" s="156"/>
      <c r="E31" s="156"/>
      <c r="F31" s="157"/>
      <c r="G31" s="93"/>
      <c r="H31" s="156"/>
      <c r="I31" s="172"/>
    </row>
    <row r="32" spans="1:9" ht="12">
      <c r="A32" s="159"/>
      <c r="B32" s="156"/>
      <c r="C32" s="156"/>
      <c r="D32" s="156"/>
      <c r="E32" s="156"/>
      <c r="F32" s="157"/>
      <c r="G32" s="93"/>
      <c r="H32" s="156"/>
      <c r="I32" s="172"/>
    </row>
    <row r="33" spans="1:9" ht="12">
      <c r="A33" s="159"/>
      <c r="B33" s="156"/>
      <c r="C33" s="156"/>
      <c r="D33" s="156"/>
      <c r="E33" s="156"/>
      <c r="F33" s="157"/>
      <c r="G33" s="93"/>
      <c r="H33" s="156"/>
      <c r="I33" s="172"/>
    </row>
    <row r="34" spans="1:9" ht="12">
      <c r="A34" s="159"/>
      <c r="B34" s="156"/>
      <c r="C34" s="156"/>
      <c r="D34" s="156"/>
      <c r="E34" s="156"/>
      <c r="F34" s="157"/>
      <c r="G34" s="93"/>
      <c r="H34" s="156"/>
      <c r="I34" s="172"/>
    </row>
    <row r="35" spans="1:9" ht="12">
      <c r="A35" s="159"/>
      <c r="B35" s="156"/>
      <c r="C35" s="156"/>
      <c r="D35" s="156"/>
      <c r="E35" s="156"/>
      <c r="F35" s="157"/>
      <c r="G35" s="93"/>
      <c r="H35" s="156"/>
      <c r="I35" s="172"/>
    </row>
    <row r="36" spans="1:9" ht="12">
      <c r="A36" s="159"/>
      <c r="B36" s="156"/>
      <c r="C36" s="156"/>
      <c r="D36" s="156"/>
      <c r="E36" s="156"/>
      <c r="F36" s="157"/>
      <c r="G36" s="93"/>
      <c r="H36" s="156"/>
      <c r="I36" s="172"/>
    </row>
    <row r="37" spans="1:9" ht="12">
      <c r="A37" s="159"/>
      <c r="B37" s="156"/>
      <c r="C37" s="156"/>
      <c r="D37" s="156"/>
      <c r="E37" s="156"/>
      <c r="F37" s="157"/>
      <c r="G37" s="93"/>
      <c r="H37" s="156"/>
      <c r="I37" s="172"/>
    </row>
    <row r="38" spans="1:9" ht="12">
      <c r="A38" s="159"/>
      <c r="B38" s="156"/>
      <c r="C38" s="156"/>
      <c r="D38" s="156"/>
      <c r="E38" s="156"/>
      <c r="F38" s="157"/>
      <c r="G38" s="93"/>
      <c r="H38" s="156"/>
      <c r="I38" s="172"/>
    </row>
    <row r="39" spans="1:9" ht="12">
      <c r="A39" s="159"/>
      <c r="B39" s="156"/>
      <c r="C39" s="156"/>
      <c r="D39" s="156"/>
      <c r="E39" s="156"/>
      <c r="F39" s="157"/>
      <c r="G39" s="93"/>
      <c r="H39" s="156"/>
      <c r="I39" s="172"/>
    </row>
    <row r="40" spans="1:9" ht="12">
      <c r="A40" s="159"/>
      <c r="B40" s="156"/>
      <c r="C40" s="156"/>
      <c r="D40" s="156"/>
      <c r="E40" s="156"/>
      <c r="F40" s="157"/>
      <c r="G40" s="93"/>
      <c r="H40" s="156"/>
      <c r="I40" s="172"/>
    </row>
  </sheetData>
  <sheetProtection/>
  <mergeCells count="35">
    <mergeCell ref="A2:A3"/>
    <mergeCell ref="B2:F2"/>
    <mergeCell ref="G2:H2"/>
    <mergeCell ref="I2:K2"/>
    <mergeCell ref="L2:P2"/>
    <mergeCell ref="A14:A15"/>
    <mergeCell ref="B14:E14"/>
    <mergeCell ref="F14:H14"/>
    <mergeCell ref="I14:L14"/>
    <mergeCell ref="M14:Q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A22:C23"/>
    <mergeCell ref="D22:F22"/>
    <mergeCell ref="G22:H23"/>
    <mergeCell ref="I22:K22"/>
    <mergeCell ref="L22:P23"/>
    <mergeCell ref="D23:F23"/>
    <mergeCell ref="I23:K2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dcterms:created xsi:type="dcterms:W3CDTF">2017-05-12T10:02:10Z</dcterms:created>
  <dcterms:modified xsi:type="dcterms:W3CDTF">2018-05-21T07:28:42Z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