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+OoB7OzQuSN0YtF3oodA+6sYcpx2tfooHjnYXfaJv1NI6zjsRYfaLOpYjls3AprR1uRP6XEZqKCGPO+fqRQMUQ==" workbookSaltValue="GE4dE0t+dStvvZOC1B0zeA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<sst xmlns="http://schemas.openxmlformats.org/spreadsheetml/2006/main" count="232" uniqueCount="120">
  <si>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</si>
  <si>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</si>
  <si>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</si>
  <si>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</si>
  <si>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</si>
  <si>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</si>
  <si>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</si>
  <si>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</si>
  <si>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</si>
  <si>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</si>
  <si>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</si>
  <si>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</si>
  <si>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</si>
  <si>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</si>
  <si>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</si>
  <si>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</si>
  <si>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</si>
  <si>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</si>
  <si>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</si>
  <si>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</si>
  <si>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</si>
  <si>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</si>
  <si>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</si>
  <si>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</si>
  <si>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</si>
  <si>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</si>
  <si>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</si>
  <si>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</si>
  <si>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</si>
  <si>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</si>
  <si>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</si>
  <si>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</si>
  <si>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</si>
  <si>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</si>
  <si>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</si>
  <si>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</si>
  <si>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</si>
  <si>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</si>
  <si>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</si>
  <si>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</si>
  <si>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</si>
  <si>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</si>
  <si>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</si>
  <si>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</si>
  <si>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</si>
  <si>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</si>
  <si>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</si>
  <si>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</si>
  <si>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</si>
  <si>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</si>
  <si>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</si>
  <si>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</si>
  <si>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</si>
  <si>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</si>
  <si>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</si>
  <si>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</si>
  <si>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</si>
  <si>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</si>
  <si>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</si>
  <si>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</si>
  <si>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</si>
  <si>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</si>
  <si>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</si>
  <si>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</si>
  <si>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</si>
  <si>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</si>
  <si>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</si>
  <si>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</si>
  <si>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</si>
  <si>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</si>
  <si>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</si>
  <si>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</si>
  <si>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</si>
  <si>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</si>
  <si>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</si>
  <si>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</si>
  <si>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</si>
  <si>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</si>
  <si>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</si>
  <si>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</si>
  <si>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</si>
  <si>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</si>
  <si>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</si>
  <si>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</si>
  <si>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</si>
  <si>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</si>
  <si>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</si>
  <si>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</si>
  <si>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</si>
  <si>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</si>
  <si>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</si>
  <si>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</si>
  <si>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</si>
  <si>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</si>
  <si>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</si>
  <si>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</si>
  <si>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</si>
  <si>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</si>
  <si>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</si>
  <si>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</si>
  <si>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</si>
  <si>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</si>
  <si>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</si>
  <si>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</si>
  <si>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</si>
  <si>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兵庫県　三木市</t>
  </si>
  <si>
    <t>法適用</t>
  </si>
  <si>
    <t>水道事業</t>
  </si>
  <si>
    <t>末端給水事業</t>
  </si>
  <si>
    <t>A4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</si>
  <si>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</si>
  <si>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</si>
  <si>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</si>
  <si>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</si>
  <si>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</si>
  <si>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</si>
  <si>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</si>
  <si>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・阪神淡路大震災の経験を踏まえ、水道耐震化の
　優先順位を「緊急時に水を貯留する」ことを最
　優先とし、配水池の耐震化を先行して進めてき
　たことから、主要配水池の耐震化は 100％完了
　した。
・近年、経年化により漏水が多発している塩ビ管
　路の更新・耐震化を優先的に進めている。
・布設総延長の 1％にあたる 6kmと新設延長 1km
　の計 7kmを年間更新目標としている。</t>
    <rPh sb="1" eb="3">
      <t>ハンシン</t>
    </rPh>
    <rPh sb="3" eb="5">
      <t>アワジ</t>
    </rPh>
    <rPh sb="5" eb="8">
      <t>ダイシンサイ</t>
    </rPh>
    <rPh sb="9" eb="11">
      <t>ケイケン</t>
    </rPh>
    <rPh sb="12" eb="13">
      <t>フ</t>
    </rPh>
    <rPh sb="16" eb="18">
      <t>スイドウ</t>
    </rPh>
    <rPh sb="18" eb="21">
      <t>タイシンカ</t>
    </rPh>
    <rPh sb="24" eb="25">
      <t>ユウ</t>
    </rPh>
    <rPh sb="25" eb="26">
      <t>サキ</t>
    </rPh>
    <rPh sb="26" eb="28">
      <t>ジュンイ</t>
    </rPh>
    <rPh sb="30" eb="33">
      <t>キンキュウジ</t>
    </rPh>
    <rPh sb="34" eb="35">
      <t>ミズ</t>
    </rPh>
    <rPh sb="36" eb="38">
      <t>チョリュウ</t>
    </rPh>
    <rPh sb="44" eb="45">
      <t>サイ</t>
    </rPh>
    <rPh sb="47" eb="49">
      <t>ユウセン</t>
    </rPh>
    <rPh sb="52" eb="55">
      <t>ハイスイチ</t>
    </rPh>
    <rPh sb="56" eb="59">
      <t>タイシンカ</t>
    </rPh>
    <rPh sb="60" eb="62">
      <t>センコウ</t>
    </rPh>
    <rPh sb="64" eb="65">
      <t>スス</t>
    </rPh>
    <rPh sb="76" eb="78">
      <t>シュヨウ</t>
    </rPh>
    <rPh sb="78" eb="81">
      <t>ハイスイチ</t>
    </rPh>
    <rPh sb="82" eb="85">
      <t>タイシンカ</t>
    </rPh>
    <rPh sb="91" eb="93">
      <t>カンリョウ</t>
    </rPh>
    <rPh sb="101" eb="103">
      <t>キンネン</t>
    </rPh>
    <rPh sb="104" eb="107">
      <t>ケイネンカ</t>
    </rPh>
    <rPh sb="110" eb="112">
      <t>ロウスイ</t>
    </rPh>
    <rPh sb="113" eb="115">
      <t>タハツ</t>
    </rPh>
    <rPh sb="119" eb="120">
      <t>エン</t>
    </rPh>
    <rPh sb="126" eb="128">
      <t>コウシン</t>
    </rPh>
    <rPh sb="129" eb="132">
      <t>タイシンカ</t>
    </rPh>
    <rPh sb="133" eb="136">
      <t>ユウセンテキ</t>
    </rPh>
    <rPh sb="137" eb="138">
      <t>スス</t>
    </rPh>
    <rPh sb="146" eb="148">
      <t>フセツ</t>
    </rPh>
    <rPh sb="148" eb="151">
      <t>ソウエンチョウ</t>
    </rPh>
    <rPh sb="164" eb="166">
      <t>シンセツ</t>
    </rPh>
    <rPh sb="166" eb="168">
      <t>エンチョウ</t>
    </rPh>
    <rPh sb="175" eb="176">
      <t>ケイ</t>
    </rPh>
    <rPh sb="181" eb="183">
      <t>ネンカン</t>
    </rPh>
    <rPh sb="183" eb="185">
      <t>コウシン</t>
    </rPh>
    <rPh sb="185" eb="187">
      <t>モクヒョウ</t>
    </rPh>
    <phoneticPr fontId="4"/>
  </si>
  <si>
    <t>・「経常収支比率」が常に 100％を超え、安価な
　料金設定のもとでも「料金回収率」が 100％を
　上回っている。
・「累積欠損金」の発生しない黒字経営を継続し
　ている。
・「流動比率」は平均を大きく上回り、依然とし
　て高い流動性を保っている。
・平成28年度に企業債の償還が終了し、借入金
　に依存しない経営を進めている。
・以上のことから、財務状況及び収支状況ともに
　健全経営を確保し、効率的な経営を行っている。</t>
    <rPh sb="2" eb="4">
      <t>ケイジョウ</t>
    </rPh>
    <rPh sb="4" eb="6">
      <t>シュウシ</t>
    </rPh>
    <rPh sb="6" eb="8">
      <t>ヒリツ</t>
    </rPh>
    <rPh sb="10" eb="11">
      <t>ツネ</t>
    </rPh>
    <rPh sb="18" eb="19">
      <t>コ</t>
    </rPh>
    <rPh sb="21" eb="23">
      <t>アンカ</t>
    </rPh>
    <rPh sb="26" eb="27">
      <t>リョウ</t>
    </rPh>
    <rPh sb="27" eb="28">
      <t>カネ</t>
    </rPh>
    <rPh sb="28" eb="30">
      <t>セッテイ</t>
    </rPh>
    <rPh sb="36" eb="38">
      <t>リョウキン</t>
    </rPh>
    <rPh sb="38" eb="40">
      <t>カイシュウ</t>
    </rPh>
    <rPh sb="40" eb="41">
      <t>リツ</t>
    </rPh>
    <rPh sb="62" eb="64">
      <t>ルイセキ</t>
    </rPh>
    <rPh sb="64" eb="67">
      <t>ケッソンキン</t>
    </rPh>
    <rPh sb="69" eb="71">
      <t>ハッセイ</t>
    </rPh>
    <rPh sb="74" eb="76">
      <t>クロジ</t>
    </rPh>
    <rPh sb="76" eb="78">
      <t>ケイエイ</t>
    </rPh>
    <rPh sb="79" eb="81">
      <t>ケイゾク</t>
    </rPh>
    <rPh sb="98" eb="100">
      <t>ヘイキン</t>
    </rPh>
    <rPh sb="101" eb="102">
      <t>オオ</t>
    </rPh>
    <rPh sb="104" eb="106">
      <t>ウワマワ</t>
    </rPh>
    <rPh sb="108" eb="110">
      <t>イゼン</t>
    </rPh>
    <rPh sb="115" eb="116">
      <t>タカ</t>
    </rPh>
    <rPh sb="117" eb="120">
      <t>リュウドウセイ</t>
    </rPh>
    <rPh sb="121" eb="122">
      <t>タモ</t>
    </rPh>
    <rPh sb="130" eb="132">
      <t>ヘイセイ</t>
    </rPh>
    <rPh sb="134" eb="136">
      <t>ネンド</t>
    </rPh>
    <rPh sb="137" eb="139">
      <t>キギョウ</t>
    </rPh>
    <rPh sb="139" eb="140">
      <t>サイ</t>
    </rPh>
    <rPh sb="141" eb="143">
      <t>ショウカン</t>
    </rPh>
    <rPh sb="144" eb="146">
      <t>シュウリョウ</t>
    </rPh>
    <rPh sb="148" eb="150">
      <t>カリイレ</t>
    </rPh>
    <rPh sb="150" eb="151">
      <t>キン</t>
    </rPh>
    <rPh sb="154" eb="156">
      <t>イゾン</t>
    </rPh>
    <rPh sb="159" eb="161">
      <t>ケイエイ</t>
    </rPh>
    <rPh sb="162" eb="163">
      <t>スス</t>
    </rPh>
    <rPh sb="171" eb="173">
      <t>イジョウ</t>
    </rPh>
    <rPh sb="179" eb="181">
      <t>ザイム</t>
    </rPh>
    <rPh sb="181" eb="183">
      <t>ジョウキョウ</t>
    </rPh>
    <rPh sb="183" eb="184">
      <t>オヨ</t>
    </rPh>
    <rPh sb="185" eb="187">
      <t>シュウシ</t>
    </rPh>
    <rPh sb="187" eb="189">
      <t>ジョウキョウ</t>
    </rPh>
    <phoneticPr fontId="4"/>
  </si>
  <si>
    <t>・平成28年度に、中長期的な経営の基本計画と
　なる「経営戦略」を策定している。
・今後とも健全経営を維持し、管路の更新・耐震
　化を計画的に推進していく。
・人口減少や需要量減少などが想定される中、給
　水サービスの向上を図り、より安全で安定した
　水道水の供給に努め、市民から信頼される水道
　事業を目指す。</t>
    <rPh sb="1" eb="3">
      <t>ヘイセイ</t>
    </rPh>
    <rPh sb="5" eb="7">
      <t>ネンド</t>
    </rPh>
    <rPh sb="9" eb="13">
      <t>チュウチョウキテキ</t>
    </rPh>
    <rPh sb="14" eb="16">
      <t>ケイエイ</t>
    </rPh>
    <rPh sb="17" eb="19">
      <t>キホン</t>
    </rPh>
    <rPh sb="19" eb="21">
      <t>ケイカク</t>
    </rPh>
    <rPh sb="27" eb="29">
      <t>ケイエイ</t>
    </rPh>
    <rPh sb="29" eb="31">
      <t>センリャク</t>
    </rPh>
    <rPh sb="33" eb="35">
      <t>サクテイ</t>
    </rPh>
    <rPh sb="82" eb="84">
      <t>ジンコウ</t>
    </rPh>
    <rPh sb="84" eb="86">
      <t>ゲンショウ</t>
    </rPh>
    <rPh sb="87" eb="89">
      <t>ジュヨウ</t>
    </rPh>
    <rPh sb="89" eb="90">
      <t>リョウ</t>
    </rPh>
    <rPh sb="90" eb="92">
      <t>ゲンショウ</t>
    </rPh>
    <rPh sb="95" eb="97">
      <t>ソウテイ</t>
    </rPh>
    <rPh sb="100" eb="101">
      <t>ナカ</t>
    </rPh>
    <rPh sb="111" eb="113">
      <t>コウジョウ</t>
    </rPh>
    <rPh sb="114" eb="115">
      <t>ハカ</t>
    </rPh>
    <rPh sb="119" eb="121">
      <t>アンゼン</t>
    </rPh>
    <rPh sb="122" eb="124">
      <t>アンテイ</t>
    </rPh>
    <rPh sb="128" eb="130">
      <t>スイドウ</t>
    </rPh>
    <rPh sb="130" eb="131">
      <t>ミズ</t>
    </rPh>
    <rPh sb="132" eb="134">
      <t>キョウキュウ</t>
    </rPh>
    <rPh sb="135" eb="136">
      <t>ツト</t>
    </rPh>
    <rPh sb="138" eb="140">
      <t>シミン</t>
    </rPh>
    <rPh sb="142" eb="144">
      <t>シンライ</t>
    </rPh>
    <rPh sb="147" eb="149">
      <t>スイドウ</t>
    </rPh>
    <rPh sb="151" eb="153">
      <t>ジギョウ</t>
    </rPh>
    <rPh sb="154" eb="156">
      <t>メザ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</si>
</sst>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0.77</c:v>
                </c:pt>
                <c:pt idx="1">
                  <c:v>0.55000000000000004</c:v>
                </c:pt>
                <c:pt idx="2">
                  <c:v>0.85</c:v>
                </c:pt>
                <c:pt idx="3">
                  <c:v>0.69</c:v>
                </c:pt>
                <c:pt idx="4">
                  <c:v>0.67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F8-41A3-8997-D3233B047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080128"/>
        <c:axId val="150090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0.83</c:v>
                </c:pt>
                <c:pt idx="1">
                  <c:v>0.72</c:v>
                </c:pt>
                <c:pt idx="2">
                  <c:v>0.71</c:v>
                </c:pt>
                <c:pt idx="3">
                  <c:v>0.71</c:v>
                </c:pt>
                <c:pt idx="4">
                  <c:v>0.75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DF8-41A3-8997-D3233B047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080128"/>
        <c:axId val="150090496"/>
      </c:lineChart>
      <c:dateAx>
        <c:axId val="150080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090496"/>
        <c:crosses val="autoZero"/>
        <c:auto val="1"/>
        <c:lblOffset val="100"/>
        <c:baseTimeUnit val="years"/>
      </c:dateAx>
      <c:valAx>
        <c:axId val="150090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080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62.91</c:v>
                </c:pt>
                <c:pt idx="1">
                  <c:v>61.18</c:v>
                </c:pt>
                <c:pt idx="2">
                  <c:v>61.77</c:v>
                </c:pt>
                <c:pt idx="3">
                  <c:v>62.48</c:v>
                </c:pt>
                <c:pt idx="4">
                  <c:v>63.32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DF-4C5D-9772-5B5C78CCA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111488"/>
        <c:axId val="166121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59.68</c:v>
                </c:pt>
                <c:pt idx="1">
                  <c:v>59.17</c:v>
                </c:pt>
                <c:pt idx="2">
                  <c:v>59.34</c:v>
                </c:pt>
                <c:pt idx="3">
                  <c:v>59.11</c:v>
                </c:pt>
                <c:pt idx="4">
                  <c:v>59.74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EDF-4C5D-9772-5B5C78CCA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111488"/>
        <c:axId val="166121856"/>
      </c:lineChart>
      <c:dateAx>
        <c:axId val="166111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6121856"/>
        <c:crosses val="autoZero"/>
        <c:auto val="1"/>
        <c:lblOffset val="100"/>
        <c:baseTimeUnit val="years"/>
      </c:dateAx>
      <c:valAx>
        <c:axId val="166121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6111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91.92</c:v>
                </c:pt>
                <c:pt idx="1">
                  <c:v>91.32</c:v>
                </c:pt>
                <c:pt idx="2">
                  <c:v>91.3</c:v>
                </c:pt>
                <c:pt idx="3">
                  <c:v>91.18</c:v>
                </c:pt>
                <c:pt idx="4">
                  <c:v>90.36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91-4D81-B69C-6DE3ABEC2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238848"/>
        <c:axId val="166241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87.63</c:v>
                </c:pt>
                <c:pt idx="1">
                  <c:v>87.6</c:v>
                </c:pt>
                <c:pt idx="2">
                  <c:v>87.74</c:v>
                </c:pt>
                <c:pt idx="3">
                  <c:v>87.91</c:v>
                </c:pt>
                <c:pt idx="4">
                  <c:v>87.28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E91-4D81-B69C-6DE3ABEC2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238848"/>
        <c:axId val="166241024"/>
      </c:lineChart>
      <c:dateAx>
        <c:axId val="166238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6241024"/>
        <c:crosses val="autoZero"/>
        <c:auto val="1"/>
        <c:lblOffset val="100"/>
        <c:baseTimeUnit val="years"/>
      </c:dateAx>
      <c:valAx>
        <c:axId val="166241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6238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102.83</c:v>
                </c:pt>
                <c:pt idx="1">
                  <c:v>101.49</c:v>
                </c:pt>
                <c:pt idx="2">
                  <c:v>106.07</c:v>
                </c:pt>
                <c:pt idx="3">
                  <c:v>111.75</c:v>
                </c:pt>
                <c:pt idx="4">
                  <c:v>118.45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3C-4D60-8BF8-43BAB2205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121472"/>
        <c:axId val="150135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107.8</c:v>
                </c:pt>
                <c:pt idx="1">
                  <c:v>111.96</c:v>
                </c:pt>
                <c:pt idx="2">
                  <c:v>112.69</c:v>
                </c:pt>
                <c:pt idx="3">
                  <c:v>113.16</c:v>
                </c:pt>
                <c:pt idx="4">
                  <c:v>112.15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13C-4D60-8BF8-43BAB2205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121472"/>
        <c:axId val="150135936"/>
      </c:lineChart>
      <c:dateAx>
        <c:axId val="150121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135936"/>
        <c:crosses val="autoZero"/>
        <c:auto val="1"/>
        <c:lblOffset val="100"/>
        <c:baseTimeUnit val="years"/>
      </c:dateAx>
      <c:valAx>
        <c:axId val="1501359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121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42.17</c:v>
                </c:pt>
                <c:pt idx="1">
                  <c:v>43.39</c:v>
                </c:pt>
                <c:pt idx="2">
                  <c:v>44.16</c:v>
                </c:pt>
                <c:pt idx="3">
                  <c:v>44.84</c:v>
                </c:pt>
                <c:pt idx="4">
                  <c:v>45.95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CE-4498-99F7-D438BA5DF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591744"/>
        <c:axId val="152602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39.65</c:v>
                </c:pt>
                <c:pt idx="1">
                  <c:v>45.25</c:v>
                </c:pt>
                <c:pt idx="2">
                  <c:v>46.27</c:v>
                </c:pt>
                <c:pt idx="3">
                  <c:v>46.88</c:v>
                </c:pt>
                <c:pt idx="4">
                  <c:v>46.94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BCE-4498-99F7-D438BA5DF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591744"/>
        <c:axId val="152602112"/>
      </c:lineChart>
      <c:dateAx>
        <c:axId val="152591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2602112"/>
        <c:crosses val="autoZero"/>
        <c:auto val="1"/>
        <c:lblOffset val="100"/>
        <c:baseTimeUnit val="years"/>
      </c:dateAx>
      <c:valAx>
        <c:axId val="152602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2591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11.9</c:v>
                </c:pt>
                <c:pt idx="1">
                  <c:v>12.82</c:v>
                </c:pt>
                <c:pt idx="2">
                  <c:v>14.93</c:v>
                </c:pt>
                <c:pt idx="3">
                  <c:v>15.85</c:v>
                </c:pt>
                <c:pt idx="4">
                  <c:v>16.68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DD-4E48-9CC6-1F934F782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154240"/>
        <c:axId val="166156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9.7100000000000009</c:v>
                </c:pt>
                <c:pt idx="1">
                  <c:v>10.71</c:v>
                </c:pt>
                <c:pt idx="2">
                  <c:v>10.93</c:v>
                </c:pt>
                <c:pt idx="3">
                  <c:v>13.39</c:v>
                </c:pt>
                <c:pt idx="4">
                  <c:v>14.48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0DD-4E48-9CC6-1F934F782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154240"/>
        <c:axId val="166156160"/>
      </c:lineChart>
      <c:dateAx>
        <c:axId val="166154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6156160"/>
        <c:crosses val="autoZero"/>
        <c:auto val="1"/>
        <c:lblOffset val="100"/>
        <c:baseTimeUnit val="years"/>
      </c:dateAx>
      <c:valAx>
        <c:axId val="166156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6154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EA-440E-AFA3-6CC662471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198656"/>
        <c:axId val="165880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4.3899999999999997</c:v>
                </c:pt>
                <c:pt idx="1">
                  <c:v>0.41</c:v>
                </c:pt>
                <c:pt idx="2">
                  <c:v>0.54</c:v>
                </c:pt>
                <c:pt idx="3">
                  <c:v>0.68</c:v>
                </c:pt>
                <c:pt idx="4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EEA-440E-AFA3-6CC662471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198656"/>
        <c:axId val="165880576"/>
      </c:lineChart>
      <c:dateAx>
        <c:axId val="166198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5880576"/>
        <c:crosses val="autoZero"/>
        <c:auto val="1"/>
        <c:lblOffset val="100"/>
        <c:baseTimeUnit val="years"/>
      </c:dateAx>
      <c:valAx>
        <c:axId val="1658805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6198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413.23</c:v>
                </c:pt>
                <c:pt idx="1">
                  <c:v>651.78</c:v>
                </c:pt>
                <c:pt idx="2">
                  <c:v>805.21</c:v>
                </c:pt>
                <c:pt idx="3">
                  <c:v>641.33000000000004</c:v>
                </c:pt>
                <c:pt idx="4">
                  <c:v>650.91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B1-4891-8AAB-DD7990FCC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907456"/>
        <c:axId val="16591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739.59</c:v>
                </c:pt>
                <c:pt idx="1">
                  <c:v>335.95</c:v>
                </c:pt>
                <c:pt idx="2">
                  <c:v>346.59</c:v>
                </c:pt>
                <c:pt idx="3">
                  <c:v>357.82</c:v>
                </c:pt>
                <c:pt idx="4">
                  <c:v>355.5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AB1-4891-8AAB-DD7990FCC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907456"/>
        <c:axId val="165913728"/>
      </c:lineChart>
      <c:dateAx>
        <c:axId val="165907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5913728"/>
        <c:crosses val="autoZero"/>
        <c:auto val="1"/>
        <c:lblOffset val="100"/>
        <c:baseTimeUnit val="years"/>
      </c:dateAx>
      <c:valAx>
        <c:axId val="1659137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590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1.04</c:v>
                </c:pt>
                <c:pt idx="1">
                  <c:v>0.55000000000000004</c:v>
                </c:pt>
                <c:pt idx="2">
                  <c:v>0.28000000000000003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D0-4532-AA6E-B6F135669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952896"/>
        <c:axId val="165959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324.08999999999997</c:v>
                </c:pt>
                <c:pt idx="1">
                  <c:v>319.82</c:v>
                </c:pt>
                <c:pt idx="2">
                  <c:v>312.02999999999997</c:v>
                </c:pt>
                <c:pt idx="3">
                  <c:v>307.45999999999998</c:v>
                </c:pt>
                <c:pt idx="4">
                  <c:v>312.58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CD0-4532-AA6E-B6F135669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952896"/>
        <c:axId val="165959168"/>
      </c:lineChart>
      <c:dateAx>
        <c:axId val="165952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5959168"/>
        <c:crosses val="autoZero"/>
        <c:auto val="1"/>
        <c:lblOffset val="100"/>
        <c:baseTimeUnit val="years"/>
      </c:dateAx>
      <c:valAx>
        <c:axId val="1659591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5952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93.07</c:v>
                </c:pt>
                <c:pt idx="1">
                  <c:v>94.38</c:v>
                </c:pt>
                <c:pt idx="2">
                  <c:v>99.5</c:v>
                </c:pt>
                <c:pt idx="3">
                  <c:v>105.24</c:v>
                </c:pt>
                <c:pt idx="4">
                  <c:v>112.62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30-4D51-9AC8-02EB6B7E1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994496"/>
        <c:axId val="165996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99.46</c:v>
                </c:pt>
                <c:pt idx="1">
                  <c:v>105.21</c:v>
                </c:pt>
                <c:pt idx="2">
                  <c:v>105.71</c:v>
                </c:pt>
                <c:pt idx="3">
                  <c:v>106.01</c:v>
                </c:pt>
                <c:pt idx="4">
                  <c:v>104.57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A30-4D51-9AC8-02EB6B7E1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994496"/>
        <c:axId val="165996416"/>
      </c:lineChart>
      <c:dateAx>
        <c:axId val="165994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5996416"/>
        <c:crosses val="autoZero"/>
        <c:auto val="1"/>
        <c:lblOffset val="100"/>
        <c:baseTimeUnit val="years"/>
      </c:dateAx>
      <c:valAx>
        <c:axId val="165996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5994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167.32</c:v>
                </c:pt>
                <c:pt idx="1">
                  <c:v>165.15</c:v>
                </c:pt>
                <c:pt idx="2">
                  <c:v>156.85</c:v>
                </c:pt>
                <c:pt idx="3">
                  <c:v>148.47999999999999</c:v>
                </c:pt>
                <c:pt idx="4">
                  <c:v>139.41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52-4BB0-8873-1FFD0916F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074240"/>
        <c:axId val="16609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171.78</c:v>
                </c:pt>
                <c:pt idx="1">
                  <c:v>162.59</c:v>
                </c:pt>
                <c:pt idx="2">
                  <c:v>162.15</c:v>
                </c:pt>
                <c:pt idx="3">
                  <c:v>162.24</c:v>
                </c:pt>
                <c:pt idx="4">
                  <c:v>165.47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552-4BB0-8873-1FFD0916F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074240"/>
        <c:axId val="166092800"/>
      </c:lineChart>
      <c:dateAx>
        <c:axId val="166074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6092800"/>
        <c:crosses val="autoZero"/>
        <c:auto val="1"/>
        <c:lblOffset val="100"/>
        <c:baseTimeUnit val="years"/>
      </c:dateAx>
      <c:valAx>
        <c:axId val="16609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6074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【113.39】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【165.71】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B2" sqref="B2:BZ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兵庫県　三木市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5"/>
      <c r="AE6" s="45"/>
      <c r="AF6" s="45"/>
      <c r="AG6" s="4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6" t="s">
        <v>1</v>
      </c>
      <c r="C7" s="47"/>
      <c r="D7" s="47"/>
      <c r="E7" s="47"/>
      <c r="F7" s="47"/>
      <c r="G7" s="47"/>
      <c r="H7" s="47"/>
      <c r="I7" s="46" t="s">
        <v>2</v>
      </c>
      <c r="J7" s="47"/>
      <c r="K7" s="47"/>
      <c r="L7" s="47"/>
      <c r="M7" s="47"/>
      <c r="N7" s="47"/>
      <c r="O7" s="48"/>
      <c r="P7" s="49" t="s">
        <v>3</v>
      </c>
      <c r="Q7" s="49"/>
      <c r="R7" s="49"/>
      <c r="S7" s="49"/>
      <c r="T7" s="49"/>
      <c r="U7" s="49"/>
      <c r="V7" s="49"/>
      <c r="W7" s="49" t="s">
        <v>4</v>
      </c>
      <c r="X7" s="49"/>
      <c r="Y7" s="49"/>
      <c r="Z7" s="49"/>
      <c r="AA7" s="49"/>
      <c r="AB7" s="49"/>
      <c r="AC7" s="49"/>
      <c r="AD7" s="49" t="s">
        <v>5</v>
      </c>
      <c r="AE7" s="49"/>
      <c r="AF7" s="49"/>
      <c r="AG7" s="49"/>
      <c r="AH7" s="49"/>
      <c r="AI7" s="49"/>
      <c r="AJ7" s="49"/>
      <c r="AK7" s="4"/>
      <c r="AL7" s="49" t="s">
        <v>6</v>
      </c>
      <c r="AM7" s="49"/>
      <c r="AN7" s="49"/>
      <c r="AO7" s="49"/>
      <c r="AP7" s="49"/>
      <c r="AQ7" s="49"/>
      <c r="AR7" s="49"/>
      <c r="AS7" s="49"/>
      <c r="AT7" s="46" t="s">
        <v>7</v>
      </c>
      <c r="AU7" s="47"/>
      <c r="AV7" s="47"/>
      <c r="AW7" s="47"/>
      <c r="AX7" s="47"/>
      <c r="AY7" s="47"/>
      <c r="AZ7" s="47"/>
      <c r="BA7" s="47"/>
      <c r="BB7" s="49" t="s">
        <v>8</v>
      </c>
      <c r="BC7" s="49"/>
      <c r="BD7" s="49"/>
      <c r="BE7" s="49"/>
      <c r="BF7" s="49"/>
      <c r="BG7" s="49"/>
      <c r="BH7" s="49"/>
      <c r="BI7" s="4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5" t="str">
        <f>データ!$I$6</f>
        <v>法適用</v>
      </c>
      <c r="C8" s="56"/>
      <c r="D8" s="56"/>
      <c r="E8" s="56"/>
      <c r="F8" s="56"/>
      <c r="G8" s="56"/>
      <c r="H8" s="56"/>
      <c r="I8" s="55" t="str">
        <f>データ!$J$6</f>
        <v>水道事業</v>
      </c>
      <c r="J8" s="56"/>
      <c r="K8" s="56"/>
      <c r="L8" s="56"/>
      <c r="M8" s="56"/>
      <c r="N8" s="56"/>
      <c r="O8" s="57"/>
      <c r="P8" s="58" t="str">
        <f>データ!$K$6</f>
        <v>末端給水事業</v>
      </c>
      <c r="Q8" s="58"/>
      <c r="R8" s="58"/>
      <c r="S8" s="58"/>
      <c r="T8" s="58"/>
      <c r="U8" s="58"/>
      <c r="V8" s="58"/>
      <c r="W8" s="58" t="str">
        <f>データ!$L$6</f>
        <v>A4</v>
      </c>
      <c r="X8" s="58"/>
      <c r="Y8" s="58"/>
      <c r="Z8" s="58"/>
      <c r="AA8" s="58"/>
      <c r="AB8" s="58"/>
      <c r="AC8" s="58"/>
      <c r="AD8" s="58" t="str">
        <f>データ!$M$6</f>
        <v>非設置</v>
      </c>
      <c r="AE8" s="58"/>
      <c r="AF8" s="58"/>
      <c r="AG8" s="58"/>
      <c r="AH8" s="58"/>
      <c r="AI8" s="58"/>
      <c r="AJ8" s="58"/>
      <c r="AK8" s="4"/>
      <c r="AL8" s="59">
        <f>データ!$R$6</f>
        <v>78414</v>
      </c>
      <c r="AM8" s="59"/>
      <c r="AN8" s="59"/>
      <c r="AO8" s="59"/>
      <c r="AP8" s="59"/>
      <c r="AQ8" s="59"/>
      <c r="AR8" s="59"/>
      <c r="AS8" s="59"/>
      <c r="AT8" s="50">
        <f>データ!$S$6</f>
        <v>176.51</v>
      </c>
      <c r="AU8" s="51"/>
      <c r="AV8" s="51"/>
      <c r="AW8" s="51"/>
      <c r="AX8" s="51"/>
      <c r="AY8" s="51"/>
      <c r="AZ8" s="51"/>
      <c r="BA8" s="51"/>
      <c r="BB8" s="52">
        <f>データ!$T$6</f>
        <v>444.25</v>
      </c>
      <c r="BC8" s="52"/>
      <c r="BD8" s="52"/>
      <c r="BE8" s="52"/>
      <c r="BF8" s="52"/>
      <c r="BG8" s="52"/>
      <c r="BH8" s="52"/>
      <c r="BI8" s="52"/>
      <c r="BJ8" s="3"/>
      <c r="BK8" s="3"/>
      <c r="BL8" s="53" t="s">
        <v>10</v>
      </c>
      <c r="BM8" s="5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6" t="s">
        <v>12</v>
      </c>
      <c r="C9" s="47"/>
      <c r="D9" s="47"/>
      <c r="E9" s="47"/>
      <c r="F9" s="47"/>
      <c r="G9" s="47"/>
      <c r="H9" s="47"/>
      <c r="I9" s="46" t="s">
        <v>13</v>
      </c>
      <c r="J9" s="47"/>
      <c r="K9" s="47"/>
      <c r="L9" s="47"/>
      <c r="M9" s="47"/>
      <c r="N9" s="47"/>
      <c r="O9" s="48"/>
      <c r="P9" s="49" t="s">
        <v>14</v>
      </c>
      <c r="Q9" s="49"/>
      <c r="R9" s="49"/>
      <c r="S9" s="49"/>
      <c r="T9" s="49"/>
      <c r="U9" s="49"/>
      <c r="V9" s="49"/>
      <c r="W9" s="49" t="s">
        <v>15</v>
      </c>
      <c r="X9" s="49"/>
      <c r="Y9" s="49"/>
      <c r="Z9" s="49"/>
      <c r="AA9" s="49"/>
      <c r="AB9" s="49"/>
      <c r="AC9" s="49"/>
      <c r="AD9" s="2"/>
      <c r="AE9" s="2"/>
      <c r="AF9" s="2"/>
      <c r="AG9" s="2"/>
      <c r="AH9" s="4"/>
      <c r="AI9" s="4"/>
      <c r="AJ9" s="4"/>
      <c r="AK9" s="4"/>
      <c r="AL9" s="49" t="s">
        <v>16</v>
      </c>
      <c r="AM9" s="49"/>
      <c r="AN9" s="49"/>
      <c r="AO9" s="49"/>
      <c r="AP9" s="49"/>
      <c r="AQ9" s="49"/>
      <c r="AR9" s="49"/>
      <c r="AS9" s="49"/>
      <c r="AT9" s="46" t="s">
        <v>17</v>
      </c>
      <c r="AU9" s="47"/>
      <c r="AV9" s="47"/>
      <c r="AW9" s="47"/>
      <c r="AX9" s="47"/>
      <c r="AY9" s="47"/>
      <c r="AZ9" s="47"/>
      <c r="BA9" s="47"/>
      <c r="BB9" s="49" t="s">
        <v>18</v>
      </c>
      <c r="BC9" s="49"/>
      <c r="BD9" s="49"/>
      <c r="BE9" s="49"/>
      <c r="BF9" s="49"/>
      <c r="BG9" s="49"/>
      <c r="BH9" s="49"/>
      <c r="BI9" s="49"/>
      <c r="BJ9" s="3"/>
      <c r="BK9" s="3"/>
      <c r="BL9" s="60" t="s">
        <v>19</v>
      </c>
      <c r="BM9" s="61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0" t="str">
        <f>データ!$N$6</f>
        <v>-</v>
      </c>
      <c r="C10" s="51"/>
      <c r="D10" s="51"/>
      <c r="E10" s="51"/>
      <c r="F10" s="51"/>
      <c r="G10" s="51"/>
      <c r="H10" s="51"/>
      <c r="I10" s="50">
        <f>データ!$O$6</f>
        <v>95.66</v>
      </c>
      <c r="J10" s="51"/>
      <c r="K10" s="51"/>
      <c r="L10" s="51"/>
      <c r="M10" s="51"/>
      <c r="N10" s="51"/>
      <c r="O10" s="62"/>
      <c r="P10" s="52">
        <f>データ!$P$6</f>
        <v>99.83</v>
      </c>
      <c r="Q10" s="52"/>
      <c r="R10" s="52"/>
      <c r="S10" s="52"/>
      <c r="T10" s="52"/>
      <c r="U10" s="52"/>
      <c r="V10" s="52"/>
      <c r="W10" s="59">
        <f>データ!$Q$6</f>
        <v>2592</v>
      </c>
      <c r="X10" s="59"/>
      <c r="Y10" s="59"/>
      <c r="Z10" s="59"/>
      <c r="AA10" s="59"/>
      <c r="AB10" s="59"/>
      <c r="AC10" s="59"/>
      <c r="AD10" s="2"/>
      <c r="AE10" s="2"/>
      <c r="AF10" s="2"/>
      <c r="AG10" s="2"/>
      <c r="AH10" s="4"/>
      <c r="AI10" s="4"/>
      <c r="AJ10" s="4"/>
      <c r="AK10" s="4"/>
      <c r="AL10" s="59">
        <f>データ!$U$6</f>
        <v>77965</v>
      </c>
      <c r="AM10" s="59"/>
      <c r="AN10" s="59"/>
      <c r="AO10" s="59"/>
      <c r="AP10" s="59"/>
      <c r="AQ10" s="59"/>
      <c r="AR10" s="59"/>
      <c r="AS10" s="59"/>
      <c r="AT10" s="50">
        <f>データ!$V$6</f>
        <v>139.69999999999999</v>
      </c>
      <c r="AU10" s="51"/>
      <c r="AV10" s="51"/>
      <c r="AW10" s="51"/>
      <c r="AX10" s="51"/>
      <c r="AY10" s="51"/>
      <c r="AZ10" s="51"/>
      <c r="BA10" s="51"/>
      <c r="BB10" s="52">
        <f>データ!$W$6</f>
        <v>558.09</v>
      </c>
      <c r="BC10" s="52"/>
      <c r="BD10" s="52"/>
      <c r="BE10" s="52"/>
      <c r="BF10" s="52"/>
      <c r="BG10" s="52"/>
      <c r="BH10" s="52"/>
      <c r="BI10" s="52"/>
      <c r="BJ10" s="2"/>
      <c r="BK10" s="2"/>
      <c r="BL10" s="63" t="s">
        <v>21</v>
      </c>
      <c r="BM10" s="64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5" t="s">
        <v>23</v>
      </c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</row>
    <row r="14" spans="1:78" ht="13.5" customHeight="1" x14ac:dyDescent="0.15">
      <c r="A14" s="2"/>
      <c r="B14" s="67" t="s">
        <v>24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9"/>
      <c r="BK14" s="2"/>
      <c r="BL14" s="73" t="s">
        <v>25</v>
      </c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5"/>
    </row>
    <row r="15" spans="1:78" ht="13.5" customHeight="1" x14ac:dyDescent="0.15">
      <c r="A15" s="2"/>
      <c r="B15" s="70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2"/>
      <c r="BK15" s="2"/>
      <c r="BL15" s="76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8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9" t="s">
        <v>118</v>
      </c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1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9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1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9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1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9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1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9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1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9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1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9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1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9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1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9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1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9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1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9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1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9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1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9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1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9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1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9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1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9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1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9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1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9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1"/>
    </row>
    <row r="34" spans="1:78" ht="13.5" customHeight="1" x14ac:dyDescent="0.15">
      <c r="A34" s="2"/>
      <c r="B34" s="17"/>
      <c r="C34" s="82" t="s">
        <v>26</v>
      </c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19"/>
      <c r="R34" s="82" t="s">
        <v>27</v>
      </c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19"/>
      <c r="AG34" s="82" t="s">
        <v>28</v>
      </c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19"/>
      <c r="AV34" s="82" t="s">
        <v>29</v>
      </c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18"/>
      <c r="BK34" s="2"/>
      <c r="BL34" s="79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1"/>
    </row>
    <row r="35" spans="1:78" ht="13.5" customHeight="1" x14ac:dyDescent="0.15">
      <c r="A35" s="2"/>
      <c r="B35" s="17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19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19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19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18"/>
      <c r="BK35" s="2"/>
      <c r="BL35" s="79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1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9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1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9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1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9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1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9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1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9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1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9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1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9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1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9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1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9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1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73" t="s">
        <v>30</v>
      </c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75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6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8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9" t="s">
        <v>117</v>
      </c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1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9"/>
      <c r="BM48" s="80"/>
      <c r="BN48" s="80"/>
      <c r="BO48" s="80"/>
      <c r="BP48" s="80"/>
      <c r="BQ48" s="80"/>
      <c r="BR48" s="80"/>
      <c r="BS48" s="80"/>
      <c r="BT48" s="80"/>
      <c r="BU48" s="80"/>
      <c r="BV48" s="80"/>
      <c r="BW48" s="80"/>
      <c r="BX48" s="80"/>
      <c r="BY48" s="80"/>
      <c r="BZ48" s="81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9"/>
      <c r="BM49" s="80"/>
      <c r="BN49" s="80"/>
      <c r="BO49" s="80"/>
      <c r="BP49" s="80"/>
      <c r="BQ49" s="80"/>
      <c r="BR49" s="80"/>
      <c r="BS49" s="80"/>
      <c r="BT49" s="80"/>
      <c r="BU49" s="80"/>
      <c r="BV49" s="80"/>
      <c r="BW49" s="80"/>
      <c r="BX49" s="80"/>
      <c r="BY49" s="80"/>
      <c r="BZ49" s="81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9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1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9"/>
      <c r="BM51" s="80"/>
      <c r="BN51" s="80"/>
      <c r="BO51" s="80"/>
      <c r="BP51" s="80"/>
      <c r="BQ51" s="80"/>
      <c r="BR51" s="80"/>
      <c r="BS51" s="80"/>
      <c r="BT51" s="80"/>
      <c r="BU51" s="80"/>
      <c r="BV51" s="80"/>
      <c r="BW51" s="80"/>
      <c r="BX51" s="80"/>
      <c r="BY51" s="80"/>
      <c r="BZ51" s="81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9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1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9"/>
      <c r="BM53" s="80"/>
      <c r="BN53" s="80"/>
      <c r="BO53" s="80"/>
      <c r="BP53" s="80"/>
      <c r="BQ53" s="80"/>
      <c r="BR53" s="80"/>
      <c r="BS53" s="80"/>
      <c r="BT53" s="80"/>
      <c r="BU53" s="80"/>
      <c r="BV53" s="80"/>
      <c r="BW53" s="80"/>
      <c r="BX53" s="80"/>
      <c r="BY53" s="80"/>
      <c r="BZ53" s="81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9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80"/>
      <c r="BY54" s="80"/>
      <c r="BZ54" s="81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9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1"/>
    </row>
    <row r="56" spans="1:78" ht="13.5" customHeight="1" x14ac:dyDescent="0.15">
      <c r="A56" s="2"/>
      <c r="B56" s="17"/>
      <c r="C56" s="82" t="s">
        <v>31</v>
      </c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19"/>
      <c r="R56" s="82" t="s">
        <v>32</v>
      </c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19"/>
      <c r="AG56" s="82" t="s">
        <v>33</v>
      </c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19"/>
      <c r="AV56" s="82" t="s">
        <v>34</v>
      </c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18"/>
      <c r="BK56" s="2"/>
      <c r="BL56" s="79"/>
      <c r="BM56" s="80"/>
      <c r="BN56" s="80"/>
      <c r="BO56" s="80"/>
      <c r="BP56" s="80"/>
      <c r="BQ56" s="80"/>
      <c r="BR56" s="80"/>
      <c r="BS56" s="80"/>
      <c r="BT56" s="80"/>
      <c r="BU56" s="80"/>
      <c r="BV56" s="80"/>
      <c r="BW56" s="80"/>
      <c r="BX56" s="80"/>
      <c r="BY56" s="80"/>
      <c r="BZ56" s="81"/>
    </row>
    <row r="57" spans="1:78" ht="13.5" customHeight="1" x14ac:dyDescent="0.15">
      <c r="A57" s="2"/>
      <c r="B57" s="17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19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19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19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18"/>
      <c r="BK57" s="2"/>
      <c r="BL57" s="79"/>
      <c r="BM57" s="80"/>
      <c r="BN57" s="80"/>
      <c r="BO57" s="80"/>
      <c r="BP57" s="80"/>
      <c r="BQ57" s="80"/>
      <c r="BR57" s="80"/>
      <c r="BS57" s="80"/>
      <c r="BT57" s="80"/>
      <c r="BU57" s="80"/>
      <c r="BV57" s="80"/>
      <c r="BW57" s="80"/>
      <c r="BX57" s="80"/>
      <c r="BY57" s="80"/>
      <c r="BZ57" s="81"/>
    </row>
    <row r="58" spans="1:78" ht="13.5" customHeight="1" x14ac:dyDescent="0.15">
      <c r="A58" s="2"/>
      <c r="B58" s="17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9"/>
      <c r="BM58" s="80"/>
      <c r="BN58" s="80"/>
      <c r="BO58" s="80"/>
      <c r="BP58" s="80"/>
      <c r="BQ58" s="80"/>
      <c r="BR58" s="80"/>
      <c r="BS58" s="80"/>
      <c r="BT58" s="80"/>
      <c r="BU58" s="80"/>
      <c r="BV58" s="80"/>
      <c r="BW58" s="80"/>
      <c r="BX58" s="80"/>
      <c r="BY58" s="80"/>
      <c r="BZ58" s="81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9"/>
      <c r="BM59" s="80"/>
      <c r="BN59" s="80"/>
      <c r="BO59" s="80"/>
      <c r="BP59" s="80"/>
      <c r="BQ59" s="80"/>
      <c r="BR59" s="80"/>
      <c r="BS59" s="80"/>
      <c r="BT59" s="80"/>
      <c r="BU59" s="80"/>
      <c r="BV59" s="80"/>
      <c r="BW59" s="80"/>
      <c r="BX59" s="80"/>
      <c r="BY59" s="80"/>
      <c r="BZ59" s="81"/>
    </row>
    <row r="60" spans="1:78" ht="13.5" customHeight="1" x14ac:dyDescent="0.15">
      <c r="A60" s="2"/>
      <c r="B60" s="70" t="s">
        <v>35</v>
      </c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2"/>
      <c r="BK60" s="2"/>
      <c r="BL60" s="79"/>
      <c r="BM60" s="80"/>
      <c r="BN60" s="80"/>
      <c r="BO60" s="80"/>
      <c r="BP60" s="80"/>
      <c r="BQ60" s="80"/>
      <c r="BR60" s="80"/>
      <c r="BS60" s="80"/>
      <c r="BT60" s="80"/>
      <c r="BU60" s="80"/>
      <c r="BV60" s="80"/>
      <c r="BW60" s="80"/>
      <c r="BX60" s="80"/>
      <c r="BY60" s="80"/>
      <c r="BZ60" s="81"/>
    </row>
    <row r="61" spans="1:78" ht="13.5" customHeight="1" x14ac:dyDescent="0.15">
      <c r="A61" s="2"/>
      <c r="B61" s="70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2"/>
      <c r="BK61" s="2"/>
      <c r="BL61" s="79"/>
      <c r="BM61" s="80"/>
      <c r="BN61" s="80"/>
      <c r="BO61" s="80"/>
      <c r="BP61" s="80"/>
      <c r="BQ61" s="80"/>
      <c r="BR61" s="80"/>
      <c r="BS61" s="80"/>
      <c r="BT61" s="80"/>
      <c r="BU61" s="80"/>
      <c r="BV61" s="80"/>
      <c r="BW61" s="80"/>
      <c r="BX61" s="80"/>
      <c r="BY61" s="80"/>
      <c r="BZ61" s="81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9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  <c r="BZ62" s="81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9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1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73" t="s">
        <v>36</v>
      </c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5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6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8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9" t="s">
        <v>119</v>
      </c>
      <c r="BM66" s="80"/>
      <c r="BN66" s="80"/>
      <c r="BO66" s="80"/>
      <c r="BP66" s="80"/>
      <c r="BQ66" s="80"/>
      <c r="BR66" s="80"/>
      <c r="BS66" s="80"/>
      <c r="BT66" s="80"/>
      <c r="BU66" s="80"/>
      <c r="BV66" s="80"/>
      <c r="BW66" s="80"/>
      <c r="BX66" s="80"/>
      <c r="BY66" s="80"/>
      <c r="BZ66" s="81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9"/>
      <c r="BM67" s="80"/>
      <c r="BN67" s="80"/>
      <c r="BO67" s="80"/>
      <c r="BP67" s="80"/>
      <c r="BQ67" s="80"/>
      <c r="BR67" s="80"/>
      <c r="BS67" s="80"/>
      <c r="BT67" s="80"/>
      <c r="BU67" s="80"/>
      <c r="BV67" s="80"/>
      <c r="BW67" s="80"/>
      <c r="BX67" s="80"/>
      <c r="BY67" s="80"/>
      <c r="BZ67" s="81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9"/>
      <c r="BM68" s="80"/>
      <c r="BN68" s="80"/>
      <c r="BO68" s="80"/>
      <c r="BP68" s="80"/>
      <c r="BQ68" s="80"/>
      <c r="BR68" s="80"/>
      <c r="BS68" s="80"/>
      <c r="BT68" s="80"/>
      <c r="BU68" s="80"/>
      <c r="BV68" s="80"/>
      <c r="BW68" s="80"/>
      <c r="BX68" s="80"/>
      <c r="BY68" s="80"/>
      <c r="BZ68" s="81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9"/>
      <c r="BM69" s="80"/>
      <c r="BN69" s="80"/>
      <c r="BO69" s="80"/>
      <c r="BP69" s="80"/>
      <c r="BQ69" s="80"/>
      <c r="BR69" s="80"/>
      <c r="BS69" s="80"/>
      <c r="BT69" s="80"/>
      <c r="BU69" s="80"/>
      <c r="BV69" s="80"/>
      <c r="BW69" s="80"/>
      <c r="BX69" s="80"/>
      <c r="BY69" s="80"/>
      <c r="BZ69" s="81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9"/>
      <c r="BM70" s="80"/>
      <c r="BN70" s="80"/>
      <c r="BO70" s="80"/>
      <c r="BP70" s="80"/>
      <c r="BQ70" s="80"/>
      <c r="BR70" s="80"/>
      <c r="BS70" s="80"/>
      <c r="BT70" s="80"/>
      <c r="BU70" s="80"/>
      <c r="BV70" s="80"/>
      <c r="BW70" s="80"/>
      <c r="BX70" s="80"/>
      <c r="BY70" s="80"/>
      <c r="BZ70" s="81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9"/>
      <c r="BM71" s="80"/>
      <c r="BN71" s="80"/>
      <c r="BO71" s="80"/>
      <c r="BP71" s="80"/>
      <c r="BQ71" s="80"/>
      <c r="BR71" s="80"/>
      <c r="BS71" s="80"/>
      <c r="BT71" s="80"/>
      <c r="BU71" s="80"/>
      <c r="BV71" s="80"/>
      <c r="BW71" s="80"/>
      <c r="BX71" s="80"/>
      <c r="BY71" s="80"/>
      <c r="BZ71" s="81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9"/>
      <c r="BM72" s="80"/>
      <c r="BN72" s="80"/>
      <c r="BO72" s="80"/>
      <c r="BP72" s="80"/>
      <c r="BQ72" s="80"/>
      <c r="BR72" s="80"/>
      <c r="BS72" s="80"/>
      <c r="BT72" s="80"/>
      <c r="BU72" s="80"/>
      <c r="BV72" s="80"/>
      <c r="BW72" s="80"/>
      <c r="BX72" s="80"/>
      <c r="BY72" s="80"/>
      <c r="BZ72" s="81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9"/>
      <c r="BM73" s="80"/>
      <c r="BN73" s="80"/>
      <c r="BO73" s="80"/>
      <c r="BP73" s="80"/>
      <c r="BQ73" s="80"/>
      <c r="BR73" s="80"/>
      <c r="BS73" s="80"/>
      <c r="BT73" s="80"/>
      <c r="BU73" s="80"/>
      <c r="BV73" s="80"/>
      <c r="BW73" s="80"/>
      <c r="BX73" s="80"/>
      <c r="BY73" s="80"/>
      <c r="BZ73" s="81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9"/>
      <c r="BM74" s="80"/>
      <c r="BN74" s="80"/>
      <c r="BO74" s="80"/>
      <c r="BP74" s="80"/>
      <c r="BQ74" s="80"/>
      <c r="BR74" s="80"/>
      <c r="BS74" s="80"/>
      <c r="BT74" s="80"/>
      <c r="BU74" s="80"/>
      <c r="BV74" s="80"/>
      <c r="BW74" s="80"/>
      <c r="BX74" s="80"/>
      <c r="BY74" s="80"/>
      <c r="BZ74" s="81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9"/>
      <c r="BM75" s="80"/>
      <c r="BN75" s="80"/>
      <c r="BO75" s="80"/>
      <c r="BP75" s="80"/>
      <c r="BQ75" s="80"/>
      <c r="BR75" s="80"/>
      <c r="BS75" s="80"/>
      <c r="BT75" s="80"/>
      <c r="BU75" s="80"/>
      <c r="BV75" s="80"/>
      <c r="BW75" s="80"/>
      <c r="BX75" s="80"/>
      <c r="BY75" s="80"/>
      <c r="BZ75" s="81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9"/>
      <c r="BM76" s="80"/>
      <c r="BN76" s="80"/>
      <c r="BO76" s="80"/>
      <c r="BP76" s="80"/>
      <c r="BQ76" s="80"/>
      <c r="BR76" s="80"/>
      <c r="BS76" s="80"/>
      <c r="BT76" s="80"/>
      <c r="BU76" s="80"/>
      <c r="BV76" s="80"/>
      <c r="BW76" s="80"/>
      <c r="BX76" s="80"/>
      <c r="BY76" s="80"/>
      <c r="BZ76" s="81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9"/>
      <c r="BM77" s="80"/>
      <c r="BN77" s="80"/>
      <c r="BO77" s="80"/>
      <c r="BP77" s="80"/>
      <c r="BQ77" s="80"/>
      <c r="BR77" s="80"/>
      <c r="BS77" s="80"/>
      <c r="BT77" s="80"/>
      <c r="BU77" s="80"/>
      <c r="BV77" s="80"/>
      <c r="BW77" s="80"/>
      <c r="BX77" s="80"/>
      <c r="BY77" s="80"/>
      <c r="BZ77" s="81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9"/>
      <c r="BM78" s="80"/>
      <c r="BN78" s="80"/>
      <c r="BO78" s="80"/>
      <c r="BP78" s="80"/>
      <c r="BQ78" s="80"/>
      <c r="BR78" s="80"/>
      <c r="BS78" s="80"/>
      <c r="BT78" s="80"/>
      <c r="BU78" s="80"/>
      <c r="BV78" s="80"/>
      <c r="BW78" s="80"/>
      <c r="BX78" s="80"/>
      <c r="BY78" s="80"/>
      <c r="BZ78" s="81"/>
    </row>
    <row r="79" spans="1:78" ht="13.5" customHeight="1" x14ac:dyDescent="0.15">
      <c r="A79" s="2"/>
      <c r="B79" s="17"/>
      <c r="C79" s="82" t="s">
        <v>37</v>
      </c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19"/>
      <c r="V79" s="19"/>
      <c r="W79" s="82" t="s">
        <v>38</v>
      </c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/>
      <c r="AO79" s="19"/>
      <c r="AP79" s="19"/>
      <c r="AQ79" s="82" t="s">
        <v>39</v>
      </c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/>
      <c r="BH79" s="82"/>
      <c r="BI79" s="4"/>
      <c r="BJ79" s="18"/>
      <c r="BK79" s="2"/>
      <c r="BL79" s="79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1"/>
    </row>
    <row r="80" spans="1:78" ht="13.5" customHeight="1" x14ac:dyDescent="0.15">
      <c r="A80" s="2"/>
      <c r="B80" s="17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19"/>
      <c r="V80" s="19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19"/>
      <c r="AP80" s="19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/>
      <c r="BH80" s="82"/>
      <c r="BI80" s="4"/>
      <c r="BJ80" s="18"/>
      <c r="BK80" s="2"/>
      <c r="BL80" s="79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1"/>
    </row>
    <row r="81" spans="1:78" ht="13.5" customHeight="1" x14ac:dyDescent="0.15">
      <c r="A81" s="2"/>
      <c r="B81" s="17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4"/>
      <c r="V81" s="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4"/>
      <c r="AP81" s="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4"/>
      <c r="BJ81" s="18"/>
      <c r="BK81" s="2"/>
      <c r="BL81" s="79"/>
      <c r="BM81" s="80"/>
      <c r="BN81" s="80"/>
      <c r="BO81" s="80"/>
      <c r="BP81" s="80"/>
      <c r="BQ81" s="80"/>
      <c r="BR81" s="80"/>
      <c r="BS81" s="80"/>
      <c r="BT81" s="80"/>
      <c r="BU81" s="80"/>
      <c r="BV81" s="80"/>
      <c r="BW81" s="80"/>
      <c r="BX81" s="80"/>
      <c r="BY81" s="80"/>
      <c r="BZ81" s="81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83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5"/>
    </row>
    <row r="83" spans="1:78" x14ac:dyDescent="0.15">
      <c r="C83" s="25" t="s">
        <v>40</v>
      </c>
    </row>
    <row r="84" spans="1:78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15">
      <c r="B85" s="26"/>
      <c r="C85" s="26"/>
      <c r="D85" s="26"/>
      <c r="E85" s="26" t="str">
        <f>データ!AH6</f>
        <v>【113.39】</v>
      </c>
      <c r="F85" s="26" t="str">
        <f>データ!AS6</f>
        <v>【0.85】</v>
      </c>
      <c r="G85" s="26" t="str">
        <f>データ!BD6</f>
        <v>【264.34】</v>
      </c>
      <c r="H85" s="26" t="str">
        <f>データ!BO6</f>
        <v>【274.27】</v>
      </c>
      <c r="I85" s="26" t="str">
        <f>データ!BZ6</f>
        <v>【104.36】</v>
      </c>
      <c r="J85" s="26" t="str">
        <f>データ!CK6</f>
        <v>【165.71】</v>
      </c>
      <c r="K85" s="26" t="str">
        <f>データ!CV6</f>
        <v>【60.41】</v>
      </c>
      <c r="L85" s="26" t="str">
        <f>データ!DG6</f>
        <v>【89.93】</v>
      </c>
      <c r="M85" s="26" t="str">
        <f>データ!DR6</f>
        <v>【48.12】</v>
      </c>
      <c r="N85" s="26" t="str">
        <f>データ!EC6</f>
        <v>【15.89】</v>
      </c>
      <c r="O85" s="26" t="str">
        <f>データ!EN6</f>
        <v>【0.69】</v>
      </c>
    </row>
  </sheetData>
  <sheetProtection algorithmName="SHA-512" hashValue="uHwJdPBo3oGklTFEL8oVxCHE8mC6qH0oJkE/fVn1dTDGXzEEa/rUdXWHVS8ghCQ9JdiRs0JOT7YvUgp8B3r2CQ==" saltValue="yk7pRtrM0HCBrGwaS5NRdw==" spinCount="100000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53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54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55</v>
      </c>
      <c r="B3" s="29" t="s">
        <v>56</v>
      </c>
      <c r="C3" s="29" t="s">
        <v>57</v>
      </c>
      <c r="D3" s="29" t="s">
        <v>58</v>
      </c>
      <c r="E3" s="29" t="s">
        <v>59</v>
      </c>
      <c r="F3" s="29" t="s">
        <v>60</v>
      </c>
      <c r="G3" s="29" t="s">
        <v>61</v>
      </c>
      <c r="H3" s="87" t="s">
        <v>62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63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64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8" t="s">
        <v>65</v>
      </c>
      <c r="B4" s="30"/>
      <c r="C4" s="30"/>
      <c r="D4" s="30"/>
      <c r="E4" s="30"/>
      <c r="F4" s="30"/>
      <c r="G4" s="30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66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67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68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69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70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71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72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73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74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75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76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8" t="s">
        <v>77</v>
      </c>
      <c r="B5" s="31"/>
      <c r="C5" s="31"/>
      <c r="D5" s="31"/>
      <c r="E5" s="31"/>
      <c r="F5" s="31"/>
      <c r="G5" s="31"/>
      <c r="H5" s="32" t="s">
        <v>78</v>
      </c>
      <c r="I5" s="32" t="s">
        <v>79</v>
      </c>
      <c r="J5" s="32" t="s">
        <v>80</v>
      </c>
      <c r="K5" s="32" t="s">
        <v>81</v>
      </c>
      <c r="L5" s="32" t="s">
        <v>82</v>
      </c>
      <c r="M5" s="32" t="s">
        <v>5</v>
      </c>
      <c r="N5" s="32" t="s">
        <v>83</v>
      </c>
      <c r="O5" s="32" t="s">
        <v>84</v>
      </c>
      <c r="P5" s="32" t="s">
        <v>85</v>
      </c>
      <c r="Q5" s="32" t="s">
        <v>86</v>
      </c>
      <c r="R5" s="32" t="s">
        <v>87</v>
      </c>
      <c r="S5" s="32" t="s">
        <v>88</v>
      </c>
      <c r="T5" s="32" t="s">
        <v>89</v>
      </c>
      <c r="U5" s="32" t="s">
        <v>90</v>
      </c>
      <c r="V5" s="32" t="s">
        <v>91</v>
      </c>
      <c r="W5" s="32" t="s">
        <v>92</v>
      </c>
      <c r="X5" s="32" t="s">
        <v>93</v>
      </c>
      <c r="Y5" s="32" t="s">
        <v>94</v>
      </c>
      <c r="Z5" s="32" t="s">
        <v>95</v>
      </c>
      <c r="AA5" s="32" t="s">
        <v>96</v>
      </c>
      <c r="AB5" s="32" t="s">
        <v>97</v>
      </c>
      <c r="AC5" s="32" t="s">
        <v>98</v>
      </c>
      <c r="AD5" s="32" t="s">
        <v>99</v>
      </c>
      <c r="AE5" s="32" t="s">
        <v>100</v>
      </c>
      <c r="AF5" s="32" t="s">
        <v>101</v>
      </c>
      <c r="AG5" s="32" t="s">
        <v>102</v>
      </c>
      <c r="AH5" s="32" t="s">
        <v>41</v>
      </c>
      <c r="AI5" s="32" t="s">
        <v>93</v>
      </c>
      <c r="AJ5" s="32" t="s">
        <v>94</v>
      </c>
      <c r="AK5" s="32" t="s">
        <v>95</v>
      </c>
      <c r="AL5" s="32" t="s">
        <v>96</v>
      </c>
      <c r="AM5" s="32" t="s">
        <v>97</v>
      </c>
      <c r="AN5" s="32" t="s">
        <v>98</v>
      </c>
      <c r="AO5" s="32" t="s">
        <v>99</v>
      </c>
      <c r="AP5" s="32" t="s">
        <v>100</v>
      </c>
      <c r="AQ5" s="32" t="s">
        <v>101</v>
      </c>
      <c r="AR5" s="32" t="s">
        <v>102</v>
      </c>
      <c r="AS5" s="32" t="s">
        <v>103</v>
      </c>
      <c r="AT5" s="32" t="s">
        <v>93</v>
      </c>
      <c r="AU5" s="32" t="s">
        <v>94</v>
      </c>
      <c r="AV5" s="32" t="s">
        <v>95</v>
      </c>
      <c r="AW5" s="32" t="s">
        <v>96</v>
      </c>
      <c r="AX5" s="32" t="s">
        <v>97</v>
      </c>
      <c r="AY5" s="32" t="s">
        <v>98</v>
      </c>
      <c r="AZ5" s="32" t="s">
        <v>99</v>
      </c>
      <c r="BA5" s="32" t="s">
        <v>100</v>
      </c>
      <c r="BB5" s="32" t="s">
        <v>101</v>
      </c>
      <c r="BC5" s="32" t="s">
        <v>102</v>
      </c>
      <c r="BD5" s="32" t="s">
        <v>103</v>
      </c>
      <c r="BE5" s="32" t="s">
        <v>93</v>
      </c>
      <c r="BF5" s="32" t="s">
        <v>94</v>
      </c>
      <c r="BG5" s="32" t="s">
        <v>95</v>
      </c>
      <c r="BH5" s="32" t="s">
        <v>96</v>
      </c>
      <c r="BI5" s="32" t="s">
        <v>97</v>
      </c>
      <c r="BJ5" s="32" t="s">
        <v>98</v>
      </c>
      <c r="BK5" s="32" t="s">
        <v>99</v>
      </c>
      <c r="BL5" s="32" t="s">
        <v>100</v>
      </c>
      <c r="BM5" s="32" t="s">
        <v>101</v>
      </c>
      <c r="BN5" s="32" t="s">
        <v>102</v>
      </c>
      <c r="BO5" s="32" t="s">
        <v>103</v>
      </c>
      <c r="BP5" s="32" t="s">
        <v>93</v>
      </c>
      <c r="BQ5" s="32" t="s">
        <v>94</v>
      </c>
      <c r="BR5" s="32" t="s">
        <v>95</v>
      </c>
      <c r="BS5" s="32" t="s">
        <v>96</v>
      </c>
      <c r="BT5" s="32" t="s">
        <v>97</v>
      </c>
      <c r="BU5" s="32" t="s">
        <v>98</v>
      </c>
      <c r="BV5" s="32" t="s">
        <v>99</v>
      </c>
      <c r="BW5" s="32" t="s">
        <v>100</v>
      </c>
      <c r="BX5" s="32" t="s">
        <v>101</v>
      </c>
      <c r="BY5" s="32" t="s">
        <v>102</v>
      </c>
      <c r="BZ5" s="32" t="s">
        <v>103</v>
      </c>
      <c r="CA5" s="32" t="s">
        <v>93</v>
      </c>
      <c r="CB5" s="32" t="s">
        <v>94</v>
      </c>
      <c r="CC5" s="32" t="s">
        <v>95</v>
      </c>
      <c r="CD5" s="32" t="s">
        <v>96</v>
      </c>
      <c r="CE5" s="32" t="s">
        <v>97</v>
      </c>
      <c r="CF5" s="32" t="s">
        <v>98</v>
      </c>
      <c r="CG5" s="32" t="s">
        <v>99</v>
      </c>
      <c r="CH5" s="32" t="s">
        <v>100</v>
      </c>
      <c r="CI5" s="32" t="s">
        <v>101</v>
      </c>
      <c r="CJ5" s="32" t="s">
        <v>102</v>
      </c>
      <c r="CK5" s="32" t="s">
        <v>103</v>
      </c>
      <c r="CL5" s="32" t="s">
        <v>93</v>
      </c>
      <c r="CM5" s="32" t="s">
        <v>94</v>
      </c>
      <c r="CN5" s="32" t="s">
        <v>95</v>
      </c>
      <c r="CO5" s="32" t="s">
        <v>96</v>
      </c>
      <c r="CP5" s="32" t="s">
        <v>97</v>
      </c>
      <c r="CQ5" s="32" t="s">
        <v>98</v>
      </c>
      <c r="CR5" s="32" t="s">
        <v>99</v>
      </c>
      <c r="CS5" s="32" t="s">
        <v>100</v>
      </c>
      <c r="CT5" s="32" t="s">
        <v>101</v>
      </c>
      <c r="CU5" s="32" t="s">
        <v>102</v>
      </c>
      <c r="CV5" s="32" t="s">
        <v>103</v>
      </c>
      <c r="CW5" s="32" t="s">
        <v>93</v>
      </c>
      <c r="CX5" s="32" t="s">
        <v>94</v>
      </c>
      <c r="CY5" s="32" t="s">
        <v>95</v>
      </c>
      <c r="CZ5" s="32" t="s">
        <v>96</v>
      </c>
      <c r="DA5" s="32" t="s">
        <v>97</v>
      </c>
      <c r="DB5" s="32" t="s">
        <v>98</v>
      </c>
      <c r="DC5" s="32" t="s">
        <v>99</v>
      </c>
      <c r="DD5" s="32" t="s">
        <v>100</v>
      </c>
      <c r="DE5" s="32" t="s">
        <v>101</v>
      </c>
      <c r="DF5" s="32" t="s">
        <v>102</v>
      </c>
      <c r="DG5" s="32" t="s">
        <v>103</v>
      </c>
      <c r="DH5" s="32" t="s">
        <v>93</v>
      </c>
      <c r="DI5" s="32" t="s">
        <v>94</v>
      </c>
      <c r="DJ5" s="32" t="s">
        <v>95</v>
      </c>
      <c r="DK5" s="32" t="s">
        <v>96</v>
      </c>
      <c r="DL5" s="32" t="s">
        <v>97</v>
      </c>
      <c r="DM5" s="32" t="s">
        <v>98</v>
      </c>
      <c r="DN5" s="32" t="s">
        <v>99</v>
      </c>
      <c r="DO5" s="32" t="s">
        <v>100</v>
      </c>
      <c r="DP5" s="32" t="s">
        <v>101</v>
      </c>
      <c r="DQ5" s="32" t="s">
        <v>102</v>
      </c>
      <c r="DR5" s="32" t="s">
        <v>103</v>
      </c>
      <c r="DS5" s="32" t="s">
        <v>93</v>
      </c>
      <c r="DT5" s="32" t="s">
        <v>94</v>
      </c>
      <c r="DU5" s="32" t="s">
        <v>95</v>
      </c>
      <c r="DV5" s="32" t="s">
        <v>96</v>
      </c>
      <c r="DW5" s="32" t="s">
        <v>97</v>
      </c>
      <c r="DX5" s="32" t="s">
        <v>98</v>
      </c>
      <c r="DY5" s="32" t="s">
        <v>99</v>
      </c>
      <c r="DZ5" s="32" t="s">
        <v>100</v>
      </c>
      <c r="EA5" s="32" t="s">
        <v>101</v>
      </c>
      <c r="EB5" s="32" t="s">
        <v>102</v>
      </c>
      <c r="EC5" s="32" t="s">
        <v>103</v>
      </c>
      <c r="ED5" s="32" t="s">
        <v>93</v>
      </c>
      <c r="EE5" s="32" t="s">
        <v>94</v>
      </c>
      <c r="EF5" s="32" t="s">
        <v>95</v>
      </c>
      <c r="EG5" s="32" t="s">
        <v>96</v>
      </c>
      <c r="EH5" s="32" t="s">
        <v>97</v>
      </c>
      <c r="EI5" s="32" t="s">
        <v>98</v>
      </c>
      <c r="EJ5" s="32" t="s">
        <v>99</v>
      </c>
      <c r="EK5" s="32" t="s">
        <v>100</v>
      </c>
      <c r="EL5" s="32" t="s">
        <v>101</v>
      </c>
      <c r="EM5" s="32" t="s">
        <v>102</v>
      </c>
      <c r="EN5" s="32" t="s">
        <v>103</v>
      </c>
    </row>
    <row r="6" spans="1:144" s="36" customFormat="1" x14ac:dyDescent="0.15">
      <c r="A6" s="28" t="s">
        <v>104</v>
      </c>
      <c r="B6" s="33">
        <f>B7</f>
        <v>2017</v>
      </c>
      <c r="C6" s="33">
        <f t="shared" ref="C6:W6" si="3">C7</f>
        <v>282154</v>
      </c>
      <c r="D6" s="33">
        <f t="shared" si="3"/>
        <v>46</v>
      </c>
      <c r="E6" s="33">
        <f t="shared" si="3"/>
        <v>1</v>
      </c>
      <c r="F6" s="33">
        <f t="shared" si="3"/>
        <v>0</v>
      </c>
      <c r="G6" s="33">
        <f t="shared" si="3"/>
        <v>1</v>
      </c>
      <c r="H6" s="33" t="str">
        <f t="shared" si="3"/>
        <v>兵庫県　三木市</v>
      </c>
      <c r="I6" s="33" t="str">
        <f t="shared" si="3"/>
        <v>法適用</v>
      </c>
      <c r="J6" s="33" t="str">
        <f t="shared" si="3"/>
        <v>水道事業</v>
      </c>
      <c r="K6" s="33" t="str">
        <f t="shared" si="3"/>
        <v>末端給水事業</v>
      </c>
      <c r="L6" s="33" t="str">
        <f t="shared" si="3"/>
        <v>A4</v>
      </c>
      <c r="M6" s="33" t="str">
        <f t="shared" si="3"/>
        <v>非設置</v>
      </c>
      <c r="N6" s="34" t="str">
        <f t="shared" si="3"/>
        <v>-</v>
      </c>
      <c r="O6" s="34">
        <f t="shared" si="3"/>
        <v>95.66</v>
      </c>
      <c r="P6" s="34">
        <f t="shared" si="3"/>
        <v>99.83</v>
      </c>
      <c r="Q6" s="34">
        <f t="shared" si="3"/>
        <v>2592</v>
      </c>
      <c r="R6" s="34">
        <f t="shared" si="3"/>
        <v>78414</v>
      </c>
      <c r="S6" s="34">
        <f t="shared" si="3"/>
        <v>176.51</v>
      </c>
      <c r="T6" s="34">
        <f t="shared" si="3"/>
        <v>444.25</v>
      </c>
      <c r="U6" s="34">
        <f t="shared" si="3"/>
        <v>77965</v>
      </c>
      <c r="V6" s="34">
        <f t="shared" si="3"/>
        <v>139.69999999999999</v>
      </c>
      <c r="W6" s="34">
        <f t="shared" si="3"/>
        <v>558.09</v>
      </c>
      <c r="X6" s="35">
        <f>IF(X7="",NA(),X7)</f>
        <v>102.83</v>
      </c>
      <c r="Y6" s="35">
        <f t="shared" ref="Y6:AG6" si="4">IF(Y7="",NA(),Y7)</f>
        <v>101.49</v>
      </c>
      <c r="Z6" s="35">
        <f t="shared" si="4"/>
        <v>106.07</v>
      </c>
      <c r="AA6" s="35">
        <f t="shared" si="4"/>
        <v>111.75</v>
      </c>
      <c r="AB6" s="35">
        <f t="shared" si="4"/>
        <v>118.45</v>
      </c>
      <c r="AC6" s="35">
        <f t="shared" si="4"/>
        <v>107.8</v>
      </c>
      <c r="AD6" s="35">
        <f t="shared" si="4"/>
        <v>111.96</v>
      </c>
      <c r="AE6" s="35">
        <f t="shared" si="4"/>
        <v>112.69</v>
      </c>
      <c r="AF6" s="35">
        <f t="shared" si="4"/>
        <v>113.16</v>
      </c>
      <c r="AG6" s="35">
        <f t="shared" si="4"/>
        <v>112.15</v>
      </c>
      <c r="AH6" s="34" t="str">
        <f>IF(AH7="","",IF(AH7="-","【-】","【"&amp;SUBSTITUTE(TEXT(AH7,"#,##0.00"),"-","△")&amp;"】"))</f>
        <v>【113.39】</v>
      </c>
      <c r="AI6" s="34">
        <f>IF(AI7="",NA(),AI7)</f>
        <v>0</v>
      </c>
      <c r="AJ6" s="34">
        <f t="shared" ref="AJ6:AR6" si="5">IF(AJ7="",NA(),AJ7)</f>
        <v>0</v>
      </c>
      <c r="AK6" s="34">
        <f t="shared" si="5"/>
        <v>0</v>
      </c>
      <c r="AL6" s="34">
        <f t="shared" si="5"/>
        <v>0</v>
      </c>
      <c r="AM6" s="34">
        <f t="shared" si="5"/>
        <v>0</v>
      </c>
      <c r="AN6" s="35">
        <f t="shared" si="5"/>
        <v>4.3899999999999997</v>
      </c>
      <c r="AO6" s="35">
        <f t="shared" si="5"/>
        <v>0.41</v>
      </c>
      <c r="AP6" s="35">
        <f t="shared" si="5"/>
        <v>0.54</v>
      </c>
      <c r="AQ6" s="35">
        <f t="shared" si="5"/>
        <v>0.68</v>
      </c>
      <c r="AR6" s="35">
        <f t="shared" si="5"/>
        <v>1</v>
      </c>
      <c r="AS6" s="34" t="str">
        <f>IF(AS7="","",IF(AS7="-","【-】","【"&amp;SUBSTITUTE(TEXT(AS7,"#,##0.00"),"-","△")&amp;"】"))</f>
        <v>【0.85】</v>
      </c>
      <c r="AT6" s="35">
        <f>IF(AT7="",NA(),AT7)</f>
        <v>413.23</v>
      </c>
      <c r="AU6" s="35">
        <f t="shared" ref="AU6:BC6" si="6">IF(AU7="",NA(),AU7)</f>
        <v>651.78</v>
      </c>
      <c r="AV6" s="35">
        <f t="shared" si="6"/>
        <v>805.21</v>
      </c>
      <c r="AW6" s="35">
        <f t="shared" si="6"/>
        <v>641.33000000000004</v>
      </c>
      <c r="AX6" s="35">
        <f t="shared" si="6"/>
        <v>650.91</v>
      </c>
      <c r="AY6" s="35">
        <f t="shared" si="6"/>
        <v>739.59</v>
      </c>
      <c r="AZ6" s="35">
        <f t="shared" si="6"/>
        <v>335.95</v>
      </c>
      <c r="BA6" s="35">
        <f t="shared" si="6"/>
        <v>346.59</v>
      </c>
      <c r="BB6" s="35">
        <f t="shared" si="6"/>
        <v>357.82</v>
      </c>
      <c r="BC6" s="35">
        <f t="shared" si="6"/>
        <v>355.5</v>
      </c>
      <c r="BD6" s="34" t="str">
        <f>IF(BD7="","",IF(BD7="-","【-】","【"&amp;SUBSTITUTE(TEXT(BD7,"#,##0.00"),"-","△")&amp;"】"))</f>
        <v>【264.34】</v>
      </c>
      <c r="BE6" s="35">
        <f>IF(BE7="",NA(),BE7)</f>
        <v>1.04</v>
      </c>
      <c r="BF6" s="35">
        <f t="shared" ref="BF6:BN6" si="7">IF(BF7="",NA(),BF7)</f>
        <v>0.55000000000000004</v>
      </c>
      <c r="BG6" s="35">
        <f t="shared" si="7"/>
        <v>0.28000000000000003</v>
      </c>
      <c r="BH6" s="34">
        <f t="shared" si="7"/>
        <v>0</v>
      </c>
      <c r="BI6" s="34">
        <f t="shared" si="7"/>
        <v>0</v>
      </c>
      <c r="BJ6" s="35">
        <f t="shared" si="7"/>
        <v>324.08999999999997</v>
      </c>
      <c r="BK6" s="35">
        <f t="shared" si="7"/>
        <v>319.82</v>
      </c>
      <c r="BL6" s="35">
        <f t="shared" si="7"/>
        <v>312.02999999999997</v>
      </c>
      <c r="BM6" s="35">
        <f t="shared" si="7"/>
        <v>307.45999999999998</v>
      </c>
      <c r="BN6" s="35">
        <f t="shared" si="7"/>
        <v>312.58</v>
      </c>
      <c r="BO6" s="34" t="str">
        <f>IF(BO7="","",IF(BO7="-","【-】","【"&amp;SUBSTITUTE(TEXT(BO7,"#,##0.00"),"-","△")&amp;"】"))</f>
        <v>【274.27】</v>
      </c>
      <c r="BP6" s="35">
        <f>IF(BP7="",NA(),BP7)</f>
        <v>93.07</v>
      </c>
      <c r="BQ6" s="35">
        <f t="shared" ref="BQ6:BY6" si="8">IF(BQ7="",NA(),BQ7)</f>
        <v>94.38</v>
      </c>
      <c r="BR6" s="35">
        <f t="shared" si="8"/>
        <v>99.5</v>
      </c>
      <c r="BS6" s="35">
        <f t="shared" si="8"/>
        <v>105.24</v>
      </c>
      <c r="BT6" s="35">
        <f t="shared" si="8"/>
        <v>112.62</v>
      </c>
      <c r="BU6" s="35">
        <f t="shared" si="8"/>
        <v>99.46</v>
      </c>
      <c r="BV6" s="35">
        <f t="shared" si="8"/>
        <v>105.21</v>
      </c>
      <c r="BW6" s="35">
        <f t="shared" si="8"/>
        <v>105.71</v>
      </c>
      <c r="BX6" s="35">
        <f t="shared" si="8"/>
        <v>106.01</v>
      </c>
      <c r="BY6" s="35">
        <f t="shared" si="8"/>
        <v>104.57</v>
      </c>
      <c r="BZ6" s="34" t="str">
        <f>IF(BZ7="","",IF(BZ7="-","【-】","【"&amp;SUBSTITUTE(TEXT(BZ7,"#,##0.00"),"-","△")&amp;"】"))</f>
        <v>【104.36】</v>
      </c>
      <c r="CA6" s="35">
        <f>IF(CA7="",NA(),CA7)</f>
        <v>167.32</v>
      </c>
      <c r="CB6" s="35">
        <f t="shared" ref="CB6:CJ6" si="9">IF(CB7="",NA(),CB7)</f>
        <v>165.15</v>
      </c>
      <c r="CC6" s="35">
        <f t="shared" si="9"/>
        <v>156.85</v>
      </c>
      <c r="CD6" s="35">
        <f t="shared" si="9"/>
        <v>148.47999999999999</v>
      </c>
      <c r="CE6" s="35">
        <f t="shared" si="9"/>
        <v>139.41</v>
      </c>
      <c r="CF6" s="35">
        <f t="shared" si="9"/>
        <v>171.78</v>
      </c>
      <c r="CG6" s="35">
        <f t="shared" si="9"/>
        <v>162.59</v>
      </c>
      <c r="CH6" s="35">
        <f t="shared" si="9"/>
        <v>162.15</v>
      </c>
      <c r="CI6" s="35">
        <f t="shared" si="9"/>
        <v>162.24</v>
      </c>
      <c r="CJ6" s="35">
        <f t="shared" si="9"/>
        <v>165.47</v>
      </c>
      <c r="CK6" s="34" t="str">
        <f>IF(CK7="","",IF(CK7="-","【-】","【"&amp;SUBSTITUTE(TEXT(CK7,"#,##0.00"),"-","△")&amp;"】"))</f>
        <v>【165.71】</v>
      </c>
      <c r="CL6" s="35">
        <f>IF(CL7="",NA(),CL7)</f>
        <v>62.91</v>
      </c>
      <c r="CM6" s="35">
        <f t="shared" ref="CM6:CU6" si="10">IF(CM7="",NA(),CM7)</f>
        <v>61.18</v>
      </c>
      <c r="CN6" s="35">
        <f t="shared" si="10"/>
        <v>61.77</v>
      </c>
      <c r="CO6" s="35">
        <f t="shared" si="10"/>
        <v>62.48</v>
      </c>
      <c r="CP6" s="35">
        <f t="shared" si="10"/>
        <v>63.32</v>
      </c>
      <c r="CQ6" s="35">
        <f t="shared" si="10"/>
        <v>59.68</v>
      </c>
      <c r="CR6" s="35">
        <f t="shared" si="10"/>
        <v>59.17</v>
      </c>
      <c r="CS6" s="35">
        <f t="shared" si="10"/>
        <v>59.34</v>
      </c>
      <c r="CT6" s="35">
        <f t="shared" si="10"/>
        <v>59.11</v>
      </c>
      <c r="CU6" s="35">
        <f t="shared" si="10"/>
        <v>59.74</v>
      </c>
      <c r="CV6" s="34" t="str">
        <f>IF(CV7="","",IF(CV7="-","【-】","【"&amp;SUBSTITUTE(TEXT(CV7,"#,##0.00"),"-","△")&amp;"】"))</f>
        <v>【60.41】</v>
      </c>
      <c r="CW6" s="35">
        <f>IF(CW7="",NA(),CW7)</f>
        <v>91.92</v>
      </c>
      <c r="CX6" s="35">
        <f t="shared" ref="CX6:DF6" si="11">IF(CX7="",NA(),CX7)</f>
        <v>91.32</v>
      </c>
      <c r="CY6" s="35">
        <f t="shared" si="11"/>
        <v>91.3</v>
      </c>
      <c r="CZ6" s="35">
        <f t="shared" si="11"/>
        <v>91.18</v>
      </c>
      <c r="DA6" s="35">
        <f t="shared" si="11"/>
        <v>90.36</v>
      </c>
      <c r="DB6" s="35">
        <f t="shared" si="11"/>
        <v>87.63</v>
      </c>
      <c r="DC6" s="35">
        <f t="shared" si="11"/>
        <v>87.6</v>
      </c>
      <c r="DD6" s="35">
        <f t="shared" si="11"/>
        <v>87.74</v>
      </c>
      <c r="DE6" s="35">
        <f t="shared" si="11"/>
        <v>87.91</v>
      </c>
      <c r="DF6" s="35">
        <f t="shared" si="11"/>
        <v>87.28</v>
      </c>
      <c r="DG6" s="34" t="str">
        <f>IF(DG7="","",IF(DG7="-","【-】","【"&amp;SUBSTITUTE(TEXT(DG7,"#,##0.00"),"-","△")&amp;"】"))</f>
        <v>【89.93】</v>
      </c>
      <c r="DH6" s="35">
        <f>IF(DH7="",NA(),DH7)</f>
        <v>42.17</v>
      </c>
      <c r="DI6" s="35">
        <f t="shared" ref="DI6:DQ6" si="12">IF(DI7="",NA(),DI7)</f>
        <v>43.39</v>
      </c>
      <c r="DJ6" s="35">
        <f t="shared" si="12"/>
        <v>44.16</v>
      </c>
      <c r="DK6" s="35">
        <f t="shared" si="12"/>
        <v>44.84</v>
      </c>
      <c r="DL6" s="35">
        <f t="shared" si="12"/>
        <v>45.95</v>
      </c>
      <c r="DM6" s="35">
        <f t="shared" si="12"/>
        <v>39.65</v>
      </c>
      <c r="DN6" s="35">
        <f t="shared" si="12"/>
        <v>45.25</v>
      </c>
      <c r="DO6" s="35">
        <f t="shared" si="12"/>
        <v>46.27</v>
      </c>
      <c r="DP6" s="35">
        <f t="shared" si="12"/>
        <v>46.88</v>
      </c>
      <c r="DQ6" s="35">
        <f t="shared" si="12"/>
        <v>46.94</v>
      </c>
      <c r="DR6" s="34" t="str">
        <f>IF(DR7="","",IF(DR7="-","【-】","【"&amp;SUBSTITUTE(TEXT(DR7,"#,##0.00"),"-","△")&amp;"】"))</f>
        <v>【48.12】</v>
      </c>
      <c r="DS6" s="35">
        <f>IF(DS7="",NA(),DS7)</f>
        <v>11.9</v>
      </c>
      <c r="DT6" s="35">
        <f t="shared" ref="DT6:EB6" si="13">IF(DT7="",NA(),DT7)</f>
        <v>12.82</v>
      </c>
      <c r="DU6" s="35">
        <f t="shared" si="13"/>
        <v>14.93</v>
      </c>
      <c r="DV6" s="35">
        <f t="shared" si="13"/>
        <v>15.85</v>
      </c>
      <c r="DW6" s="35">
        <f t="shared" si="13"/>
        <v>16.68</v>
      </c>
      <c r="DX6" s="35">
        <f t="shared" si="13"/>
        <v>9.7100000000000009</v>
      </c>
      <c r="DY6" s="35">
        <f t="shared" si="13"/>
        <v>10.71</v>
      </c>
      <c r="DZ6" s="35">
        <f t="shared" si="13"/>
        <v>10.93</v>
      </c>
      <c r="EA6" s="35">
        <f t="shared" si="13"/>
        <v>13.39</v>
      </c>
      <c r="EB6" s="35">
        <f t="shared" si="13"/>
        <v>14.48</v>
      </c>
      <c r="EC6" s="34" t="str">
        <f>IF(EC7="","",IF(EC7="-","【-】","【"&amp;SUBSTITUTE(TEXT(EC7,"#,##0.00"),"-","△")&amp;"】"))</f>
        <v>【15.89】</v>
      </c>
      <c r="ED6" s="35">
        <f>IF(ED7="",NA(),ED7)</f>
        <v>0.77</v>
      </c>
      <c r="EE6" s="35">
        <f t="shared" ref="EE6:EM6" si="14">IF(EE7="",NA(),EE7)</f>
        <v>0.55000000000000004</v>
      </c>
      <c r="EF6" s="35">
        <f t="shared" si="14"/>
        <v>0.85</v>
      </c>
      <c r="EG6" s="35">
        <f t="shared" si="14"/>
        <v>0.69</v>
      </c>
      <c r="EH6" s="35">
        <f t="shared" si="14"/>
        <v>0.67</v>
      </c>
      <c r="EI6" s="35">
        <f t="shared" si="14"/>
        <v>0.83</v>
      </c>
      <c r="EJ6" s="35">
        <f t="shared" si="14"/>
        <v>0.72</v>
      </c>
      <c r="EK6" s="35">
        <f t="shared" si="14"/>
        <v>0.71</v>
      </c>
      <c r="EL6" s="35">
        <f t="shared" si="14"/>
        <v>0.71</v>
      </c>
      <c r="EM6" s="35">
        <f t="shared" si="14"/>
        <v>0.75</v>
      </c>
      <c r="EN6" s="34" t="str">
        <f>IF(EN7="","",IF(EN7="-","【-】","【"&amp;SUBSTITUTE(TEXT(EN7,"#,##0.00"),"-","△")&amp;"】"))</f>
        <v>【0.69】</v>
      </c>
    </row>
    <row r="7" spans="1:144" s="36" customFormat="1" x14ac:dyDescent="0.15">
      <c r="A7" s="28"/>
      <c r="B7" s="37">
        <v>2017</v>
      </c>
      <c r="C7" s="37">
        <v>282154</v>
      </c>
      <c r="D7" s="37">
        <v>46</v>
      </c>
      <c r="E7" s="37">
        <v>1</v>
      </c>
      <c r="F7" s="37">
        <v>0</v>
      </c>
      <c r="G7" s="37">
        <v>1</v>
      </c>
      <c r="H7" s="37" t="s">
        <v>105</v>
      </c>
      <c r="I7" s="37" t="s">
        <v>106</v>
      </c>
      <c r="J7" s="37" t="s">
        <v>107</v>
      </c>
      <c r="K7" s="37" t="s">
        <v>108</v>
      </c>
      <c r="L7" s="37" t="s">
        <v>109</v>
      </c>
      <c r="M7" s="37" t="s">
        <v>110</v>
      </c>
      <c r="N7" s="38" t="s">
        <v>111</v>
      </c>
      <c r="O7" s="38">
        <v>95.66</v>
      </c>
      <c r="P7" s="38">
        <v>99.83</v>
      </c>
      <c r="Q7" s="38">
        <v>2592</v>
      </c>
      <c r="R7" s="38">
        <v>78414</v>
      </c>
      <c r="S7" s="38">
        <v>176.51</v>
      </c>
      <c r="T7" s="38">
        <v>444.25</v>
      </c>
      <c r="U7" s="38">
        <v>77965</v>
      </c>
      <c r="V7" s="38">
        <v>139.69999999999999</v>
      </c>
      <c r="W7" s="38">
        <v>558.09</v>
      </c>
      <c r="X7" s="38">
        <v>102.83</v>
      </c>
      <c r="Y7" s="38">
        <v>101.49</v>
      </c>
      <c r="Z7" s="38">
        <v>106.07</v>
      </c>
      <c r="AA7" s="38">
        <v>111.75</v>
      </c>
      <c r="AB7" s="38">
        <v>118.45</v>
      </c>
      <c r="AC7" s="38">
        <v>107.8</v>
      </c>
      <c r="AD7" s="38">
        <v>111.96</v>
      </c>
      <c r="AE7" s="38">
        <v>112.69</v>
      </c>
      <c r="AF7" s="38">
        <v>113.16</v>
      </c>
      <c r="AG7" s="38">
        <v>112.15</v>
      </c>
      <c r="AH7" s="38">
        <v>113.39</v>
      </c>
      <c r="AI7" s="38">
        <v>0</v>
      </c>
      <c r="AJ7" s="38">
        <v>0</v>
      </c>
      <c r="AK7" s="38">
        <v>0</v>
      </c>
      <c r="AL7" s="38">
        <v>0</v>
      </c>
      <c r="AM7" s="38">
        <v>0</v>
      </c>
      <c r="AN7" s="38">
        <v>4.3899999999999997</v>
      </c>
      <c r="AO7" s="38">
        <v>0.41</v>
      </c>
      <c r="AP7" s="38">
        <v>0.54</v>
      </c>
      <c r="AQ7" s="38">
        <v>0.68</v>
      </c>
      <c r="AR7" s="38">
        <v>1</v>
      </c>
      <c r="AS7" s="38">
        <v>0.85</v>
      </c>
      <c r="AT7" s="38">
        <v>413.23</v>
      </c>
      <c r="AU7" s="38">
        <v>651.78</v>
      </c>
      <c r="AV7" s="38">
        <v>805.21</v>
      </c>
      <c r="AW7" s="38">
        <v>641.33000000000004</v>
      </c>
      <c r="AX7" s="38">
        <v>650.91</v>
      </c>
      <c r="AY7" s="38">
        <v>739.59</v>
      </c>
      <c r="AZ7" s="38">
        <v>335.95</v>
      </c>
      <c r="BA7" s="38">
        <v>346.59</v>
      </c>
      <c r="BB7" s="38">
        <v>357.82</v>
      </c>
      <c r="BC7" s="38">
        <v>355.5</v>
      </c>
      <c r="BD7" s="38">
        <v>264.33999999999997</v>
      </c>
      <c r="BE7" s="38">
        <v>1.04</v>
      </c>
      <c r="BF7" s="38">
        <v>0.55000000000000004</v>
      </c>
      <c r="BG7" s="38">
        <v>0.28000000000000003</v>
      </c>
      <c r="BH7" s="38">
        <v>0</v>
      </c>
      <c r="BI7" s="38">
        <v>0</v>
      </c>
      <c r="BJ7" s="38">
        <v>324.08999999999997</v>
      </c>
      <c r="BK7" s="38">
        <v>319.82</v>
      </c>
      <c r="BL7" s="38">
        <v>312.02999999999997</v>
      </c>
      <c r="BM7" s="38">
        <v>307.45999999999998</v>
      </c>
      <c r="BN7" s="38">
        <v>312.58</v>
      </c>
      <c r="BO7" s="38">
        <v>274.27</v>
      </c>
      <c r="BP7" s="38">
        <v>93.07</v>
      </c>
      <c r="BQ7" s="38">
        <v>94.38</v>
      </c>
      <c r="BR7" s="38">
        <v>99.5</v>
      </c>
      <c r="BS7" s="38">
        <v>105.24</v>
      </c>
      <c r="BT7" s="38">
        <v>112.62</v>
      </c>
      <c r="BU7" s="38">
        <v>99.46</v>
      </c>
      <c r="BV7" s="38">
        <v>105.21</v>
      </c>
      <c r="BW7" s="38">
        <v>105.71</v>
      </c>
      <c r="BX7" s="38">
        <v>106.01</v>
      </c>
      <c r="BY7" s="38">
        <v>104.57</v>
      </c>
      <c r="BZ7" s="38">
        <v>104.36</v>
      </c>
      <c r="CA7" s="38">
        <v>167.32</v>
      </c>
      <c r="CB7" s="38">
        <v>165.15</v>
      </c>
      <c r="CC7" s="38">
        <v>156.85</v>
      </c>
      <c r="CD7" s="38">
        <v>148.47999999999999</v>
      </c>
      <c r="CE7" s="38">
        <v>139.41</v>
      </c>
      <c r="CF7" s="38">
        <v>171.78</v>
      </c>
      <c r="CG7" s="38">
        <v>162.59</v>
      </c>
      <c r="CH7" s="38">
        <v>162.15</v>
      </c>
      <c r="CI7" s="38">
        <v>162.24</v>
      </c>
      <c r="CJ7" s="38">
        <v>165.47</v>
      </c>
      <c r="CK7" s="38">
        <v>165.71</v>
      </c>
      <c r="CL7" s="38">
        <v>62.91</v>
      </c>
      <c r="CM7" s="38">
        <v>61.18</v>
      </c>
      <c r="CN7" s="38">
        <v>61.77</v>
      </c>
      <c r="CO7" s="38">
        <v>62.48</v>
      </c>
      <c r="CP7" s="38">
        <v>63.32</v>
      </c>
      <c r="CQ7" s="38">
        <v>59.68</v>
      </c>
      <c r="CR7" s="38">
        <v>59.17</v>
      </c>
      <c r="CS7" s="38">
        <v>59.34</v>
      </c>
      <c r="CT7" s="38">
        <v>59.11</v>
      </c>
      <c r="CU7" s="38">
        <v>59.74</v>
      </c>
      <c r="CV7" s="38">
        <v>60.41</v>
      </c>
      <c r="CW7" s="38">
        <v>91.92</v>
      </c>
      <c r="CX7" s="38">
        <v>91.32</v>
      </c>
      <c r="CY7" s="38">
        <v>91.3</v>
      </c>
      <c r="CZ7" s="38">
        <v>91.18</v>
      </c>
      <c r="DA7" s="38">
        <v>90.36</v>
      </c>
      <c r="DB7" s="38">
        <v>87.63</v>
      </c>
      <c r="DC7" s="38">
        <v>87.6</v>
      </c>
      <c r="DD7" s="38">
        <v>87.74</v>
      </c>
      <c r="DE7" s="38">
        <v>87.91</v>
      </c>
      <c r="DF7" s="38">
        <v>87.28</v>
      </c>
      <c r="DG7" s="38">
        <v>89.93</v>
      </c>
      <c r="DH7" s="38">
        <v>42.17</v>
      </c>
      <c r="DI7" s="38">
        <v>43.39</v>
      </c>
      <c r="DJ7" s="38">
        <v>44.16</v>
      </c>
      <c r="DK7" s="38">
        <v>44.84</v>
      </c>
      <c r="DL7" s="38">
        <v>45.95</v>
      </c>
      <c r="DM7" s="38">
        <v>39.65</v>
      </c>
      <c r="DN7" s="38">
        <v>45.25</v>
      </c>
      <c r="DO7" s="38">
        <v>46.27</v>
      </c>
      <c r="DP7" s="38">
        <v>46.88</v>
      </c>
      <c r="DQ7" s="38">
        <v>46.94</v>
      </c>
      <c r="DR7" s="38">
        <v>48.12</v>
      </c>
      <c r="DS7" s="38">
        <v>11.9</v>
      </c>
      <c r="DT7" s="38">
        <v>12.82</v>
      </c>
      <c r="DU7" s="38">
        <v>14.93</v>
      </c>
      <c r="DV7" s="38">
        <v>15.85</v>
      </c>
      <c r="DW7" s="38">
        <v>16.68</v>
      </c>
      <c r="DX7" s="38">
        <v>9.7100000000000009</v>
      </c>
      <c r="DY7" s="38">
        <v>10.71</v>
      </c>
      <c r="DZ7" s="38">
        <v>10.93</v>
      </c>
      <c r="EA7" s="38">
        <v>13.39</v>
      </c>
      <c r="EB7" s="38">
        <v>14.48</v>
      </c>
      <c r="EC7" s="38">
        <v>15.89</v>
      </c>
      <c r="ED7" s="38">
        <v>0.77</v>
      </c>
      <c r="EE7" s="38">
        <v>0.55000000000000004</v>
      </c>
      <c r="EF7" s="38">
        <v>0.85</v>
      </c>
      <c r="EG7" s="38">
        <v>0.69</v>
      </c>
      <c r="EH7" s="38">
        <v>0.67</v>
      </c>
      <c r="EI7" s="38">
        <v>0.83</v>
      </c>
      <c r="EJ7" s="38">
        <v>0.72</v>
      </c>
      <c r="EK7" s="38">
        <v>0.71</v>
      </c>
      <c r="EL7" s="38">
        <v>0.71</v>
      </c>
      <c r="EM7" s="38">
        <v>0.75</v>
      </c>
      <c r="EN7" s="38">
        <v>0.69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0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0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40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40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40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40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40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40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40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40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40"/>
    </row>
    <row r="9" spans="1:144" x14ac:dyDescent="0.15">
      <c r="A9" s="41"/>
      <c r="B9" s="41" t="s">
        <v>112</v>
      </c>
      <c r="C9" s="41" t="s">
        <v>113</v>
      </c>
      <c r="D9" s="41" t="s">
        <v>114</v>
      </c>
      <c r="E9" s="41" t="s">
        <v>115</v>
      </c>
      <c r="F9" s="41" t="s">
        <v>116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1" t="s">
        <v>56</v>
      </c>
      <c r="B10" s="42">
        <f>DATEVALUE($B$6-4&amp;"年1月1日")</f>
        <v>41275</v>
      </c>
      <c r="C10" s="42">
        <f>DATEVALUE($B$6-3&amp;"年1月1日")</f>
        <v>41640</v>
      </c>
      <c r="D10" s="42">
        <f>DATEVALUE($B$6-2&amp;"年1月1日")</f>
        <v>42005</v>
      </c>
      <c r="E10" s="42">
        <f>DATEVALUE($B$6-1&amp;"年1月1日")</f>
        <v>42370</v>
      </c>
      <c r="F10" s="42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三木市役所</cp:lastModifiedBy>
  <cp:lastPrinted>2019-01-23T01:19:28Z</cp:lastPrinted>
  <dcterms:created xsi:type="dcterms:W3CDTF">2018-12-03T08:34:40Z</dcterms:created>
  <dcterms:modified xsi:type="dcterms:W3CDTF">2019-02-18T05:36:37Z</dcterms:modified>
</cp:coreProperties>
</file>